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U:\Central Lancashire Local Plan Review\Evidence Specific studies\SFRA\Final Report\2019s0129 Central Lancs Level 1 SFRA Final Report February 2021\"/>
    </mc:Choice>
  </mc:AlternateContent>
  <xr:revisionPtr revIDLastSave="0" documentId="13_ncr:1_{223CC67C-83AD-4959-ADB9-7484090397E8}" xr6:coauthVersionLast="45" xr6:coauthVersionMax="45" xr10:uidLastSave="{00000000-0000-0000-0000-000000000000}"/>
  <bookViews>
    <workbookView xWindow="-120" yWindow="-120" windowWidth="20730" windowHeight="11160" xr2:uid="{00000000-000D-0000-FFFF-FFFF00000000}"/>
  </bookViews>
  <sheets>
    <sheet name="Sites Assessment" sheetId="3" r:id="rId1"/>
    <sheet name="Sheet1" sheetId="4" r:id="rId2"/>
    <sheet name="Calculations" sheetId="1" state="hidden" r:id="rId3"/>
  </sheets>
  <definedNames>
    <definedName name="_xlnm._FilterDatabase" localSheetId="2" hidden="1">Calculations!$A$1:$U$879</definedName>
    <definedName name="_xlnm._FilterDatabase" localSheetId="0" hidden="1">'Sites Assessment'!$B$28:$AA$906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82" i="1" l="1"/>
  <c r="P881" i="1"/>
  <c r="M881" i="1"/>
  <c r="N881" i="1"/>
  <c r="M882" i="1"/>
  <c r="N882" i="1"/>
  <c r="B880" i="3"/>
  <c r="D880" i="3"/>
  <c r="F880" i="3"/>
  <c r="G880" i="3"/>
  <c r="J880" i="3"/>
  <c r="L880" i="3"/>
  <c r="N880" i="3"/>
  <c r="T880" i="3"/>
  <c r="B881" i="3"/>
  <c r="D881" i="3"/>
  <c r="F881" i="3"/>
  <c r="G881" i="3"/>
  <c r="J881" i="3"/>
  <c r="L881" i="3"/>
  <c r="N881" i="3"/>
  <c r="T881" i="3"/>
  <c r="B882" i="3"/>
  <c r="D882" i="3"/>
  <c r="F882" i="3"/>
  <c r="G882" i="3"/>
  <c r="J882" i="3"/>
  <c r="L882" i="3"/>
  <c r="N882" i="3"/>
  <c r="T882" i="3"/>
  <c r="B883" i="3"/>
  <c r="D883" i="3"/>
  <c r="F883" i="3"/>
  <c r="G883" i="3"/>
  <c r="J883" i="3"/>
  <c r="L883" i="3"/>
  <c r="N883" i="3"/>
  <c r="T883" i="3"/>
  <c r="B884" i="3"/>
  <c r="D884" i="3"/>
  <c r="F884" i="3"/>
  <c r="G884" i="3"/>
  <c r="J884" i="3"/>
  <c r="L884" i="3"/>
  <c r="N884" i="3"/>
  <c r="T884" i="3"/>
  <c r="B885" i="3"/>
  <c r="D885" i="3"/>
  <c r="F885" i="3"/>
  <c r="G885" i="3"/>
  <c r="J885" i="3"/>
  <c r="L885" i="3"/>
  <c r="N885" i="3"/>
  <c r="T885" i="3"/>
  <c r="B886" i="3"/>
  <c r="D886" i="3"/>
  <c r="F886" i="3"/>
  <c r="G886" i="3"/>
  <c r="J886" i="3"/>
  <c r="L886" i="3"/>
  <c r="N886" i="3"/>
  <c r="T886" i="3"/>
  <c r="B887" i="3"/>
  <c r="D887" i="3"/>
  <c r="F887" i="3"/>
  <c r="G887" i="3"/>
  <c r="J887" i="3"/>
  <c r="L887" i="3"/>
  <c r="N887" i="3"/>
  <c r="T887" i="3"/>
  <c r="B888" i="3"/>
  <c r="D888" i="3"/>
  <c r="F888" i="3"/>
  <c r="G888" i="3"/>
  <c r="J888" i="3"/>
  <c r="L888" i="3"/>
  <c r="N888" i="3"/>
  <c r="T888" i="3"/>
  <c r="B889" i="3"/>
  <c r="D889" i="3"/>
  <c r="F889" i="3"/>
  <c r="G889" i="3"/>
  <c r="J889" i="3"/>
  <c r="L889" i="3"/>
  <c r="N889" i="3"/>
  <c r="T889" i="3"/>
  <c r="B890" i="3"/>
  <c r="D890" i="3"/>
  <c r="F890" i="3"/>
  <c r="G890" i="3"/>
  <c r="J890" i="3"/>
  <c r="L890" i="3"/>
  <c r="N890" i="3"/>
  <c r="T890" i="3"/>
  <c r="B891" i="3"/>
  <c r="D891" i="3"/>
  <c r="F891" i="3"/>
  <c r="G891" i="3"/>
  <c r="J891" i="3"/>
  <c r="L891" i="3"/>
  <c r="N891" i="3"/>
  <c r="T891" i="3"/>
  <c r="B892" i="3"/>
  <c r="D892" i="3"/>
  <c r="F892" i="3"/>
  <c r="G892" i="3"/>
  <c r="J892" i="3"/>
  <c r="L892" i="3"/>
  <c r="N892" i="3"/>
  <c r="T892" i="3"/>
  <c r="B893" i="3"/>
  <c r="D893" i="3"/>
  <c r="F893" i="3"/>
  <c r="G893" i="3"/>
  <c r="J893" i="3"/>
  <c r="L893" i="3"/>
  <c r="N893" i="3"/>
  <c r="T893" i="3"/>
  <c r="B894" i="3"/>
  <c r="D894" i="3"/>
  <c r="F894" i="3"/>
  <c r="G894" i="3"/>
  <c r="J894" i="3"/>
  <c r="L894" i="3"/>
  <c r="N894" i="3"/>
  <c r="T894" i="3"/>
  <c r="B895" i="3"/>
  <c r="D895" i="3"/>
  <c r="F895" i="3"/>
  <c r="G895" i="3"/>
  <c r="J895" i="3"/>
  <c r="L895" i="3"/>
  <c r="N895" i="3"/>
  <c r="T895" i="3"/>
  <c r="B896" i="3"/>
  <c r="D896" i="3"/>
  <c r="F896" i="3"/>
  <c r="G896" i="3"/>
  <c r="J896" i="3"/>
  <c r="L896" i="3"/>
  <c r="N896" i="3"/>
  <c r="T896" i="3"/>
  <c r="B897" i="3"/>
  <c r="D897" i="3"/>
  <c r="F897" i="3"/>
  <c r="G897" i="3"/>
  <c r="J897" i="3"/>
  <c r="L897" i="3"/>
  <c r="N897" i="3"/>
  <c r="T897" i="3"/>
  <c r="B898" i="3"/>
  <c r="D898" i="3"/>
  <c r="F898" i="3"/>
  <c r="G898" i="3"/>
  <c r="J898" i="3"/>
  <c r="L898" i="3"/>
  <c r="N898" i="3"/>
  <c r="T898" i="3"/>
  <c r="B899" i="3"/>
  <c r="D899" i="3"/>
  <c r="F899" i="3"/>
  <c r="G899" i="3"/>
  <c r="J899" i="3"/>
  <c r="L899" i="3"/>
  <c r="N899" i="3"/>
  <c r="T899" i="3"/>
  <c r="B900" i="3"/>
  <c r="D900" i="3"/>
  <c r="F900" i="3"/>
  <c r="G900" i="3"/>
  <c r="J900" i="3"/>
  <c r="L900" i="3"/>
  <c r="N900" i="3"/>
  <c r="T900" i="3"/>
  <c r="B901" i="3"/>
  <c r="D901" i="3"/>
  <c r="F901" i="3"/>
  <c r="G901" i="3"/>
  <c r="J901" i="3"/>
  <c r="L901" i="3"/>
  <c r="N901" i="3"/>
  <c r="T901" i="3"/>
  <c r="B902" i="3"/>
  <c r="D902" i="3"/>
  <c r="F902" i="3"/>
  <c r="G902" i="3"/>
  <c r="J902" i="3"/>
  <c r="L902" i="3"/>
  <c r="N902" i="3"/>
  <c r="T902" i="3"/>
  <c r="B903" i="3"/>
  <c r="D903" i="3"/>
  <c r="F903" i="3"/>
  <c r="G903" i="3"/>
  <c r="J903" i="3"/>
  <c r="L903" i="3"/>
  <c r="N903" i="3"/>
  <c r="T903" i="3"/>
  <c r="B904" i="3"/>
  <c r="D904" i="3"/>
  <c r="F904" i="3"/>
  <c r="G904" i="3"/>
  <c r="J904" i="3"/>
  <c r="L904" i="3"/>
  <c r="N904" i="3"/>
  <c r="T904" i="3"/>
  <c r="B905" i="3"/>
  <c r="D905" i="3"/>
  <c r="F905" i="3"/>
  <c r="G905" i="3"/>
  <c r="J905" i="3"/>
  <c r="L905" i="3"/>
  <c r="N905" i="3"/>
  <c r="T905" i="3"/>
  <c r="B906" i="3"/>
  <c r="D906" i="3"/>
  <c r="F906" i="3"/>
  <c r="G906" i="3"/>
  <c r="J906" i="3"/>
  <c r="L906" i="3"/>
  <c r="N906" i="3"/>
  <c r="T906" i="3"/>
  <c r="B807" i="3"/>
  <c r="D807" i="3"/>
  <c r="F807" i="3"/>
  <c r="G807" i="3"/>
  <c r="J807" i="3"/>
  <c r="L807" i="3"/>
  <c r="N807" i="3"/>
  <c r="T807" i="3"/>
  <c r="B808" i="3"/>
  <c r="D808" i="3"/>
  <c r="F808" i="3"/>
  <c r="G808" i="3"/>
  <c r="J808" i="3"/>
  <c r="L808" i="3"/>
  <c r="N808" i="3"/>
  <c r="T808" i="3"/>
  <c r="B809" i="3"/>
  <c r="D809" i="3"/>
  <c r="F809" i="3"/>
  <c r="G809" i="3"/>
  <c r="J809" i="3"/>
  <c r="L809" i="3"/>
  <c r="N809" i="3"/>
  <c r="T809" i="3"/>
  <c r="B810" i="3"/>
  <c r="D810" i="3"/>
  <c r="F810" i="3"/>
  <c r="G810" i="3"/>
  <c r="J810" i="3"/>
  <c r="L810" i="3"/>
  <c r="N810" i="3"/>
  <c r="T810" i="3"/>
  <c r="B811" i="3"/>
  <c r="D811" i="3"/>
  <c r="F811" i="3"/>
  <c r="G811" i="3"/>
  <c r="J811" i="3"/>
  <c r="L811" i="3"/>
  <c r="N811" i="3"/>
  <c r="T811" i="3"/>
  <c r="B812" i="3"/>
  <c r="D812" i="3"/>
  <c r="F812" i="3"/>
  <c r="G812" i="3"/>
  <c r="J812" i="3"/>
  <c r="L812" i="3"/>
  <c r="N812" i="3"/>
  <c r="T812" i="3"/>
  <c r="B813" i="3"/>
  <c r="D813" i="3"/>
  <c r="F813" i="3"/>
  <c r="G813" i="3"/>
  <c r="J813" i="3"/>
  <c r="L813" i="3"/>
  <c r="N813" i="3"/>
  <c r="T813" i="3"/>
  <c r="B814" i="3"/>
  <c r="D814" i="3"/>
  <c r="F814" i="3"/>
  <c r="G814" i="3"/>
  <c r="J814" i="3"/>
  <c r="L814" i="3"/>
  <c r="N814" i="3"/>
  <c r="T814" i="3"/>
  <c r="B815" i="3"/>
  <c r="D815" i="3"/>
  <c r="F815" i="3"/>
  <c r="G815" i="3"/>
  <c r="J815" i="3"/>
  <c r="L815" i="3"/>
  <c r="N815" i="3"/>
  <c r="T815" i="3"/>
  <c r="B816" i="3"/>
  <c r="D816" i="3"/>
  <c r="F816" i="3"/>
  <c r="G816" i="3"/>
  <c r="J816" i="3"/>
  <c r="L816" i="3"/>
  <c r="N816" i="3"/>
  <c r="T816" i="3"/>
  <c r="B817" i="3"/>
  <c r="D817" i="3"/>
  <c r="F817" i="3"/>
  <c r="G817" i="3"/>
  <c r="J817" i="3"/>
  <c r="L817" i="3"/>
  <c r="N817" i="3"/>
  <c r="T817" i="3"/>
  <c r="B818" i="3"/>
  <c r="D818" i="3"/>
  <c r="F818" i="3"/>
  <c r="G818" i="3"/>
  <c r="J818" i="3"/>
  <c r="L818" i="3"/>
  <c r="N818" i="3"/>
  <c r="T818" i="3"/>
  <c r="B819" i="3"/>
  <c r="D819" i="3"/>
  <c r="F819" i="3"/>
  <c r="G819" i="3"/>
  <c r="J819" i="3"/>
  <c r="L819" i="3"/>
  <c r="N819" i="3"/>
  <c r="T819" i="3"/>
  <c r="B820" i="3"/>
  <c r="D820" i="3"/>
  <c r="F820" i="3"/>
  <c r="G820" i="3"/>
  <c r="J820" i="3"/>
  <c r="L820" i="3"/>
  <c r="N820" i="3"/>
  <c r="T820" i="3"/>
  <c r="B821" i="3"/>
  <c r="D821" i="3"/>
  <c r="F821" i="3"/>
  <c r="G821" i="3"/>
  <c r="J821" i="3"/>
  <c r="L821" i="3"/>
  <c r="N821" i="3"/>
  <c r="T821" i="3"/>
  <c r="B822" i="3"/>
  <c r="D822" i="3"/>
  <c r="F822" i="3"/>
  <c r="G822" i="3"/>
  <c r="J822" i="3"/>
  <c r="L822" i="3"/>
  <c r="N822" i="3"/>
  <c r="T822" i="3"/>
  <c r="B823" i="3"/>
  <c r="D823" i="3"/>
  <c r="F823" i="3"/>
  <c r="G823" i="3"/>
  <c r="J823" i="3"/>
  <c r="L823" i="3"/>
  <c r="N823" i="3"/>
  <c r="T823" i="3"/>
  <c r="B824" i="3"/>
  <c r="D824" i="3"/>
  <c r="F824" i="3"/>
  <c r="G824" i="3"/>
  <c r="J824" i="3"/>
  <c r="L824" i="3"/>
  <c r="N824" i="3"/>
  <c r="T824" i="3"/>
  <c r="B825" i="3"/>
  <c r="D825" i="3"/>
  <c r="F825" i="3"/>
  <c r="G825" i="3"/>
  <c r="J825" i="3"/>
  <c r="L825" i="3"/>
  <c r="N825" i="3"/>
  <c r="T825" i="3"/>
  <c r="B826" i="3"/>
  <c r="D826" i="3"/>
  <c r="F826" i="3"/>
  <c r="G826" i="3"/>
  <c r="J826" i="3"/>
  <c r="L826" i="3"/>
  <c r="N826" i="3"/>
  <c r="T826" i="3"/>
  <c r="B827" i="3"/>
  <c r="D827" i="3"/>
  <c r="F827" i="3"/>
  <c r="G827" i="3"/>
  <c r="J827" i="3"/>
  <c r="L827" i="3"/>
  <c r="N827" i="3"/>
  <c r="T827" i="3"/>
  <c r="B828" i="3"/>
  <c r="D828" i="3"/>
  <c r="F828" i="3"/>
  <c r="G828" i="3"/>
  <c r="J828" i="3"/>
  <c r="L828" i="3"/>
  <c r="N828" i="3"/>
  <c r="T828" i="3"/>
  <c r="B829" i="3"/>
  <c r="D829" i="3"/>
  <c r="F829" i="3"/>
  <c r="G829" i="3"/>
  <c r="J829" i="3"/>
  <c r="L829" i="3"/>
  <c r="N829" i="3"/>
  <c r="T829" i="3"/>
  <c r="B830" i="3"/>
  <c r="D830" i="3"/>
  <c r="F830" i="3"/>
  <c r="G830" i="3"/>
  <c r="J830" i="3"/>
  <c r="L830" i="3"/>
  <c r="N830" i="3"/>
  <c r="T830" i="3"/>
  <c r="B831" i="3"/>
  <c r="D831" i="3"/>
  <c r="F831" i="3"/>
  <c r="G831" i="3"/>
  <c r="J831" i="3"/>
  <c r="L831" i="3"/>
  <c r="N831" i="3"/>
  <c r="T831" i="3"/>
  <c r="B832" i="3"/>
  <c r="D832" i="3"/>
  <c r="F832" i="3"/>
  <c r="G832" i="3"/>
  <c r="J832" i="3"/>
  <c r="L832" i="3"/>
  <c r="N832" i="3"/>
  <c r="T832" i="3"/>
  <c r="B833" i="3"/>
  <c r="D833" i="3"/>
  <c r="F833" i="3"/>
  <c r="G833" i="3"/>
  <c r="J833" i="3"/>
  <c r="L833" i="3"/>
  <c r="N833" i="3"/>
  <c r="T833" i="3"/>
  <c r="B834" i="3"/>
  <c r="D834" i="3"/>
  <c r="F834" i="3"/>
  <c r="G834" i="3"/>
  <c r="J834" i="3"/>
  <c r="L834" i="3"/>
  <c r="N834" i="3"/>
  <c r="T834" i="3"/>
  <c r="B835" i="3"/>
  <c r="D835" i="3"/>
  <c r="F835" i="3"/>
  <c r="G835" i="3"/>
  <c r="J835" i="3"/>
  <c r="L835" i="3"/>
  <c r="N835" i="3"/>
  <c r="T835" i="3"/>
  <c r="B836" i="3"/>
  <c r="D836" i="3"/>
  <c r="F836" i="3"/>
  <c r="G836" i="3"/>
  <c r="J836" i="3"/>
  <c r="L836" i="3"/>
  <c r="N836" i="3"/>
  <c r="T836" i="3"/>
  <c r="B837" i="3"/>
  <c r="D837" i="3"/>
  <c r="F837" i="3"/>
  <c r="G837" i="3"/>
  <c r="J837" i="3"/>
  <c r="L837" i="3"/>
  <c r="N837" i="3"/>
  <c r="T837" i="3"/>
  <c r="B838" i="3"/>
  <c r="D838" i="3"/>
  <c r="F838" i="3"/>
  <c r="G838" i="3"/>
  <c r="J838" i="3"/>
  <c r="L838" i="3"/>
  <c r="N838" i="3"/>
  <c r="T838" i="3"/>
  <c r="B839" i="3"/>
  <c r="D839" i="3"/>
  <c r="F839" i="3"/>
  <c r="G839" i="3"/>
  <c r="J839" i="3"/>
  <c r="L839" i="3"/>
  <c r="N839" i="3"/>
  <c r="T839" i="3"/>
  <c r="B840" i="3"/>
  <c r="D840" i="3"/>
  <c r="F840" i="3"/>
  <c r="G840" i="3"/>
  <c r="J840" i="3"/>
  <c r="L840" i="3"/>
  <c r="N840" i="3"/>
  <c r="T840" i="3"/>
  <c r="B841" i="3"/>
  <c r="D841" i="3"/>
  <c r="F841" i="3"/>
  <c r="G841" i="3"/>
  <c r="J841" i="3"/>
  <c r="L841" i="3"/>
  <c r="N841" i="3"/>
  <c r="T841" i="3"/>
  <c r="B842" i="3"/>
  <c r="D842" i="3"/>
  <c r="F842" i="3"/>
  <c r="G842" i="3"/>
  <c r="J842" i="3"/>
  <c r="L842" i="3"/>
  <c r="N842" i="3"/>
  <c r="T842" i="3"/>
  <c r="B843" i="3"/>
  <c r="D843" i="3"/>
  <c r="F843" i="3"/>
  <c r="G843" i="3"/>
  <c r="J843" i="3"/>
  <c r="L843" i="3"/>
  <c r="N843" i="3"/>
  <c r="T843" i="3"/>
  <c r="B844" i="3"/>
  <c r="D844" i="3"/>
  <c r="F844" i="3"/>
  <c r="G844" i="3"/>
  <c r="J844" i="3"/>
  <c r="L844" i="3"/>
  <c r="N844" i="3"/>
  <c r="T844" i="3"/>
  <c r="B845" i="3"/>
  <c r="D845" i="3"/>
  <c r="F845" i="3"/>
  <c r="G845" i="3"/>
  <c r="J845" i="3"/>
  <c r="L845" i="3"/>
  <c r="N845" i="3"/>
  <c r="T845" i="3"/>
  <c r="B846" i="3"/>
  <c r="D846" i="3"/>
  <c r="F846" i="3"/>
  <c r="G846" i="3"/>
  <c r="J846" i="3"/>
  <c r="L846" i="3"/>
  <c r="N846" i="3"/>
  <c r="T846" i="3"/>
  <c r="B847" i="3"/>
  <c r="D847" i="3"/>
  <c r="F847" i="3"/>
  <c r="G847" i="3"/>
  <c r="J847" i="3"/>
  <c r="L847" i="3"/>
  <c r="N847" i="3"/>
  <c r="T847" i="3"/>
  <c r="B848" i="3"/>
  <c r="D848" i="3"/>
  <c r="F848" i="3"/>
  <c r="G848" i="3"/>
  <c r="J848" i="3"/>
  <c r="L848" i="3"/>
  <c r="N848" i="3"/>
  <c r="T848" i="3"/>
  <c r="B849" i="3"/>
  <c r="D849" i="3"/>
  <c r="F849" i="3"/>
  <c r="G849" i="3"/>
  <c r="J849" i="3"/>
  <c r="L849" i="3"/>
  <c r="N849" i="3"/>
  <c r="T849" i="3"/>
  <c r="B850" i="3"/>
  <c r="D850" i="3"/>
  <c r="F850" i="3"/>
  <c r="G850" i="3"/>
  <c r="J850" i="3"/>
  <c r="L850" i="3"/>
  <c r="N850" i="3"/>
  <c r="T850" i="3"/>
  <c r="B851" i="3"/>
  <c r="D851" i="3"/>
  <c r="F851" i="3"/>
  <c r="G851" i="3"/>
  <c r="J851" i="3"/>
  <c r="L851" i="3"/>
  <c r="N851" i="3"/>
  <c r="T851" i="3"/>
  <c r="B852" i="3"/>
  <c r="D852" i="3"/>
  <c r="F852" i="3"/>
  <c r="G852" i="3"/>
  <c r="J852" i="3"/>
  <c r="L852" i="3"/>
  <c r="N852" i="3"/>
  <c r="T852" i="3"/>
  <c r="B853" i="3"/>
  <c r="D853" i="3"/>
  <c r="F853" i="3"/>
  <c r="G853" i="3"/>
  <c r="J853" i="3"/>
  <c r="L853" i="3"/>
  <c r="N853" i="3"/>
  <c r="T853" i="3"/>
  <c r="B854" i="3"/>
  <c r="D854" i="3"/>
  <c r="F854" i="3"/>
  <c r="G854" i="3"/>
  <c r="J854" i="3"/>
  <c r="L854" i="3"/>
  <c r="N854" i="3"/>
  <c r="T854" i="3"/>
  <c r="B855" i="3"/>
  <c r="D855" i="3"/>
  <c r="F855" i="3"/>
  <c r="G855" i="3"/>
  <c r="J855" i="3"/>
  <c r="L855" i="3"/>
  <c r="N855" i="3"/>
  <c r="T855" i="3"/>
  <c r="B856" i="3"/>
  <c r="D856" i="3"/>
  <c r="F856" i="3"/>
  <c r="G856" i="3"/>
  <c r="J856" i="3"/>
  <c r="L856" i="3"/>
  <c r="N856" i="3"/>
  <c r="T856" i="3"/>
  <c r="B857" i="3"/>
  <c r="D857" i="3"/>
  <c r="F857" i="3"/>
  <c r="G857" i="3"/>
  <c r="J857" i="3"/>
  <c r="L857" i="3"/>
  <c r="N857" i="3"/>
  <c r="T857" i="3"/>
  <c r="B858" i="3"/>
  <c r="D858" i="3"/>
  <c r="F858" i="3"/>
  <c r="G858" i="3"/>
  <c r="J858" i="3"/>
  <c r="L858" i="3"/>
  <c r="N858" i="3"/>
  <c r="T858" i="3"/>
  <c r="B859" i="3"/>
  <c r="D859" i="3"/>
  <c r="F859" i="3"/>
  <c r="G859" i="3"/>
  <c r="J859" i="3"/>
  <c r="L859" i="3"/>
  <c r="N859" i="3"/>
  <c r="T859" i="3"/>
  <c r="B860" i="3"/>
  <c r="D860" i="3"/>
  <c r="F860" i="3"/>
  <c r="G860" i="3"/>
  <c r="J860" i="3"/>
  <c r="L860" i="3"/>
  <c r="N860" i="3"/>
  <c r="T860" i="3"/>
  <c r="B861" i="3"/>
  <c r="D861" i="3"/>
  <c r="F861" i="3"/>
  <c r="G861" i="3"/>
  <c r="J861" i="3"/>
  <c r="L861" i="3"/>
  <c r="N861" i="3"/>
  <c r="T861" i="3"/>
  <c r="B862" i="3"/>
  <c r="D862" i="3"/>
  <c r="F862" i="3"/>
  <c r="G862" i="3"/>
  <c r="J862" i="3"/>
  <c r="L862" i="3"/>
  <c r="N862" i="3"/>
  <c r="T862" i="3"/>
  <c r="B863" i="3"/>
  <c r="D863" i="3"/>
  <c r="F863" i="3"/>
  <c r="G863" i="3"/>
  <c r="J863" i="3"/>
  <c r="L863" i="3"/>
  <c r="N863" i="3"/>
  <c r="T863" i="3"/>
  <c r="B864" i="3"/>
  <c r="D864" i="3"/>
  <c r="F864" i="3"/>
  <c r="G864" i="3"/>
  <c r="J864" i="3"/>
  <c r="L864" i="3"/>
  <c r="N864" i="3"/>
  <c r="T864" i="3"/>
  <c r="B865" i="3"/>
  <c r="D865" i="3"/>
  <c r="F865" i="3"/>
  <c r="G865" i="3"/>
  <c r="J865" i="3"/>
  <c r="L865" i="3"/>
  <c r="N865" i="3"/>
  <c r="T865" i="3"/>
  <c r="B866" i="3"/>
  <c r="D866" i="3"/>
  <c r="F866" i="3"/>
  <c r="G866" i="3"/>
  <c r="J866" i="3"/>
  <c r="L866" i="3"/>
  <c r="N866" i="3"/>
  <c r="T866" i="3"/>
  <c r="B867" i="3"/>
  <c r="D867" i="3"/>
  <c r="F867" i="3"/>
  <c r="G867" i="3"/>
  <c r="J867" i="3"/>
  <c r="L867" i="3"/>
  <c r="N867" i="3"/>
  <c r="T867" i="3"/>
  <c r="B868" i="3"/>
  <c r="D868" i="3"/>
  <c r="F868" i="3"/>
  <c r="G868" i="3"/>
  <c r="J868" i="3"/>
  <c r="L868" i="3"/>
  <c r="N868" i="3"/>
  <c r="T868" i="3"/>
  <c r="B869" i="3"/>
  <c r="D869" i="3"/>
  <c r="F869" i="3"/>
  <c r="G869" i="3"/>
  <c r="J869" i="3"/>
  <c r="L869" i="3"/>
  <c r="N869" i="3"/>
  <c r="T869" i="3"/>
  <c r="B870" i="3"/>
  <c r="D870" i="3"/>
  <c r="F870" i="3"/>
  <c r="G870" i="3"/>
  <c r="J870" i="3"/>
  <c r="L870" i="3"/>
  <c r="N870" i="3"/>
  <c r="T870" i="3"/>
  <c r="B871" i="3"/>
  <c r="D871" i="3"/>
  <c r="F871" i="3"/>
  <c r="G871" i="3"/>
  <c r="J871" i="3"/>
  <c r="L871" i="3"/>
  <c r="N871" i="3"/>
  <c r="T871" i="3"/>
  <c r="B872" i="3"/>
  <c r="D872" i="3"/>
  <c r="F872" i="3"/>
  <c r="G872" i="3"/>
  <c r="J872" i="3"/>
  <c r="L872" i="3"/>
  <c r="N872" i="3"/>
  <c r="T872" i="3"/>
  <c r="B873" i="3"/>
  <c r="D873" i="3"/>
  <c r="F873" i="3"/>
  <c r="G873" i="3"/>
  <c r="J873" i="3"/>
  <c r="L873" i="3"/>
  <c r="N873" i="3"/>
  <c r="T873" i="3"/>
  <c r="B874" i="3"/>
  <c r="D874" i="3"/>
  <c r="F874" i="3"/>
  <c r="G874" i="3"/>
  <c r="J874" i="3"/>
  <c r="L874" i="3"/>
  <c r="N874" i="3"/>
  <c r="T874" i="3"/>
  <c r="B875" i="3"/>
  <c r="D875" i="3"/>
  <c r="F875" i="3"/>
  <c r="G875" i="3"/>
  <c r="J875" i="3"/>
  <c r="L875" i="3"/>
  <c r="N875" i="3"/>
  <c r="T875" i="3"/>
  <c r="B876" i="3"/>
  <c r="D876" i="3"/>
  <c r="F876" i="3"/>
  <c r="G876" i="3"/>
  <c r="J876" i="3"/>
  <c r="L876" i="3"/>
  <c r="N876" i="3"/>
  <c r="T876" i="3"/>
  <c r="B877" i="3"/>
  <c r="D877" i="3"/>
  <c r="F877" i="3"/>
  <c r="G877" i="3"/>
  <c r="J877" i="3"/>
  <c r="L877" i="3"/>
  <c r="N877" i="3"/>
  <c r="T877" i="3"/>
  <c r="B878" i="3"/>
  <c r="D878" i="3"/>
  <c r="F878" i="3"/>
  <c r="G878" i="3"/>
  <c r="J878" i="3"/>
  <c r="L878" i="3"/>
  <c r="N878" i="3"/>
  <c r="T878" i="3"/>
  <c r="B879" i="3"/>
  <c r="D879" i="3"/>
  <c r="F879" i="3"/>
  <c r="G879" i="3"/>
  <c r="J879" i="3"/>
  <c r="L879" i="3"/>
  <c r="N879" i="3"/>
  <c r="T879" i="3"/>
  <c r="B766" i="3"/>
  <c r="D766" i="3"/>
  <c r="F766" i="3"/>
  <c r="G766" i="3"/>
  <c r="J766" i="3"/>
  <c r="L766" i="3"/>
  <c r="N766" i="3"/>
  <c r="T766" i="3"/>
  <c r="B767" i="3"/>
  <c r="D767" i="3"/>
  <c r="F767" i="3"/>
  <c r="G767" i="3"/>
  <c r="J767" i="3"/>
  <c r="L767" i="3"/>
  <c r="N767" i="3"/>
  <c r="T767" i="3"/>
  <c r="B768" i="3"/>
  <c r="D768" i="3"/>
  <c r="F768" i="3"/>
  <c r="G768" i="3"/>
  <c r="J768" i="3"/>
  <c r="L768" i="3"/>
  <c r="N768" i="3"/>
  <c r="T768" i="3"/>
  <c r="B769" i="3"/>
  <c r="D769" i="3"/>
  <c r="F769" i="3"/>
  <c r="G769" i="3"/>
  <c r="J769" i="3"/>
  <c r="L769" i="3"/>
  <c r="N769" i="3"/>
  <c r="T769" i="3"/>
  <c r="B770" i="3"/>
  <c r="D770" i="3"/>
  <c r="F770" i="3"/>
  <c r="G770" i="3"/>
  <c r="J770" i="3"/>
  <c r="L770" i="3"/>
  <c r="N770" i="3"/>
  <c r="T770" i="3"/>
  <c r="B771" i="3"/>
  <c r="D771" i="3"/>
  <c r="F771" i="3"/>
  <c r="G771" i="3"/>
  <c r="J771" i="3"/>
  <c r="L771" i="3"/>
  <c r="N771" i="3"/>
  <c r="T771" i="3"/>
  <c r="B772" i="3"/>
  <c r="D772" i="3"/>
  <c r="F772" i="3"/>
  <c r="G772" i="3"/>
  <c r="J772" i="3"/>
  <c r="L772" i="3"/>
  <c r="N772" i="3"/>
  <c r="T772" i="3"/>
  <c r="B773" i="3"/>
  <c r="D773" i="3"/>
  <c r="F773" i="3"/>
  <c r="G773" i="3"/>
  <c r="J773" i="3"/>
  <c r="L773" i="3"/>
  <c r="N773" i="3"/>
  <c r="T773" i="3"/>
  <c r="B774" i="3"/>
  <c r="D774" i="3"/>
  <c r="F774" i="3"/>
  <c r="G774" i="3"/>
  <c r="J774" i="3"/>
  <c r="L774" i="3"/>
  <c r="N774" i="3"/>
  <c r="T774" i="3"/>
  <c r="B775" i="3"/>
  <c r="D775" i="3"/>
  <c r="F775" i="3"/>
  <c r="G775" i="3"/>
  <c r="J775" i="3"/>
  <c r="L775" i="3"/>
  <c r="N775" i="3"/>
  <c r="T775" i="3"/>
  <c r="B776" i="3"/>
  <c r="D776" i="3"/>
  <c r="F776" i="3"/>
  <c r="G776" i="3"/>
  <c r="J776" i="3"/>
  <c r="L776" i="3"/>
  <c r="N776" i="3"/>
  <c r="T776" i="3"/>
  <c r="B777" i="3"/>
  <c r="D777" i="3"/>
  <c r="F777" i="3"/>
  <c r="G777" i="3"/>
  <c r="J777" i="3"/>
  <c r="L777" i="3"/>
  <c r="N777" i="3"/>
  <c r="T777" i="3"/>
  <c r="B778" i="3"/>
  <c r="D778" i="3"/>
  <c r="F778" i="3"/>
  <c r="G778" i="3"/>
  <c r="J778" i="3"/>
  <c r="L778" i="3"/>
  <c r="N778" i="3"/>
  <c r="T778" i="3"/>
  <c r="B779" i="3"/>
  <c r="D779" i="3"/>
  <c r="F779" i="3"/>
  <c r="G779" i="3"/>
  <c r="J779" i="3"/>
  <c r="L779" i="3"/>
  <c r="N779" i="3"/>
  <c r="T779" i="3"/>
  <c r="B780" i="3"/>
  <c r="D780" i="3"/>
  <c r="F780" i="3"/>
  <c r="G780" i="3"/>
  <c r="J780" i="3"/>
  <c r="L780" i="3"/>
  <c r="N780" i="3"/>
  <c r="T780" i="3"/>
  <c r="B781" i="3"/>
  <c r="D781" i="3"/>
  <c r="F781" i="3"/>
  <c r="G781" i="3"/>
  <c r="J781" i="3"/>
  <c r="L781" i="3"/>
  <c r="N781" i="3"/>
  <c r="T781" i="3"/>
  <c r="B782" i="3"/>
  <c r="D782" i="3"/>
  <c r="F782" i="3"/>
  <c r="G782" i="3"/>
  <c r="J782" i="3"/>
  <c r="L782" i="3"/>
  <c r="N782" i="3"/>
  <c r="T782" i="3"/>
  <c r="B783" i="3"/>
  <c r="D783" i="3"/>
  <c r="F783" i="3"/>
  <c r="G783" i="3"/>
  <c r="J783" i="3"/>
  <c r="L783" i="3"/>
  <c r="N783" i="3"/>
  <c r="T783" i="3"/>
  <c r="B784" i="3"/>
  <c r="D784" i="3"/>
  <c r="F784" i="3"/>
  <c r="G784" i="3"/>
  <c r="J784" i="3"/>
  <c r="L784" i="3"/>
  <c r="N784" i="3"/>
  <c r="T784" i="3"/>
  <c r="B785" i="3"/>
  <c r="D785" i="3"/>
  <c r="F785" i="3"/>
  <c r="G785" i="3"/>
  <c r="J785" i="3"/>
  <c r="L785" i="3"/>
  <c r="N785" i="3"/>
  <c r="T785" i="3"/>
  <c r="B786" i="3"/>
  <c r="D786" i="3"/>
  <c r="F786" i="3"/>
  <c r="G786" i="3"/>
  <c r="J786" i="3"/>
  <c r="L786" i="3"/>
  <c r="N786" i="3"/>
  <c r="T786" i="3"/>
  <c r="B787" i="3"/>
  <c r="D787" i="3"/>
  <c r="F787" i="3"/>
  <c r="G787" i="3"/>
  <c r="J787" i="3"/>
  <c r="L787" i="3"/>
  <c r="N787" i="3"/>
  <c r="T787" i="3"/>
  <c r="B788" i="3"/>
  <c r="D788" i="3"/>
  <c r="F788" i="3"/>
  <c r="G788" i="3"/>
  <c r="J788" i="3"/>
  <c r="L788" i="3"/>
  <c r="N788" i="3"/>
  <c r="T788" i="3"/>
  <c r="B789" i="3"/>
  <c r="D789" i="3"/>
  <c r="F789" i="3"/>
  <c r="G789" i="3"/>
  <c r="J789" i="3"/>
  <c r="L789" i="3"/>
  <c r="N789" i="3"/>
  <c r="T789" i="3"/>
  <c r="B790" i="3"/>
  <c r="D790" i="3"/>
  <c r="F790" i="3"/>
  <c r="G790" i="3"/>
  <c r="J790" i="3"/>
  <c r="L790" i="3"/>
  <c r="N790" i="3"/>
  <c r="T790" i="3"/>
  <c r="B791" i="3"/>
  <c r="D791" i="3"/>
  <c r="F791" i="3"/>
  <c r="G791" i="3"/>
  <c r="J791" i="3"/>
  <c r="L791" i="3"/>
  <c r="N791" i="3"/>
  <c r="T791" i="3"/>
  <c r="B792" i="3"/>
  <c r="D792" i="3"/>
  <c r="F792" i="3"/>
  <c r="G792" i="3"/>
  <c r="J792" i="3"/>
  <c r="L792" i="3"/>
  <c r="N792" i="3"/>
  <c r="T792" i="3"/>
  <c r="B793" i="3"/>
  <c r="D793" i="3"/>
  <c r="F793" i="3"/>
  <c r="G793" i="3"/>
  <c r="J793" i="3"/>
  <c r="L793" i="3"/>
  <c r="N793" i="3"/>
  <c r="T793" i="3"/>
  <c r="B794" i="3"/>
  <c r="D794" i="3"/>
  <c r="F794" i="3"/>
  <c r="G794" i="3"/>
  <c r="J794" i="3"/>
  <c r="L794" i="3"/>
  <c r="N794" i="3"/>
  <c r="T794" i="3"/>
  <c r="B795" i="3"/>
  <c r="D795" i="3"/>
  <c r="F795" i="3"/>
  <c r="G795" i="3"/>
  <c r="J795" i="3"/>
  <c r="L795" i="3"/>
  <c r="N795" i="3"/>
  <c r="T795" i="3"/>
  <c r="B796" i="3"/>
  <c r="D796" i="3"/>
  <c r="F796" i="3"/>
  <c r="G796" i="3"/>
  <c r="J796" i="3"/>
  <c r="L796" i="3"/>
  <c r="N796" i="3"/>
  <c r="T796" i="3"/>
  <c r="B797" i="3"/>
  <c r="D797" i="3"/>
  <c r="F797" i="3"/>
  <c r="G797" i="3"/>
  <c r="J797" i="3"/>
  <c r="L797" i="3"/>
  <c r="N797" i="3"/>
  <c r="T797" i="3"/>
  <c r="B798" i="3"/>
  <c r="D798" i="3"/>
  <c r="F798" i="3"/>
  <c r="G798" i="3"/>
  <c r="J798" i="3"/>
  <c r="L798" i="3"/>
  <c r="N798" i="3"/>
  <c r="T798" i="3"/>
  <c r="B799" i="3"/>
  <c r="D799" i="3"/>
  <c r="F799" i="3"/>
  <c r="G799" i="3"/>
  <c r="J799" i="3"/>
  <c r="L799" i="3"/>
  <c r="N799" i="3"/>
  <c r="T799" i="3"/>
  <c r="B800" i="3"/>
  <c r="D800" i="3"/>
  <c r="F800" i="3"/>
  <c r="G800" i="3"/>
  <c r="J800" i="3"/>
  <c r="L800" i="3"/>
  <c r="N800" i="3"/>
  <c r="T800" i="3"/>
  <c r="B801" i="3"/>
  <c r="D801" i="3"/>
  <c r="F801" i="3"/>
  <c r="G801" i="3"/>
  <c r="J801" i="3"/>
  <c r="L801" i="3"/>
  <c r="N801" i="3"/>
  <c r="T801" i="3"/>
  <c r="B802" i="3"/>
  <c r="D802" i="3"/>
  <c r="F802" i="3"/>
  <c r="G802" i="3"/>
  <c r="J802" i="3"/>
  <c r="L802" i="3"/>
  <c r="N802" i="3"/>
  <c r="T802" i="3"/>
  <c r="B803" i="3"/>
  <c r="D803" i="3"/>
  <c r="F803" i="3"/>
  <c r="G803" i="3"/>
  <c r="J803" i="3"/>
  <c r="L803" i="3"/>
  <c r="N803" i="3"/>
  <c r="T803" i="3"/>
  <c r="B804" i="3"/>
  <c r="D804" i="3"/>
  <c r="F804" i="3"/>
  <c r="G804" i="3"/>
  <c r="J804" i="3"/>
  <c r="L804" i="3"/>
  <c r="N804" i="3"/>
  <c r="T804" i="3"/>
  <c r="B805" i="3"/>
  <c r="D805" i="3"/>
  <c r="F805" i="3"/>
  <c r="G805" i="3"/>
  <c r="J805" i="3"/>
  <c r="L805" i="3"/>
  <c r="N805" i="3"/>
  <c r="T805" i="3"/>
  <c r="B806" i="3"/>
  <c r="D806" i="3"/>
  <c r="F806" i="3"/>
  <c r="G806" i="3"/>
  <c r="J806" i="3"/>
  <c r="L806" i="3"/>
  <c r="N806" i="3"/>
  <c r="T806" i="3"/>
  <c r="O739" i="1"/>
  <c r="R739" i="1"/>
  <c r="U766" i="3" s="1"/>
  <c r="S739" i="1"/>
  <c r="U739" i="1"/>
  <c r="O740" i="1"/>
  <c r="R740" i="1"/>
  <c r="U767" i="3" s="1"/>
  <c r="S740" i="1"/>
  <c r="U740" i="1"/>
  <c r="O741" i="1"/>
  <c r="Q741" i="1" s="1"/>
  <c r="P768" i="3" s="1"/>
  <c r="R741" i="1"/>
  <c r="U768" i="3" s="1"/>
  <c r="S741" i="1"/>
  <c r="U741" i="1"/>
  <c r="O742" i="1"/>
  <c r="R742" i="1"/>
  <c r="S742" i="1"/>
  <c r="U742" i="1"/>
  <c r="O743" i="1"/>
  <c r="Q743" i="1" s="1"/>
  <c r="R743" i="1"/>
  <c r="U770" i="3" s="1"/>
  <c r="S743" i="1"/>
  <c r="U743" i="1"/>
  <c r="O744" i="1"/>
  <c r="R744" i="1"/>
  <c r="U771" i="3" s="1"/>
  <c r="S744" i="1"/>
  <c r="U744" i="1"/>
  <c r="O745" i="1"/>
  <c r="Q745" i="1" s="1"/>
  <c r="R745" i="1"/>
  <c r="U772" i="3" s="1"/>
  <c r="S745" i="1"/>
  <c r="U745" i="1"/>
  <c r="O746" i="1"/>
  <c r="Q746" i="1" s="1"/>
  <c r="R746" i="1"/>
  <c r="U773" i="3" s="1"/>
  <c r="S746" i="1"/>
  <c r="U746" i="1"/>
  <c r="O747" i="1"/>
  <c r="R747" i="1"/>
  <c r="U774" i="3" s="1"/>
  <c r="S747" i="1"/>
  <c r="U747" i="1"/>
  <c r="O748" i="1"/>
  <c r="R748" i="1"/>
  <c r="U775" i="3" s="1"/>
  <c r="S748" i="1"/>
  <c r="U748" i="1"/>
  <c r="O749" i="1"/>
  <c r="R749" i="1"/>
  <c r="U776" i="3" s="1"/>
  <c r="S749" i="1"/>
  <c r="U749" i="1"/>
  <c r="O750" i="1"/>
  <c r="R750" i="1"/>
  <c r="U777" i="3" s="1"/>
  <c r="S750" i="1"/>
  <c r="U750" i="1"/>
  <c r="O751" i="1"/>
  <c r="R751" i="1"/>
  <c r="U778" i="3" s="1"/>
  <c r="S751" i="1"/>
  <c r="U751" i="1"/>
  <c r="O752" i="1"/>
  <c r="Q752" i="1" s="1"/>
  <c r="V752" i="1" s="1"/>
  <c r="Q779" i="3" s="1"/>
  <c r="R752" i="1"/>
  <c r="U779" i="3" s="1"/>
  <c r="S752" i="1"/>
  <c r="U752" i="1"/>
  <c r="O753" i="1"/>
  <c r="R753" i="1"/>
  <c r="U780" i="3" s="1"/>
  <c r="S753" i="1"/>
  <c r="U753" i="1"/>
  <c r="O754" i="1"/>
  <c r="Q754" i="1" s="1"/>
  <c r="V754" i="1" s="1"/>
  <c r="Q781" i="3" s="1"/>
  <c r="R754" i="1"/>
  <c r="U781" i="3" s="1"/>
  <c r="S754" i="1"/>
  <c r="U754" i="1"/>
  <c r="O755" i="1"/>
  <c r="R755" i="1"/>
  <c r="U782" i="3" s="1"/>
  <c r="S755" i="1"/>
  <c r="U755" i="1"/>
  <c r="O756" i="1"/>
  <c r="Q756" i="1" s="1"/>
  <c r="V756" i="1" s="1"/>
  <c r="Q783" i="3" s="1"/>
  <c r="R756" i="1"/>
  <c r="U783" i="3" s="1"/>
  <c r="S756" i="1"/>
  <c r="U756" i="1"/>
  <c r="O757" i="1"/>
  <c r="T757" i="1" s="1"/>
  <c r="S784" i="3" s="1"/>
  <c r="R757" i="1"/>
  <c r="U784" i="3" s="1"/>
  <c r="S757" i="1"/>
  <c r="U757" i="1"/>
  <c r="O758" i="1"/>
  <c r="Q758" i="1" s="1"/>
  <c r="V758" i="1" s="1"/>
  <c r="Q785" i="3" s="1"/>
  <c r="R758" i="1"/>
  <c r="U785" i="3" s="1"/>
  <c r="S758" i="1"/>
  <c r="U758" i="1"/>
  <c r="O759" i="1"/>
  <c r="R759" i="1"/>
  <c r="U786" i="3" s="1"/>
  <c r="S759" i="1"/>
  <c r="U759" i="1"/>
  <c r="O760" i="1"/>
  <c r="Q760" i="1" s="1"/>
  <c r="V760" i="1" s="1"/>
  <c r="Q787" i="3" s="1"/>
  <c r="R760" i="1"/>
  <c r="U787" i="3" s="1"/>
  <c r="S760" i="1"/>
  <c r="U760" i="1"/>
  <c r="O761" i="1"/>
  <c r="Q761" i="1" s="1"/>
  <c r="V761" i="1" s="1"/>
  <c r="Q788" i="3" s="1"/>
  <c r="R761" i="1"/>
  <c r="U788" i="3" s="1"/>
  <c r="S761" i="1"/>
  <c r="U761" i="1"/>
  <c r="O762" i="1"/>
  <c r="T762" i="1" s="1"/>
  <c r="S789" i="3" s="1"/>
  <c r="R762" i="1"/>
  <c r="U789" i="3" s="1"/>
  <c r="S762" i="1"/>
  <c r="U762" i="1"/>
  <c r="O763" i="1"/>
  <c r="Q763" i="1" s="1"/>
  <c r="V763" i="1" s="1"/>
  <c r="Q790" i="3" s="1"/>
  <c r="R763" i="1"/>
  <c r="U790" i="3" s="1"/>
  <c r="S763" i="1"/>
  <c r="U763" i="1"/>
  <c r="O764" i="1"/>
  <c r="Q764" i="1" s="1"/>
  <c r="V764" i="1" s="1"/>
  <c r="Q791" i="3" s="1"/>
  <c r="R764" i="1"/>
  <c r="U791" i="3" s="1"/>
  <c r="S764" i="1"/>
  <c r="U764" i="1"/>
  <c r="O765" i="1"/>
  <c r="T765" i="1" s="1"/>
  <c r="S792" i="3" s="1"/>
  <c r="R765" i="1"/>
  <c r="U792" i="3" s="1"/>
  <c r="S765" i="1"/>
  <c r="U765" i="1"/>
  <c r="O766" i="1"/>
  <c r="Q766" i="1" s="1"/>
  <c r="V766" i="1" s="1"/>
  <c r="Q793" i="3" s="1"/>
  <c r="R766" i="1"/>
  <c r="U793" i="3" s="1"/>
  <c r="S766" i="1"/>
  <c r="U766" i="1"/>
  <c r="O767" i="1"/>
  <c r="R794" i="3" s="1"/>
  <c r="R767" i="1"/>
  <c r="U794" i="3" s="1"/>
  <c r="S767" i="1"/>
  <c r="U767" i="1"/>
  <c r="O768" i="1"/>
  <c r="Q768" i="1" s="1"/>
  <c r="V768" i="1" s="1"/>
  <c r="Q795" i="3" s="1"/>
  <c r="R768" i="1"/>
  <c r="U795" i="3" s="1"/>
  <c r="S768" i="1"/>
  <c r="U768" i="1"/>
  <c r="O769" i="1"/>
  <c r="Q769" i="1" s="1"/>
  <c r="V769" i="1" s="1"/>
  <c r="Q796" i="3" s="1"/>
  <c r="R769" i="1"/>
  <c r="U796" i="3" s="1"/>
  <c r="S769" i="1"/>
  <c r="U769" i="1"/>
  <c r="O770" i="1"/>
  <c r="Q770" i="1" s="1"/>
  <c r="V770" i="1" s="1"/>
  <c r="Q797" i="3" s="1"/>
  <c r="R770" i="1"/>
  <c r="U797" i="3" s="1"/>
  <c r="S770" i="1"/>
  <c r="U770" i="1"/>
  <c r="O771" i="1"/>
  <c r="Q771" i="1" s="1"/>
  <c r="V771" i="1" s="1"/>
  <c r="Q798" i="3" s="1"/>
  <c r="R771" i="1"/>
  <c r="U798" i="3" s="1"/>
  <c r="S771" i="1"/>
  <c r="U771" i="1"/>
  <c r="O772" i="1"/>
  <c r="Q772" i="1" s="1"/>
  <c r="R772" i="1"/>
  <c r="U799" i="3" s="1"/>
  <c r="S772" i="1"/>
  <c r="U772" i="1"/>
  <c r="O773" i="1"/>
  <c r="Q773" i="1" s="1"/>
  <c r="V773" i="1" s="1"/>
  <c r="Q800" i="3" s="1"/>
  <c r="R773" i="1"/>
  <c r="U800" i="3" s="1"/>
  <c r="S773" i="1"/>
  <c r="U773" i="1"/>
  <c r="O774" i="1"/>
  <c r="Q774" i="1" s="1"/>
  <c r="V774" i="1" s="1"/>
  <c r="Q801" i="3" s="1"/>
  <c r="R774" i="1"/>
  <c r="U801" i="3" s="1"/>
  <c r="S774" i="1"/>
  <c r="U774" i="1"/>
  <c r="O775" i="1"/>
  <c r="Q775" i="1" s="1"/>
  <c r="V775" i="1" s="1"/>
  <c r="Q802" i="3" s="1"/>
  <c r="R775" i="1"/>
  <c r="U802" i="3" s="1"/>
  <c r="S775" i="1"/>
  <c r="U775" i="1"/>
  <c r="O776" i="1"/>
  <c r="T776" i="1" s="1"/>
  <c r="S803" i="3" s="1"/>
  <c r="R776" i="1"/>
  <c r="U803" i="3" s="1"/>
  <c r="S776" i="1"/>
  <c r="U776" i="1"/>
  <c r="O777" i="1"/>
  <c r="T777" i="1" s="1"/>
  <c r="S804" i="3" s="1"/>
  <c r="R777" i="1"/>
  <c r="U804" i="3" s="1"/>
  <c r="S777" i="1"/>
  <c r="U777" i="1"/>
  <c r="O778" i="1"/>
  <c r="Q778" i="1" s="1"/>
  <c r="V778" i="1" s="1"/>
  <c r="Q805" i="3" s="1"/>
  <c r="R778" i="1"/>
  <c r="U805" i="3" s="1"/>
  <c r="S778" i="1"/>
  <c r="U778" i="1"/>
  <c r="O779" i="1"/>
  <c r="Q779" i="1" s="1"/>
  <c r="V779" i="1" s="1"/>
  <c r="Q806" i="3" s="1"/>
  <c r="R779" i="1"/>
  <c r="U806" i="3" s="1"/>
  <c r="S779" i="1"/>
  <c r="U779" i="1"/>
  <c r="O780" i="1"/>
  <c r="R780" i="1"/>
  <c r="U807" i="3" s="1"/>
  <c r="S780" i="1"/>
  <c r="U780" i="1"/>
  <c r="O781" i="1"/>
  <c r="R781" i="1"/>
  <c r="U808" i="3" s="1"/>
  <c r="S781" i="1"/>
  <c r="U781" i="1"/>
  <c r="O782" i="1"/>
  <c r="R782" i="1"/>
  <c r="U809" i="3" s="1"/>
  <c r="S782" i="1"/>
  <c r="U782" i="1"/>
  <c r="O783" i="1"/>
  <c r="Q783" i="1" s="1"/>
  <c r="R783" i="1"/>
  <c r="S783" i="1"/>
  <c r="U783" i="1"/>
  <c r="O784" i="1"/>
  <c r="R784" i="1"/>
  <c r="U811" i="3" s="1"/>
  <c r="S784" i="1"/>
  <c r="U784" i="1"/>
  <c r="O785" i="1"/>
  <c r="R785" i="1"/>
  <c r="S785" i="1"/>
  <c r="U785" i="1"/>
  <c r="O786" i="1"/>
  <c r="R786" i="1"/>
  <c r="U813" i="3" s="1"/>
  <c r="S786" i="1"/>
  <c r="U786" i="1"/>
  <c r="O787" i="1"/>
  <c r="Q787" i="1" s="1"/>
  <c r="R787" i="1"/>
  <c r="S787" i="1"/>
  <c r="U787" i="1"/>
  <c r="O788" i="1"/>
  <c r="R788" i="1"/>
  <c r="U815" i="3" s="1"/>
  <c r="S788" i="1"/>
  <c r="U788" i="1"/>
  <c r="O789" i="1"/>
  <c r="R789" i="1"/>
  <c r="U816" i="3" s="1"/>
  <c r="S789" i="1"/>
  <c r="U789" i="1"/>
  <c r="O790" i="1"/>
  <c r="R817" i="3" s="1"/>
  <c r="R790" i="1"/>
  <c r="U817" i="3" s="1"/>
  <c r="S790" i="1"/>
  <c r="U790" i="1"/>
  <c r="O791" i="1"/>
  <c r="Q791" i="1" s="1"/>
  <c r="R791" i="1"/>
  <c r="U818" i="3" s="1"/>
  <c r="S791" i="1"/>
  <c r="U791" i="1"/>
  <c r="O792" i="1"/>
  <c r="R792" i="1"/>
  <c r="U819" i="3" s="1"/>
  <c r="S792" i="1"/>
  <c r="U792" i="1"/>
  <c r="O793" i="1"/>
  <c r="T793" i="1" s="1"/>
  <c r="S820" i="3" s="1"/>
  <c r="R793" i="1"/>
  <c r="U820" i="3" s="1"/>
  <c r="S793" i="1"/>
  <c r="U793" i="1"/>
  <c r="O794" i="1"/>
  <c r="R794" i="1"/>
  <c r="U821" i="3" s="1"/>
  <c r="S794" i="1"/>
  <c r="U794" i="1"/>
  <c r="O795" i="1"/>
  <c r="Q795" i="1" s="1"/>
  <c r="R795" i="1"/>
  <c r="U822" i="3" s="1"/>
  <c r="S795" i="1"/>
  <c r="U795" i="1"/>
  <c r="O796" i="1"/>
  <c r="R796" i="1"/>
  <c r="U823" i="3" s="1"/>
  <c r="S796" i="1"/>
  <c r="U796" i="1"/>
  <c r="O797" i="1"/>
  <c r="R797" i="1"/>
  <c r="U824" i="3" s="1"/>
  <c r="S797" i="1"/>
  <c r="U797" i="1"/>
  <c r="O798" i="1"/>
  <c r="R798" i="1"/>
  <c r="U825" i="3" s="1"/>
  <c r="S798" i="1"/>
  <c r="U798" i="1"/>
  <c r="O799" i="1"/>
  <c r="Q799" i="1" s="1"/>
  <c r="R799" i="1"/>
  <c r="S799" i="1"/>
  <c r="U799" i="1"/>
  <c r="O800" i="1"/>
  <c r="R800" i="1"/>
  <c r="U827" i="3" s="1"/>
  <c r="S800" i="1"/>
  <c r="U800" i="1"/>
  <c r="O801" i="1"/>
  <c r="Q801" i="1" s="1"/>
  <c r="R801" i="1"/>
  <c r="U828" i="3" s="1"/>
  <c r="S801" i="1"/>
  <c r="U801" i="1"/>
  <c r="O802" i="1"/>
  <c r="R802" i="1"/>
  <c r="U829" i="3" s="1"/>
  <c r="S802" i="1"/>
  <c r="U802" i="1"/>
  <c r="O803" i="1"/>
  <c r="Q803" i="1" s="1"/>
  <c r="R803" i="1"/>
  <c r="U830" i="3" s="1"/>
  <c r="S803" i="1"/>
  <c r="U803" i="1"/>
  <c r="O804" i="1"/>
  <c r="T804" i="1" s="1"/>
  <c r="S831" i="3" s="1"/>
  <c r="R804" i="1"/>
  <c r="U831" i="3" s="1"/>
  <c r="S804" i="1"/>
  <c r="U804" i="1"/>
  <c r="O805" i="1"/>
  <c r="R805" i="1"/>
  <c r="U832" i="3" s="1"/>
  <c r="S805" i="1"/>
  <c r="U805" i="1"/>
  <c r="O806" i="1"/>
  <c r="R806" i="1"/>
  <c r="U833" i="3" s="1"/>
  <c r="S806" i="1"/>
  <c r="U806" i="1"/>
  <c r="O807" i="1"/>
  <c r="T807" i="1" s="1"/>
  <c r="S834" i="3" s="1"/>
  <c r="R807" i="1"/>
  <c r="U834" i="3" s="1"/>
  <c r="S807" i="1"/>
  <c r="U807" i="1"/>
  <c r="O808" i="1"/>
  <c r="R808" i="1"/>
  <c r="U835" i="3" s="1"/>
  <c r="S808" i="1"/>
  <c r="U808" i="1"/>
  <c r="O809" i="1"/>
  <c r="R809" i="1"/>
  <c r="U836" i="3" s="1"/>
  <c r="S809" i="1"/>
  <c r="U809" i="1"/>
  <c r="O810" i="1"/>
  <c r="R810" i="1"/>
  <c r="S810" i="1"/>
  <c r="U810" i="1"/>
  <c r="O811" i="1"/>
  <c r="Q811" i="1" s="1"/>
  <c r="R811" i="1"/>
  <c r="U838" i="3" s="1"/>
  <c r="S811" i="1"/>
  <c r="U811" i="1"/>
  <c r="O812" i="1"/>
  <c r="R812" i="1"/>
  <c r="S812" i="1"/>
  <c r="U812" i="1"/>
  <c r="O813" i="1"/>
  <c r="R813" i="1"/>
  <c r="U840" i="3" s="1"/>
  <c r="S813" i="1"/>
  <c r="U813" i="1"/>
  <c r="O814" i="1"/>
  <c r="R814" i="1"/>
  <c r="U841" i="3" s="1"/>
  <c r="S814" i="1"/>
  <c r="U814" i="1"/>
  <c r="O815" i="1"/>
  <c r="T815" i="1" s="1"/>
  <c r="S842" i="3" s="1"/>
  <c r="R815" i="1"/>
  <c r="U842" i="3" s="1"/>
  <c r="S815" i="1"/>
  <c r="U815" i="1"/>
  <c r="O816" i="1"/>
  <c r="R816" i="1"/>
  <c r="U843" i="3" s="1"/>
  <c r="S816" i="1"/>
  <c r="U816" i="1"/>
  <c r="O817" i="1"/>
  <c r="R817" i="1"/>
  <c r="U844" i="3" s="1"/>
  <c r="S817" i="1"/>
  <c r="U817" i="1"/>
  <c r="O818" i="1"/>
  <c r="R818" i="1"/>
  <c r="U845" i="3" s="1"/>
  <c r="S818" i="1"/>
  <c r="U818" i="1"/>
  <c r="O819" i="1"/>
  <c r="Q819" i="1" s="1"/>
  <c r="R819" i="1"/>
  <c r="S819" i="1"/>
  <c r="U819" i="1"/>
  <c r="O820" i="1"/>
  <c r="T820" i="1" s="1"/>
  <c r="S847" i="3" s="1"/>
  <c r="R820" i="1"/>
  <c r="U847" i="3" s="1"/>
  <c r="S820" i="1"/>
  <c r="U820" i="1"/>
  <c r="O821" i="1"/>
  <c r="R821" i="1"/>
  <c r="U848" i="3" s="1"/>
  <c r="S821" i="1"/>
  <c r="U821" i="1"/>
  <c r="O822" i="1"/>
  <c r="T822" i="1" s="1"/>
  <c r="S849" i="3" s="1"/>
  <c r="R822" i="1"/>
  <c r="U849" i="3" s="1"/>
  <c r="S822" i="1"/>
  <c r="U822" i="1"/>
  <c r="O823" i="1"/>
  <c r="R823" i="1"/>
  <c r="U850" i="3" s="1"/>
  <c r="S823" i="1"/>
  <c r="U823" i="1"/>
  <c r="O824" i="1"/>
  <c r="R824" i="1"/>
  <c r="U851" i="3" s="1"/>
  <c r="S824" i="1"/>
  <c r="U824" i="1"/>
  <c r="O825" i="1"/>
  <c r="R852" i="3" s="1"/>
  <c r="R825" i="1"/>
  <c r="U852" i="3" s="1"/>
  <c r="S825" i="1"/>
  <c r="U825" i="1"/>
  <c r="O826" i="1"/>
  <c r="R826" i="1"/>
  <c r="U853" i="3" s="1"/>
  <c r="S826" i="1"/>
  <c r="U826" i="1"/>
  <c r="O827" i="1"/>
  <c r="Q827" i="1" s="1"/>
  <c r="R827" i="1"/>
  <c r="U854" i="3" s="1"/>
  <c r="S827" i="1"/>
  <c r="U827" i="1"/>
  <c r="O828" i="1"/>
  <c r="R828" i="1"/>
  <c r="U855" i="3" s="1"/>
  <c r="S828" i="1"/>
  <c r="U828" i="1"/>
  <c r="O829" i="1"/>
  <c r="R829" i="1"/>
  <c r="U856" i="3" s="1"/>
  <c r="S829" i="1"/>
  <c r="U829" i="1"/>
  <c r="O830" i="1"/>
  <c r="R830" i="1"/>
  <c r="U857" i="3" s="1"/>
  <c r="S830" i="1"/>
  <c r="U830" i="1"/>
  <c r="O831" i="1"/>
  <c r="Q831" i="1" s="1"/>
  <c r="R831" i="1"/>
  <c r="U858" i="3" s="1"/>
  <c r="S831" i="1"/>
  <c r="U831" i="1"/>
  <c r="O832" i="1"/>
  <c r="R832" i="1"/>
  <c r="U859" i="3" s="1"/>
  <c r="S832" i="1"/>
  <c r="U832" i="1"/>
  <c r="O833" i="1"/>
  <c r="Q833" i="1" s="1"/>
  <c r="R833" i="1"/>
  <c r="U860" i="3" s="1"/>
  <c r="S833" i="1"/>
  <c r="U833" i="1"/>
  <c r="O834" i="1"/>
  <c r="R834" i="1"/>
  <c r="U861" i="3" s="1"/>
  <c r="S834" i="1"/>
  <c r="U834" i="1"/>
  <c r="O835" i="1"/>
  <c r="Q835" i="1" s="1"/>
  <c r="R835" i="1"/>
  <c r="U862" i="3" s="1"/>
  <c r="S835" i="1"/>
  <c r="U835" i="1"/>
  <c r="O836" i="1"/>
  <c r="T836" i="1" s="1"/>
  <c r="S863" i="3" s="1"/>
  <c r="R836" i="1"/>
  <c r="U863" i="3" s="1"/>
  <c r="S836" i="1"/>
  <c r="U836" i="1"/>
  <c r="O837" i="1"/>
  <c r="R837" i="1"/>
  <c r="S837" i="1"/>
  <c r="U837" i="1"/>
  <c r="O838" i="1"/>
  <c r="Q838" i="1" s="1"/>
  <c r="R838" i="1"/>
  <c r="U865" i="3" s="1"/>
  <c r="S838" i="1"/>
  <c r="U838" i="1"/>
  <c r="O839" i="1"/>
  <c r="Q839" i="1" s="1"/>
  <c r="R839" i="1"/>
  <c r="U866" i="3" s="1"/>
  <c r="S839" i="1"/>
  <c r="U839" i="1"/>
  <c r="O840" i="1"/>
  <c r="R840" i="1"/>
  <c r="U867" i="3" s="1"/>
  <c r="S840" i="1"/>
  <c r="U840" i="1"/>
  <c r="O841" i="1"/>
  <c r="R841" i="1"/>
  <c r="U868" i="3" s="1"/>
  <c r="S841" i="1"/>
  <c r="U841" i="1"/>
  <c r="O842" i="1"/>
  <c r="R842" i="1"/>
  <c r="S842" i="1"/>
  <c r="U842" i="1"/>
  <c r="O843" i="1"/>
  <c r="Q843" i="1" s="1"/>
  <c r="R843" i="1"/>
  <c r="U870" i="3" s="1"/>
  <c r="S843" i="1"/>
  <c r="U843" i="1"/>
  <c r="O844" i="1"/>
  <c r="R871" i="3" s="1"/>
  <c r="R844" i="1"/>
  <c r="U871" i="3" s="1"/>
  <c r="S844" i="1"/>
  <c r="U844" i="1"/>
  <c r="O845" i="1"/>
  <c r="R845" i="1"/>
  <c r="U872" i="3" s="1"/>
  <c r="S845" i="1"/>
  <c r="U845" i="1"/>
  <c r="O846" i="1"/>
  <c r="Q846" i="1" s="1"/>
  <c r="R846" i="1"/>
  <c r="U873" i="3" s="1"/>
  <c r="S846" i="1"/>
  <c r="U846" i="1"/>
  <c r="O847" i="1"/>
  <c r="Q847" i="1" s="1"/>
  <c r="R847" i="1"/>
  <c r="U874" i="3" s="1"/>
  <c r="S847" i="1"/>
  <c r="U847" i="1"/>
  <c r="O848" i="1"/>
  <c r="R848" i="1"/>
  <c r="U875" i="3" s="1"/>
  <c r="S848" i="1"/>
  <c r="U848" i="1"/>
  <c r="O849" i="1"/>
  <c r="T849" i="1" s="1"/>
  <c r="S876" i="3" s="1"/>
  <c r="R849" i="1"/>
  <c r="U876" i="3" s="1"/>
  <c r="S849" i="1"/>
  <c r="U849" i="1"/>
  <c r="O850" i="1"/>
  <c r="R850" i="1"/>
  <c r="S850" i="1"/>
  <c r="U850" i="1"/>
  <c r="O851" i="1"/>
  <c r="Q851" i="1" s="1"/>
  <c r="R851" i="1"/>
  <c r="U878" i="3" s="1"/>
  <c r="S851" i="1"/>
  <c r="U851" i="1"/>
  <c r="O852" i="1"/>
  <c r="R852" i="1"/>
  <c r="U879" i="3" s="1"/>
  <c r="S852" i="1"/>
  <c r="U852" i="1"/>
  <c r="O853" i="1"/>
  <c r="R853" i="1"/>
  <c r="U880" i="3" s="1"/>
  <c r="S853" i="1"/>
  <c r="U853" i="1"/>
  <c r="O854" i="1"/>
  <c r="Q854" i="1" s="1"/>
  <c r="R854" i="1"/>
  <c r="U881" i="3" s="1"/>
  <c r="S854" i="1"/>
  <c r="U854" i="1"/>
  <c r="O855" i="1"/>
  <c r="Q855" i="1" s="1"/>
  <c r="R855" i="1"/>
  <c r="S855" i="1"/>
  <c r="U855" i="1"/>
  <c r="O856" i="1"/>
  <c r="R856" i="1"/>
  <c r="U883" i="3" s="1"/>
  <c r="S856" i="1"/>
  <c r="U856" i="1"/>
  <c r="O857" i="1"/>
  <c r="R857" i="1"/>
  <c r="U884" i="3" s="1"/>
  <c r="S857" i="1"/>
  <c r="U857" i="1"/>
  <c r="O858" i="1"/>
  <c r="R858" i="1"/>
  <c r="S858" i="1"/>
  <c r="U858" i="1"/>
  <c r="O859" i="1"/>
  <c r="Q859" i="1" s="1"/>
  <c r="R859" i="1"/>
  <c r="S859" i="1"/>
  <c r="U859" i="1"/>
  <c r="O860" i="1"/>
  <c r="Q860" i="1" s="1"/>
  <c r="R860" i="1"/>
  <c r="S860" i="1"/>
  <c r="U860" i="1"/>
  <c r="O861" i="1"/>
  <c r="R861" i="1"/>
  <c r="U888" i="3" s="1"/>
  <c r="S861" i="1"/>
  <c r="U861" i="1"/>
  <c r="O862" i="1"/>
  <c r="R862" i="1"/>
  <c r="U889" i="3" s="1"/>
  <c r="S862" i="1"/>
  <c r="U862" i="1"/>
  <c r="O863" i="1"/>
  <c r="Q863" i="1" s="1"/>
  <c r="R863" i="1"/>
  <c r="U890" i="3" s="1"/>
  <c r="S863" i="1"/>
  <c r="U863" i="1"/>
  <c r="O864" i="1"/>
  <c r="R864" i="1"/>
  <c r="U891" i="3" s="1"/>
  <c r="S864" i="1"/>
  <c r="U864" i="1"/>
  <c r="O865" i="1"/>
  <c r="R865" i="1"/>
  <c r="U892" i="3" s="1"/>
  <c r="S865" i="1"/>
  <c r="U865" i="1"/>
  <c r="O866" i="1"/>
  <c r="Q866" i="1" s="1"/>
  <c r="R866" i="1"/>
  <c r="S866" i="1"/>
  <c r="U866" i="1"/>
  <c r="O867" i="1"/>
  <c r="Q867" i="1" s="1"/>
  <c r="R867" i="1"/>
  <c r="U894" i="3" s="1"/>
  <c r="S867" i="1"/>
  <c r="U867" i="1"/>
  <c r="O868" i="1"/>
  <c r="R868" i="1"/>
  <c r="S868" i="1"/>
  <c r="U868" i="1"/>
  <c r="O869" i="1"/>
  <c r="R869" i="1"/>
  <c r="S869" i="1"/>
  <c r="U869" i="1"/>
  <c r="O870" i="1"/>
  <c r="T870" i="1" s="1"/>
  <c r="S897" i="3" s="1"/>
  <c r="R870" i="1"/>
  <c r="U897" i="3" s="1"/>
  <c r="S870" i="1"/>
  <c r="U870" i="1"/>
  <c r="O871" i="1"/>
  <c r="Q871" i="1" s="1"/>
  <c r="R871" i="1"/>
  <c r="U898" i="3" s="1"/>
  <c r="S871" i="1"/>
  <c r="U871" i="1"/>
  <c r="O872" i="1"/>
  <c r="R872" i="1"/>
  <c r="U899" i="3" s="1"/>
  <c r="S872" i="1"/>
  <c r="U872" i="1"/>
  <c r="O873" i="1"/>
  <c r="R900" i="3" s="1"/>
  <c r="R873" i="1"/>
  <c r="U900" i="3" s="1"/>
  <c r="S873" i="1"/>
  <c r="U873" i="1"/>
  <c r="O874" i="1"/>
  <c r="R874" i="1"/>
  <c r="U901" i="3" s="1"/>
  <c r="S874" i="1"/>
  <c r="U874" i="1"/>
  <c r="O875" i="1"/>
  <c r="Q875" i="1" s="1"/>
  <c r="R875" i="1"/>
  <c r="U902" i="3" s="1"/>
  <c r="S875" i="1"/>
  <c r="U875" i="1"/>
  <c r="O876" i="1"/>
  <c r="R876" i="1"/>
  <c r="U903" i="3" s="1"/>
  <c r="S876" i="1"/>
  <c r="U876" i="1"/>
  <c r="O877" i="1"/>
  <c r="R877" i="1"/>
  <c r="U904" i="3" s="1"/>
  <c r="S877" i="1"/>
  <c r="U877" i="1"/>
  <c r="O878" i="1"/>
  <c r="R878" i="1"/>
  <c r="U905" i="3" s="1"/>
  <c r="S878" i="1"/>
  <c r="U878" i="1"/>
  <c r="O879" i="1"/>
  <c r="Q879" i="1" s="1"/>
  <c r="R879" i="1"/>
  <c r="U906" i="3" s="1"/>
  <c r="S879" i="1"/>
  <c r="U879" i="1"/>
  <c r="H739" i="1"/>
  <c r="L739" i="1" s="1"/>
  <c r="I766" i="3" s="1"/>
  <c r="I739" i="1"/>
  <c r="O766" i="3" s="1"/>
  <c r="J739" i="1"/>
  <c r="M766" i="3" s="1"/>
  <c r="K739" i="1"/>
  <c r="K766" i="3" s="1"/>
  <c r="H740" i="1"/>
  <c r="L740" i="1" s="1"/>
  <c r="I767" i="3" s="1"/>
  <c r="I740" i="1"/>
  <c r="O767" i="3" s="1"/>
  <c r="J740" i="1"/>
  <c r="M767" i="3" s="1"/>
  <c r="K740" i="1"/>
  <c r="K767" i="3" s="1"/>
  <c r="H741" i="1"/>
  <c r="I741" i="1"/>
  <c r="O768" i="3" s="1"/>
  <c r="J741" i="1"/>
  <c r="M768" i="3" s="1"/>
  <c r="K741" i="1"/>
  <c r="K768" i="3" s="1"/>
  <c r="H742" i="1"/>
  <c r="L742" i="1" s="1"/>
  <c r="I769" i="3" s="1"/>
  <c r="I742" i="1"/>
  <c r="O769" i="3" s="1"/>
  <c r="J742" i="1"/>
  <c r="M769" i="3" s="1"/>
  <c r="K742" i="1"/>
  <c r="K769" i="3" s="1"/>
  <c r="H743" i="1"/>
  <c r="L743" i="1" s="1"/>
  <c r="I770" i="3" s="1"/>
  <c r="I743" i="1"/>
  <c r="O770" i="3" s="1"/>
  <c r="J743" i="1"/>
  <c r="M770" i="3" s="1"/>
  <c r="K743" i="1"/>
  <c r="K770" i="3" s="1"/>
  <c r="H744" i="1"/>
  <c r="I744" i="1"/>
  <c r="O771" i="3" s="1"/>
  <c r="J744" i="1"/>
  <c r="M771" i="3" s="1"/>
  <c r="K744" i="1"/>
  <c r="K771" i="3" s="1"/>
  <c r="H745" i="1"/>
  <c r="L745" i="1" s="1"/>
  <c r="I772" i="3" s="1"/>
  <c r="I745" i="1"/>
  <c r="O772" i="3" s="1"/>
  <c r="J745" i="1"/>
  <c r="M772" i="3" s="1"/>
  <c r="K745" i="1"/>
  <c r="K772" i="3" s="1"/>
  <c r="H746" i="1"/>
  <c r="I746" i="1"/>
  <c r="O773" i="3" s="1"/>
  <c r="J746" i="1"/>
  <c r="M773" i="3" s="1"/>
  <c r="K746" i="1"/>
  <c r="K773" i="3" s="1"/>
  <c r="H747" i="1"/>
  <c r="I747" i="1"/>
  <c r="O774" i="3" s="1"/>
  <c r="J747" i="1"/>
  <c r="M774" i="3" s="1"/>
  <c r="K747" i="1"/>
  <c r="K774" i="3" s="1"/>
  <c r="H748" i="1"/>
  <c r="L748" i="1" s="1"/>
  <c r="I775" i="3" s="1"/>
  <c r="I748" i="1"/>
  <c r="O775" i="3" s="1"/>
  <c r="J748" i="1"/>
  <c r="M775" i="3" s="1"/>
  <c r="K748" i="1"/>
  <c r="K775" i="3" s="1"/>
  <c r="H749" i="1"/>
  <c r="I749" i="1"/>
  <c r="O776" i="3" s="1"/>
  <c r="J749" i="1"/>
  <c r="M776" i="3" s="1"/>
  <c r="K749" i="1"/>
  <c r="K776" i="3" s="1"/>
  <c r="H750" i="1"/>
  <c r="I750" i="1"/>
  <c r="O777" i="3" s="1"/>
  <c r="J750" i="1"/>
  <c r="M777" i="3" s="1"/>
  <c r="K750" i="1"/>
  <c r="K777" i="3" s="1"/>
  <c r="H751" i="1"/>
  <c r="L751" i="1" s="1"/>
  <c r="I778" i="3" s="1"/>
  <c r="I751" i="1"/>
  <c r="O778" i="3" s="1"/>
  <c r="J751" i="1"/>
  <c r="M778" i="3" s="1"/>
  <c r="K751" i="1"/>
  <c r="K778" i="3" s="1"/>
  <c r="H752" i="1"/>
  <c r="I752" i="1"/>
  <c r="O779" i="3" s="1"/>
  <c r="J752" i="1"/>
  <c r="M779" i="3" s="1"/>
  <c r="K752" i="1"/>
  <c r="K779" i="3" s="1"/>
  <c r="H753" i="1"/>
  <c r="I753" i="1"/>
  <c r="O780" i="3" s="1"/>
  <c r="J753" i="1"/>
  <c r="M780" i="3" s="1"/>
  <c r="K753" i="1"/>
  <c r="K780" i="3" s="1"/>
  <c r="H754" i="1"/>
  <c r="L754" i="1" s="1"/>
  <c r="I781" i="3" s="1"/>
  <c r="I754" i="1"/>
  <c r="O781" i="3" s="1"/>
  <c r="J754" i="1"/>
  <c r="M781" i="3" s="1"/>
  <c r="K754" i="1"/>
  <c r="K781" i="3" s="1"/>
  <c r="H755" i="1"/>
  <c r="I755" i="1"/>
  <c r="O782" i="3" s="1"/>
  <c r="J755" i="1"/>
  <c r="M782" i="3" s="1"/>
  <c r="K755" i="1"/>
  <c r="K782" i="3" s="1"/>
  <c r="H756" i="1"/>
  <c r="I756" i="1"/>
  <c r="O783" i="3" s="1"/>
  <c r="J756" i="1"/>
  <c r="M783" i="3" s="1"/>
  <c r="K756" i="1"/>
  <c r="K783" i="3" s="1"/>
  <c r="H757" i="1"/>
  <c r="L757" i="1" s="1"/>
  <c r="I784" i="3" s="1"/>
  <c r="I757" i="1"/>
  <c r="O784" i="3" s="1"/>
  <c r="J757" i="1"/>
  <c r="M784" i="3" s="1"/>
  <c r="K757" i="1"/>
  <c r="K784" i="3" s="1"/>
  <c r="H758" i="1"/>
  <c r="L758" i="1" s="1"/>
  <c r="I785" i="3" s="1"/>
  <c r="I758" i="1"/>
  <c r="O785" i="3" s="1"/>
  <c r="J758" i="1"/>
  <c r="M785" i="3" s="1"/>
  <c r="K758" i="1"/>
  <c r="K785" i="3" s="1"/>
  <c r="H759" i="1"/>
  <c r="I759" i="1"/>
  <c r="O786" i="3" s="1"/>
  <c r="J759" i="1"/>
  <c r="M786" i="3" s="1"/>
  <c r="K759" i="1"/>
  <c r="K786" i="3" s="1"/>
  <c r="H760" i="1"/>
  <c r="L760" i="1" s="1"/>
  <c r="I787" i="3" s="1"/>
  <c r="I760" i="1"/>
  <c r="O787" i="3" s="1"/>
  <c r="J760" i="1"/>
  <c r="M787" i="3" s="1"/>
  <c r="K760" i="1"/>
  <c r="K787" i="3" s="1"/>
  <c r="H761" i="1"/>
  <c r="L761" i="1" s="1"/>
  <c r="I788" i="3" s="1"/>
  <c r="I761" i="1"/>
  <c r="O788" i="3" s="1"/>
  <c r="J761" i="1"/>
  <c r="M788" i="3" s="1"/>
  <c r="K761" i="1"/>
  <c r="K788" i="3" s="1"/>
  <c r="H762" i="1"/>
  <c r="L762" i="1" s="1"/>
  <c r="I789" i="3" s="1"/>
  <c r="I762" i="1"/>
  <c r="O789" i="3" s="1"/>
  <c r="J762" i="1"/>
  <c r="M789" i="3" s="1"/>
  <c r="K762" i="1"/>
  <c r="K789" i="3" s="1"/>
  <c r="H763" i="1"/>
  <c r="L763" i="1" s="1"/>
  <c r="I790" i="3" s="1"/>
  <c r="I763" i="1"/>
  <c r="O790" i="3" s="1"/>
  <c r="J763" i="1"/>
  <c r="M790" i="3" s="1"/>
  <c r="K763" i="1"/>
  <c r="K790" i="3" s="1"/>
  <c r="H764" i="1"/>
  <c r="L764" i="1" s="1"/>
  <c r="I791" i="3" s="1"/>
  <c r="I764" i="1"/>
  <c r="O791" i="3" s="1"/>
  <c r="J764" i="1"/>
  <c r="M791" i="3" s="1"/>
  <c r="K764" i="1"/>
  <c r="K791" i="3" s="1"/>
  <c r="H765" i="1"/>
  <c r="L765" i="1" s="1"/>
  <c r="I792" i="3" s="1"/>
  <c r="I765" i="1"/>
  <c r="O792" i="3" s="1"/>
  <c r="J765" i="1"/>
  <c r="M792" i="3" s="1"/>
  <c r="K765" i="1"/>
  <c r="K792" i="3" s="1"/>
  <c r="H766" i="1"/>
  <c r="L766" i="1" s="1"/>
  <c r="I793" i="3" s="1"/>
  <c r="I766" i="1"/>
  <c r="O793" i="3" s="1"/>
  <c r="J766" i="1"/>
  <c r="M793" i="3" s="1"/>
  <c r="K766" i="1"/>
  <c r="K793" i="3" s="1"/>
  <c r="H767" i="1"/>
  <c r="L767" i="1" s="1"/>
  <c r="I794" i="3" s="1"/>
  <c r="I767" i="1"/>
  <c r="O794" i="3" s="1"/>
  <c r="J767" i="1"/>
  <c r="M794" i="3" s="1"/>
  <c r="K767" i="1"/>
  <c r="K794" i="3" s="1"/>
  <c r="H768" i="1"/>
  <c r="L768" i="1" s="1"/>
  <c r="I795" i="3" s="1"/>
  <c r="I768" i="1"/>
  <c r="O795" i="3" s="1"/>
  <c r="J768" i="1"/>
  <c r="M795" i="3" s="1"/>
  <c r="K768" i="1"/>
  <c r="K795" i="3" s="1"/>
  <c r="H769" i="1"/>
  <c r="L769" i="1" s="1"/>
  <c r="I796" i="3" s="1"/>
  <c r="I769" i="1"/>
  <c r="O796" i="3" s="1"/>
  <c r="J769" i="1"/>
  <c r="M796" i="3" s="1"/>
  <c r="K769" i="1"/>
  <c r="K796" i="3" s="1"/>
  <c r="H770" i="1"/>
  <c r="L770" i="1" s="1"/>
  <c r="I797" i="3" s="1"/>
  <c r="I770" i="1"/>
  <c r="O797" i="3" s="1"/>
  <c r="J770" i="1"/>
  <c r="M797" i="3" s="1"/>
  <c r="K770" i="1"/>
  <c r="K797" i="3" s="1"/>
  <c r="H771" i="1"/>
  <c r="L771" i="1" s="1"/>
  <c r="I798" i="3" s="1"/>
  <c r="I771" i="1"/>
  <c r="O798" i="3" s="1"/>
  <c r="J771" i="1"/>
  <c r="M798" i="3" s="1"/>
  <c r="K771" i="1"/>
  <c r="K798" i="3" s="1"/>
  <c r="H772" i="1"/>
  <c r="L772" i="1" s="1"/>
  <c r="I799" i="3" s="1"/>
  <c r="I772" i="1"/>
  <c r="O799" i="3" s="1"/>
  <c r="J772" i="1"/>
  <c r="M799" i="3" s="1"/>
  <c r="K772" i="1"/>
  <c r="K799" i="3" s="1"/>
  <c r="H773" i="1"/>
  <c r="L773" i="1" s="1"/>
  <c r="I800" i="3" s="1"/>
  <c r="I773" i="1"/>
  <c r="O800" i="3" s="1"/>
  <c r="J773" i="1"/>
  <c r="M800" i="3" s="1"/>
  <c r="K773" i="1"/>
  <c r="K800" i="3" s="1"/>
  <c r="H774" i="1"/>
  <c r="L774" i="1" s="1"/>
  <c r="I801" i="3" s="1"/>
  <c r="I774" i="1"/>
  <c r="O801" i="3" s="1"/>
  <c r="J774" i="1"/>
  <c r="M801" i="3" s="1"/>
  <c r="K774" i="1"/>
  <c r="K801" i="3" s="1"/>
  <c r="H775" i="1"/>
  <c r="L775" i="1" s="1"/>
  <c r="I802" i="3" s="1"/>
  <c r="I775" i="1"/>
  <c r="O802" i="3" s="1"/>
  <c r="J775" i="1"/>
  <c r="M802" i="3" s="1"/>
  <c r="K775" i="1"/>
  <c r="K802" i="3" s="1"/>
  <c r="H776" i="1"/>
  <c r="L776" i="1" s="1"/>
  <c r="I803" i="3" s="1"/>
  <c r="I776" i="1"/>
  <c r="O803" i="3" s="1"/>
  <c r="J776" i="1"/>
  <c r="M803" i="3" s="1"/>
  <c r="K776" i="1"/>
  <c r="K803" i="3" s="1"/>
  <c r="H777" i="1"/>
  <c r="L777" i="1" s="1"/>
  <c r="I804" i="3" s="1"/>
  <c r="I777" i="1"/>
  <c r="O804" i="3" s="1"/>
  <c r="J777" i="1"/>
  <c r="M804" i="3" s="1"/>
  <c r="K777" i="1"/>
  <c r="K804" i="3" s="1"/>
  <c r="H778" i="1"/>
  <c r="L778" i="1" s="1"/>
  <c r="I805" i="3" s="1"/>
  <c r="I778" i="1"/>
  <c r="O805" i="3" s="1"/>
  <c r="J778" i="1"/>
  <c r="M805" i="3" s="1"/>
  <c r="K778" i="1"/>
  <c r="K805" i="3" s="1"/>
  <c r="H779" i="1"/>
  <c r="L779" i="1" s="1"/>
  <c r="I806" i="3" s="1"/>
  <c r="I779" i="1"/>
  <c r="O806" i="3" s="1"/>
  <c r="J779" i="1"/>
  <c r="M806" i="3" s="1"/>
  <c r="K779" i="1"/>
  <c r="K806" i="3" s="1"/>
  <c r="H780" i="1"/>
  <c r="I780" i="1"/>
  <c r="O807" i="3" s="1"/>
  <c r="J780" i="1"/>
  <c r="M807" i="3" s="1"/>
  <c r="K780" i="1"/>
  <c r="K807" i="3" s="1"/>
  <c r="H781" i="1"/>
  <c r="L781" i="1" s="1"/>
  <c r="I808" i="3" s="1"/>
  <c r="I781" i="1"/>
  <c r="O808" i="3" s="1"/>
  <c r="J781" i="1"/>
  <c r="M808" i="3" s="1"/>
  <c r="K781" i="1"/>
  <c r="K808" i="3" s="1"/>
  <c r="H782" i="1"/>
  <c r="I782" i="1"/>
  <c r="O809" i="3" s="1"/>
  <c r="J782" i="1"/>
  <c r="M809" i="3" s="1"/>
  <c r="K782" i="1"/>
  <c r="K809" i="3" s="1"/>
  <c r="H783" i="1"/>
  <c r="I783" i="1"/>
  <c r="O810" i="3" s="1"/>
  <c r="J783" i="1"/>
  <c r="M810" i="3" s="1"/>
  <c r="K783" i="1"/>
  <c r="K810" i="3" s="1"/>
  <c r="H784" i="1"/>
  <c r="I784" i="1"/>
  <c r="O811" i="3" s="1"/>
  <c r="J784" i="1"/>
  <c r="M811" i="3" s="1"/>
  <c r="K784" i="1"/>
  <c r="K811" i="3" s="1"/>
  <c r="H785" i="1"/>
  <c r="L785" i="1" s="1"/>
  <c r="I812" i="3" s="1"/>
  <c r="I785" i="1"/>
  <c r="O812" i="3" s="1"/>
  <c r="J785" i="1"/>
  <c r="M812" i="3" s="1"/>
  <c r="K785" i="1"/>
  <c r="K812" i="3" s="1"/>
  <c r="H786" i="1"/>
  <c r="L786" i="1" s="1"/>
  <c r="I813" i="3" s="1"/>
  <c r="I786" i="1"/>
  <c r="O813" i="3" s="1"/>
  <c r="J786" i="1"/>
  <c r="M813" i="3" s="1"/>
  <c r="K786" i="1"/>
  <c r="K813" i="3" s="1"/>
  <c r="H787" i="1"/>
  <c r="L787" i="1" s="1"/>
  <c r="I814" i="3" s="1"/>
  <c r="I787" i="1"/>
  <c r="O814" i="3" s="1"/>
  <c r="J787" i="1"/>
  <c r="M814" i="3" s="1"/>
  <c r="K787" i="1"/>
  <c r="K814" i="3" s="1"/>
  <c r="H788" i="1"/>
  <c r="I788" i="1"/>
  <c r="O815" i="3" s="1"/>
  <c r="J788" i="1"/>
  <c r="M815" i="3" s="1"/>
  <c r="K788" i="1"/>
  <c r="K815" i="3" s="1"/>
  <c r="H789" i="1"/>
  <c r="L789" i="1" s="1"/>
  <c r="I816" i="3" s="1"/>
  <c r="I789" i="1"/>
  <c r="O816" i="3" s="1"/>
  <c r="J789" i="1"/>
  <c r="M816" i="3" s="1"/>
  <c r="K789" i="1"/>
  <c r="K816" i="3" s="1"/>
  <c r="H790" i="1"/>
  <c r="I790" i="1"/>
  <c r="O817" i="3" s="1"/>
  <c r="J790" i="1"/>
  <c r="M817" i="3" s="1"/>
  <c r="K790" i="1"/>
  <c r="K817" i="3" s="1"/>
  <c r="H791" i="1"/>
  <c r="I791" i="1"/>
  <c r="O818" i="3" s="1"/>
  <c r="J791" i="1"/>
  <c r="M818" i="3" s="1"/>
  <c r="K791" i="1"/>
  <c r="K818" i="3" s="1"/>
  <c r="H792" i="1"/>
  <c r="I792" i="1"/>
  <c r="O819" i="3" s="1"/>
  <c r="J792" i="1"/>
  <c r="M819" i="3" s="1"/>
  <c r="K792" i="1"/>
  <c r="K819" i="3" s="1"/>
  <c r="H793" i="1"/>
  <c r="L793" i="1" s="1"/>
  <c r="I820" i="3" s="1"/>
  <c r="I793" i="1"/>
  <c r="O820" i="3" s="1"/>
  <c r="J793" i="1"/>
  <c r="M820" i="3" s="1"/>
  <c r="K793" i="1"/>
  <c r="K820" i="3" s="1"/>
  <c r="H794" i="1"/>
  <c r="L794" i="1" s="1"/>
  <c r="I821" i="3" s="1"/>
  <c r="I794" i="1"/>
  <c r="O821" i="3" s="1"/>
  <c r="J794" i="1"/>
  <c r="M821" i="3" s="1"/>
  <c r="K794" i="1"/>
  <c r="K821" i="3" s="1"/>
  <c r="H795" i="1"/>
  <c r="L795" i="1" s="1"/>
  <c r="I822" i="3" s="1"/>
  <c r="I795" i="1"/>
  <c r="O822" i="3" s="1"/>
  <c r="J795" i="1"/>
  <c r="M822" i="3" s="1"/>
  <c r="K795" i="1"/>
  <c r="K822" i="3" s="1"/>
  <c r="H796" i="1"/>
  <c r="I796" i="1"/>
  <c r="O823" i="3" s="1"/>
  <c r="J796" i="1"/>
  <c r="M823" i="3" s="1"/>
  <c r="K796" i="1"/>
  <c r="K823" i="3" s="1"/>
  <c r="H797" i="1"/>
  <c r="L797" i="1" s="1"/>
  <c r="I824" i="3" s="1"/>
  <c r="I797" i="1"/>
  <c r="O824" i="3" s="1"/>
  <c r="J797" i="1"/>
  <c r="M824" i="3" s="1"/>
  <c r="K797" i="1"/>
  <c r="K824" i="3" s="1"/>
  <c r="H798" i="1"/>
  <c r="I798" i="1"/>
  <c r="O825" i="3" s="1"/>
  <c r="J798" i="1"/>
  <c r="M825" i="3" s="1"/>
  <c r="K798" i="1"/>
  <c r="K825" i="3" s="1"/>
  <c r="H799" i="1"/>
  <c r="I799" i="1"/>
  <c r="O826" i="3" s="1"/>
  <c r="J799" i="1"/>
  <c r="M826" i="3" s="1"/>
  <c r="K799" i="1"/>
  <c r="K826" i="3" s="1"/>
  <c r="H800" i="1"/>
  <c r="I800" i="1"/>
  <c r="O827" i="3" s="1"/>
  <c r="J800" i="1"/>
  <c r="M827" i="3" s="1"/>
  <c r="K800" i="1"/>
  <c r="K827" i="3" s="1"/>
  <c r="H801" i="1"/>
  <c r="L801" i="1" s="1"/>
  <c r="I828" i="3" s="1"/>
  <c r="I801" i="1"/>
  <c r="J801" i="1"/>
  <c r="M828" i="3" s="1"/>
  <c r="K801" i="1"/>
  <c r="K828" i="3" s="1"/>
  <c r="H802" i="1"/>
  <c r="L802" i="1" s="1"/>
  <c r="I829" i="3" s="1"/>
  <c r="I802" i="1"/>
  <c r="O829" i="3" s="1"/>
  <c r="J802" i="1"/>
  <c r="M829" i="3" s="1"/>
  <c r="K802" i="1"/>
  <c r="K829" i="3" s="1"/>
  <c r="H803" i="1"/>
  <c r="L803" i="1" s="1"/>
  <c r="I830" i="3" s="1"/>
  <c r="I803" i="1"/>
  <c r="J803" i="1"/>
  <c r="M830" i="3" s="1"/>
  <c r="K803" i="1"/>
  <c r="K830" i="3" s="1"/>
  <c r="H804" i="1"/>
  <c r="I804" i="1"/>
  <c r="O831" i="3" s="1"/>
  <c r="J804" i="1"/>
  <c r="M831" i="3" s="1"/>
  <c r="K804" i="1"/>
  <c r="K831" i="3" s="1"/>
  <c r="H805" i="1"/>
  <c r="L805" i="1" s="1"/>
  <c r="I832" i="3" s="1"/>
  <c r="I805" i="1"/>
  <c r="J805" i="1"/>
  <c r="M832" i="3" s="1"/>
  <c r="K805" i="1"/>
  <c r="K832" i="3" s="1"/>
  <c r="H806" i="1"/>
  <c r="I806" i="1"/>
  <c r="O833" i="3" s="1"/>
  <c r="J806" i="1"/>
  <c r="M833" i="3" s="1"/>
  <c r="K806" i="1"/>
  <c r="K833" i="3" s="1"/>
  <c r="H807" i="1"/>
  <c r="I807" i="1"/>
  <c r="O834" i="3" s="1"/>
  <c r="J807" i="1"/>
  <c r="M834" i="3" s="1"/>
  <c r="K807" i="1"/>
  <c r="K834" i="3" s="1"/>
  <c r="H808" i="1"/>
  <c r="I808" i="1"/>
  <c r="O835" i="3" s="1"/>
  <c r="J808" i="1"/>
  <c r="M835" i="3" s="1"/>
  <c r="K808" i="1"/>
  <c r="K835" i="3" s="1"/>
  <c r="H809" i="1"/>
  <c r="L809" i="1" s="1"/>
  <c r="I836" i="3" s="1"/>
  <c r="I809" i="1"/>
  <c r="O836" i="3" s="1"/>
  <c r="J809" i="1"/>
  <c r="M836" i="3" s="1"/>
  <c r="K809" i="1"/>
  <c r="K836" i="3" s="1"/>
  <c r="H810" i="1"/>
  <c r="L810" i="1" s="1"/>
  <c r="I837" i="3" s="1"/>
  <c r="I810" i="1"/>
  <c r="O837" i="3" s="1"/>
  <c r="J810" i="1"/>
  <c r="M837" i="3" s="1"/>
  <c r="K810" i="1"/>
  <c r="K837" i="3" s="1"/>
  <c r="H811" i="1"/>
  <c r="L811" i="1" s="1"/>
  <c r="I838" i="3" s="1"/>
  <c r="I811" i="1"/>
  <c r="O838" i="3" s="1"/>
  <c r="J811" i="1"/>
  <c r="M838" i="3" s="1"/>
  <c r="K811" i="1"/>
  <c r="K838" i="3" s="1"/>
  <c r="H812" i="1"/>
  <c r="I812" i="1"/>
  <c r="O839" i="3" s="1"/>
  <c r="J812" i="1"/>
  <c r="M839" i="3" s="1"/>
  <c r="K812" i="1"/>
  <c r="K839" i="3" s="1"/>
  <c r="H813" i="1"/>
  <c r="L813" i="1" s="1"/>
  <c r="I840" i="3" s="1"/>
  <c r="I813" i="1"/>
  <c r="O840" i="3" s="1"/>
  <c r="J813" i="1"/>
  <c r="M840" i="3" s="1"/>
  <c r="K813" i="1"/>
  <c r="K840" i="3" s="1"/>
  <c r="H814" i="1"/>
  <c r="I814" i="1"/>
  <c r="O841" i="3" s="1"/>
  <c r="J814" i="1"/>
  <c r="M841" i="3" s="1"/>
  <c r="K814" i="1"/>
  <c r="K841" i="3" s="1"/>
  <c r="H815" i="1"/>
  <c r="I815" i="1"/>
  <c r="O842" i="3" s="1"/>
  <c r="J815" i="1"/>
  <c r="M842" i="3" s="1"/>
  <c r="K815" i="1"/>
  <c r="K842" i="3" s="1"/>
  <c r="H816" i="1"/>
  <c r="I816" i="1"/>
  <c r="O843" i="3" s="1"/>
  <c r="J816" i="1"/>
  <c r="M843" i="3" s="1"/>
  <c r="K816" i="1"/>
  <c r="K843" i="3" s="1"/>
  <c r="H817" i="1"/>
  <c r="L817" i="1" s="1"/>
  <c r="I844" i="3" s="1"/>
  <c r="I817" i="1"/>
  <c r="O844" i="3" s="1"/>
  <c r="J817" i="1"/>
  <c r="M844" i="3" s="1"/>
  <c r="K817" i="1"/>
  <c r="K844" i="3" s="1"/>
  <c r="H818" i="1"/>
  <c r="L818" i="1" s="1"/>
  <c r="I845" i="3" s="1"/>
  <c r="I818" i="1"/>
  <c r="J818" i="1"/>
  <c r="M845" i="3" s="1"/>
  <c r="K818" i="1"/>
  <c r="K845" i="3" s="1"/>
  <c r="H819" i="1"/>
  <c r="L819" i="1" s="1"/>
  <c r="I846" i="3" s="1"/>
  <c r="I819" i="1"/>
  <c r="O846" i="3" s="1"/>
  <c r="J819" i="1"/>
  <c r="M846" i="3" s="1"/>
  <c r="K819" i="1"/>
  <c r="K846" i="3" s="1"/>
  <c r="H820" i="1"/>
  <c r="I820" i="1"/>
  <c r="J820" i="1"/>
  <c r="M847" i="3" s="1"/>
  <c r="K820" i="1"/>
  <c r="K847" i="3" s="1"/>
  <c r="H821" i="1"/>
  <c r="L821" i="1" s="1"/>
  <c r="I848" i="3" s="1"/>
  <c r="I821" i="1"/>
  <c r="O848" i="3" s="1"/>
  <c r="J821" i="1"/>
  <c r="M848" i="3" s="1"/>
  <c r="K821" i="1"/>
  <c r="K848" i="3" s="1"/>
  <c r="H822" i="1"/>
  <c r="I822" i="1"/>
  <c r="O849" i="3" s="1"/>
  <c r="J822" i="1"/>
  <c r="M849" i="3" s="1"/>
  <c r="K822" i="1"/>
  <c r="K849" i="3" s="1"/>
  <c r="H823" i="1"/>
  <c r="I823" i="1"/>
  <c r="O850" i="3" s="1"/>
  <c r="J823" i="1"/>
  <c r="M850" i="3" s="1"/>
  <c r="K823" i="1"/>
  <c r="K850" i="3" s="1"/>
  <c r="H824" i="1"/>
  <c r="L824" i="1" s="1"/>
  <c r="I851" i="3" s="1"/>
  <c r="I824" i="1"/>
  <c r="O851" i="3" s="1"/>
  <c r="J824" i="1"/>
  <c r="M851" i="3" s="1"/>
  <c r="K824" i="1"/>
  <c r="K851" i="3" s="1"/>
  <c r="H825" i="1"/>
  <c r="I825" i="1"/>
  <c r="O852" i="3" s="1"/>
  <c r="J825" i="1"/>
  <c r="M852" i="3" s="1"/>
  <c r="K825" i="1"/>
  <c r="K852" i="3" s="1"/>
  <c r="H826" i="1"/>
  <c r="I826" i="1"/>
  <c r="O853" i="3" s="1"/>
  <c r="J826" i="1"/>
  <c r="M853" i="3" s="1"/>
  <c r="K826" i="1"/>
  <c r="K853" i="3" s="1"/>
  <c r="H827" i="1"/>
  <c r="H854" i="3" s="1"/>
  <c r="I827" i="1"/>
  <c r="O854" i="3" s="1"/>
  <c r="J827" i="1"/>
  <c r="M854" i="3" s="1"/>
  <c r="K827" i="1"/>
  <c r="K854" i="3" s="1"/>
  <c r="H828" i="1"/>
  <c r="L828" i="1" s="1"/>
  <c r="I855" i="3" s="1"/>
  <c r="I828" i="1"/>
  <c r="O855" i="3" s="1"/>
  <c r="J828" i="1"/>
  <c r="M855" i="3" s="1"/>
  <c r="K828" i="1"/>
  <c r="K855" i="3" s="1"/>
  <c r="H829" i="1"/>
  <c r="L829" i="1" s="1"/>
  <c r="I856" i="3" s="1"/>
  <c r="I829" i="1"/>
  <c r="O856" i="3" s="1"/>
  <c r="J829" i="1"/>
  <c r="M856" i="3" s="1"/>
  <c r="K829" i="1"/>
  <c r="K856" i="3" s="1"/>
  <c r="H830" i="1"/>
  <c r="L830" i="1" s="1"/>
  <c r="I857" i="3" s="1"/>
  <c r="I830" i="1"/>
  <c r="O857" i="3" s="1"/>
  <c r="J830" i="1"/>
  <c r="M857" i="3" s="1"/>
  <c r="K830" i="1"/>
  <c r="K857" i="3" s="1"/>
  <c r="H831" i="1"/>
  <c r="I831" i="1"/>
  <c r="O858" i="3" s="1"/>
  <c r="J831" i="1"/>
  <c r="M858" i="3" s="1"/>
  <c r="K831" i="1"/>
  <c r="K858" i="3" s="1"/>
  <c r="H832" i="1"/>
  <c r="L832" i="1" s="1"/>
  <c r="I859" i="3" s="1"/>
  <c r="I832" i="1"/>
  <c r="O859" i="3" s="1"/>
  <c r="J832" i="1"/>
  <c r="M859" i="3" s="1"/>
  <c r="K832" i="1"/>
  <c r="K859" i="3" s="1"/>
  <c r="H833" i="1"/>
  <c r="I833" i="1"/>
  <c r="O860" i="3" s="1"/>
  <c r="J833" i="1"/>
  <c r="M860" i="3" s="1"/>
  <c r="K833" i="1"/>
  <c r="K860" i="3" s="1"/>
  <c r="H834" i="1"/>
  <c r="I834" i="1"/>
  <c r="O861" i="3" s="1"/>
  <c r="J834" i="1"/>
  <c r="M861" i="3" s="1"/>
  <c r="K834" i="1"/>
  <c r="K861" i="3" s="1"/>
  <c r="H835" i="1"/>
  <c r="I835" i="1"/>
  <c r="O862" i="3" s="1"/>
  <c r="J835" i="1"/>
  <c r="M862" i="3" s="1"/>
  <c r="K835" i="1"/>
  <c r="K862" i="3" s="1"/>
  <c r="H836" i="1"/>
  <c r="L836" i="1" s="1"/>
  <c r="I863" i="3" s="1"/>
  <c r="I836" i="1"/>
  <c r="O863" i="3" s="1"/>
  <c r="J836" i="1"/>
  <c r="M863" i="3" s="1"/>
  <c r="K836" i="1"/>
  <c r="K863" i="3" s="1"/>
  <c r="H837" i="1"/>
  <c r="L837" i="1" s="1"/>
  <c r="I864" i="3" s="1"/>
  <c r="I837" i="1"/>
  <c r="O864" i="3" s="1"/>
  <c r="J837" i="1"/>
  <c r="M864" i="3" s="1"/>
  <c r="K837" i="1"/>
  <c r="K864" i="3" s="1"/>
  <c r="H838" i="1"/>
  <c r="L838" i="1" s="1"/>
  <c r="I865" i="3" s="1"/>
  <c r="I838" i="1"/>
  <c r="O865" i="3" s="1"/>
  <c r="J838" i="1"/>
  <c r="M865" i="3" s="1"/>
  <c r="K838" i="1"/>
  <c r="K865" i="3" s="1"/>
  <c r="H839" i="1"/>
  <c r="I839" i="1"/>
  <c r="O866" i="3" s="1"/>
  <c r="J839" i="1"/>
  <c r="M866" i="3" s="1"/>
  <c r="K839" i="1"/>
  <c r="K866" i="3" s="1"/>
  <c r="H840" i="1"/>
  <c r="L840" i="1" s="1"/>
  <c r="I867" i="3" s="1"/>
  <c r="I840" i="1"/>
  <c r="O867" i="3" s="1"/>
  <c r="J840" i="1"/>
  <c r="M867" i="3" s="1"/>
  <c r="K840" i="1"/>
  <c r="K867" i="3" s="1"/>
  <c r="H841" i="1"/>
  <c r="I841" i="1"/>
  <c r="O868" i="3" s="1"/>
  <c r="J841" i="1"/>
  <c r="M868" i="3" s="1"/>
  <c r="K841" i="1"/>
  <c r="K868" i="3" s="1"/>
  <c r="H842" i="1"/>
  <c r="I842" i="1"/>
  <c r="O869" i="3" s="1"/>
  <c r="J842" i="1"/>
  <c r="M869" i="3" s="1"/>
  <c r="K842" i="1"/>
  <c r="K869" i="3" s="1"/>
  <c r="H843" i="1"/>
  <c r="I843" i="1"/>
  <c r="O870" i="3" s="1"/>
  <c r="J843" i="1"/>
  <c r="M870" i="3" s="1"/>
  <c r="K843" i="1"/>
  <c r="K870" i="3" s="1"/>
  <c r="H844" i="1"/>
  <c r="L844" i="1" s="1"/>
  <c r="I871" i="3" s="1"/>
  <c r="I844" i="1"/>
  <c r="O871" i="3" s="1"/>
  <c r="J844" i="1"/>
  <c r="M871" i="3" s="1"/>
  <c r="K844" i="1"/>
  <c r="K871" i="3" s="1"/>
  <c r="H845" i="1"/>
  <c r="H872" i="3" s="1"/>
  <c r="I845" i="1"/>
  <c r="O872" i="3" s="1"/>
  <c r="J845" i="1"/>
  <c r="M872" i="3" s="1"/>
  <c r="K845" i="1"/>
  <c r="K872" i="3" s="1"/>
  <c r="H846" i="1"/>
  <c r="L846" i="1" s="1"/>
  <c r="I873" i="3" s="1"/>
  <c r="I846" i="1"/>
  <c r="O873" i="3" s="1"/>
  <c r="J846" i="1"/>
  <c r="M873" i="3" s="1"/>
  <c r="K846" i="1"/>
  <c r="K873" i="3" s="1"/>
  <c r="H847" i="1"/>
  <c r="I847" i="1"/>
  <c r="O874" i="3" s="1"/>
  <c r="J847" i="1"/>
  <c r="M874" i="3" s="1"/>
  <c r="K847" i="1"/>
  <c r="K874" i="3" s="1"/>
  <c r="H848" i="1"/>
  <c r="L848" i="1" s="1"/>
  <c r="I875" i="3" s="1"/>
  <c r="I848" i="1"/>
  <c r="O875" i="3" s="1"/>
  <c r="J848" i="1"/>
  <c r="M875" i="3" s="1"/>
  <c r="K848" i="1"/>
  <c r="K875" i="3" s="1"/>
  <c r="H849" i="1"/>
  <c r="I849" i="1"/>
  <c r="O876" i="3" s="1"/>
  <c r="J849" i="1"/>
  <c r="M876" i="3" s="1"/>
  <c r="K849" i="1"/>
  <c r="K876" i="3" s="1"/>
  <c r="H850" i="1"/>
  <c r="I850" i="1"/>
  <c r="O877" i="3" s="1"/>
  <c r="J850" i="1"/>
  <c r="M877" i="3" s="1"/>
  <c r="K850" i="1"/>
  <c r="K877" i="3" s="1"/>
  <c r="H851" i="1"/>
  <c r="I851" i="1"/>
  <c r="O878" i="3" s="1"/>
  <c r="J851" i="1"/>
  <c r="M878" i="3" s="1"/>
  <c r="K851" i="1"/>
  <c r="K878" i="3" s="1"/>
  <c r="H852" i="1"/>
  <c r="L852" i="1" s="1"/>
  <c r="I879" i="3" s="1"/>
  <c r="I852" i="1"/>
  <c r="O879" i="3" s="1"/>
  <c r="J852" i="1"/>
  <c r="M879" i="3" s="1"/>
  <c r="K852" i="1"/>
  <c r="K879" i="3" s="1"/>
  <c r="H853" i="1"/>
  <c r="L853" i="1" s="1"/>
  <c r="I880" i="3" s="1"/>
  <c r="I853" i="1"/>
  <c r="O880" i="3" s="1"/>
  <c r="J853" i="1"/>
  <c r="M880" i="3" s="1"/>
  <c r="K853" i="1"/>
  <c r="K880" i="3" s="1"/>
  <c r="H854" i="1"/>
  <c r="L854" i="1" s="1"/>
  <c r="I881" i="3" s="1"/>
  <c r="I854" i="1"/>
  <c r="O881" i="3" s="1"/>
  <c r="J854" i="1"/>
  <c r="M881" i="3" s="1"/>
  <c r="K854" i="1"/>
  <c r="K881" i="3" s="1"/>
  <c r="H855" i="1"/>
  <c r="L855" i="1" s="1"/>
  <c r="I882" i="3" s="1"/>
  <c r="I855" i="1"/>
  <c r="O882" i="3" s="1"/>
  <c r="J855" i="1"/>
  <c r="M882" i="3" s="1"/>
  <c r="K855" i="1"/>
  <c r="K882" i="3" s="1"/>
  <c r="H856" i="1"/>
  <c r="I856" i="1"/>
  <c r="O883" i="3" s="1"/>
  <c r="J856" i="1"/>
  <c r="M883" i="3" s="1"/>
  <c r="K856" i="1"/>
  <c r="K883" i="3" s="1"/>
  <c r="H857" i="1"/>
  <c r="L857" i="1" s="1"/>
  <c r="I884" i="3" s="1"/>
  <c r="I857" i="1"/>
  <c r="O884" i="3" s="1"/>
  <c r="J857" i="1"/>
  <c r="M884" i="3" s="1"/>
  <c r="K857" i="1"/>
  <c r="K884" i="3" s="1"/>
  <c r="H858" i="1"/>
  <c r="I858" i="1"/>
  <c r="O885" i="3" s="1"/>
  <c r="J858" i="1"/>
  <c r="M885" i="3" s="1"/>
  <c r="K858" i="1"/>
  <c r="K885" i="3" s="1"/>
  <c r="H859" i="1"/>
  <c r="I859" i="1"/>
  <c r="O886" i="3" s="1"/>
  <c r="J859" i="1"/>
  <c r="M886" i="3" s="1"/>
  <c r="K859" i="1"/>
  <c r="K886" i="3" s="1"/>
  <c r="H860" i="1"/>
  <c r="I860" i="1"/>
  <c r="O887" i="3" s="1"/>
  <c r="J860" i="1"/>
  <c r="M887" i="3" s="1"/>
  <c r="K860" i="1"/>
  <c r="K887" i="3" s="1"/>
  <c r="H861" i="1"/>
  <c r="L861" i="1" s="1"/>
  <c r="I888" i="3" s="1"/>
  <c r="I861" i="1"/>
  <c r="O888" i="3" s="1"/>
  <c r="J861" i="1"/>
  <c r="M888" i="3" s="1"/>
  <c r="K861" i="1"/>
  <c r="K888" i="3" s="1"/>
  <c r="H862" i="1"/>
  <c r="L862" i="1" s="1"/>
  <c r="I889" i="3" s="1"/>
  <c r="I862" i="1"/>
  <c r="O889" i="3" s="1"/>
  <c r="J862" i="1"/>
  <c r="M889" i="3" s="1"/>
  <c r="K862" i="1"/>
  <c r="K889" i="3" s="1"/>
  <c r="H863" i="1"/>
  <c r="L863" i="1" s="1"/>
  <c r="I890" i="3" s="1"/>
  <c r="I863" i="1"/>
  <c r="O890" i="3" s="1"/>
  <c r="J863" i="1"/>
  <c r="M890" i="3" s="1"/>
  <c r="K863" i="1"/>
  <c r="K890" i="3" s="1"/>
  <c r="H864" i="1"/>
  <c r="I864" i="1"/>
  <c r="O891" i="3" s="1"/>
  <c r="J864" i="1"/>
  <c r="M891" i="3" s="1"/>
  <c r="K864" i="1"/>
  <c r="K891" i="3" s="1"/>
  <c r="H865" i="1"/>
  <c r="L865" i="1" s="1"/>
  <c r="I892" i="3" s="1"/>
  <c r="I865" i="1"/>
  <c r="O892" i="3" s="1"/>
  <c r="J865" i="1"/>
  <c r="M892" i="3" s="1"/>
  <c r="K865" i="1"/>
  <c r="K892" i="3" s="1"/>
  <c r="H866" i="1"/>
  <c r="I866" i="1"/>
  <c r="O893" i="3" s="1"/>
  <c r="J866" i="1"/>
  <c r="M893" i="3" s="1"/>
  <c r="K866" i="1"/>
  <c r="K893" i="3" s="1"/>
  <c r="H867" i="1"/>
  <c r="I867" i="1"/>
  <c r="O894" i="3" s="1"/>
  <c r="J867" i="1"/>
  <c r="M894" i="3" s="1"/>
  <c r="K867" i="1"/>
  <c r="K894" i="3" s="1"/>
  <c r="H868" i="1"/>
  <c r="I868" i="1"/>
  <c r="O895" i="3" s="1"/>
  <c r="J868" i="1"/>
  <c r="M895" i="3" s="1"/>
  <c r="K868" i="1"/>
  <c r="K895" i="3" s="1"/>
  <c r="H869" i="1"/>
  <c r="L869" i="1" s="1"/>
  <c r="I896" i="3" s="1"/>
  <c r="I869" i="1"/>
  <c r="O896" i="3" s="1"/>
  <c r="J869" i="1"/>
  <c r="M896" i="3" s="1"/>
  <c r="K869" i="1"/>
  <c r="K896" i="3" s="1"/>
  <c r="H870" i="1"/>
  <c r="L870" i="1" s="1"/>
  <c r="I897" i="3" s="1"/>
  <c r="I870" i="1"/>
  <c r="O897" i="3" s="1"/>
  <c r="J870" i="1"/>
  <c r="M897" i="3" s="1"/>
  <c r="K870" i="1"/>
  <c r="K897" i="3" s="1"/>
  <c r="H871" i="1"/>
  <c r="L871" i="1" s="1"/>
  <c r="I898" i="3" s="1"/>
  <c r="I871" i="1"/>
  <c r="O898" i="3" s="1"/>
  <c r="J871" i="1"/>
  <c r="M898" i="3" s="1"/>
  <c r="K871" i="1"/>
  <c r="K898" i="3" s="1"/>
  <c r="H872" i="1"/>
  <c r="I872" i="1"/>
  <c r="O899" i="3" s="1"/>
  <c r="J872" i="1"/>
  <c r="M899" i="3" s="1"/>
  <c r="K872" i="1"/>
  <c r="K899" i="3" s="1"/>
  <c r="H873" i="1"/>
  <c r="L873" i="1" s="1"/>
  <c r="I900" i="3" s="1"/>
  <c r="I873" i="1"/>
  <c r="O900" i="3" s="1"/>
  <c r="J873" i="1"/>
  <c r="M900" i="3" s="1"/>
  <c r="K873" i="1"/>
  <c r="K900" i="3" s="1"/>
  <c r="H874" i="1"/>
  <c r="I874" i="1"/>
  <c r="O901" i="3" s="1"/>
  <c r="J874" i="1"/>
  <c r="M901" i="3" s="1"/>
  <c r="K874" i="1"/>
  <c r="K901" i="3" s="1"/>
  <c r="H875" i="1"/>
  <c r="I875" i="1"/>
  <c r="O902" i="3" s="1"/>
  <c r="J875" i="1"/>
  <c r="M902" i="3" s="1"/>
  <c r="K875" i="1"/>
  <c r="K902" i="3" s="1"/>
  <c r="H876" i="1"/>
  <c r="I876" i="1"/>
  <c r="O903" i="3" s="1"/>
  <c r="J876" i="1"/>
  <c r="M903" i="3" s="1"/>
  <c r="K876" i="1"/>
  <c r="K903" i="3" s="1"/>
  <c r="H877" i="1"/>
  <c r="L877" i="1" s="1"/>
  <c r="I904" i="3" s="1"/>
  <c r="I877" i="1"/>
  <c r="O904" i="3" s="1"/>
  <c r="J877" i="1"/>
  <c r="M904" i="3" s="1"/>
  <c r="K877" i="1"/>
  <c r="K904" i="3" s="1"/>
  <c r="H878" i="1"/>
  <c r="L878" i="1" s="1"/>
  <c r="I905" i="3" s="1"/>
  <c r="I878" i="1"/>
  <c r="O905" i="3" s="1"/>
  <c r="J878" i="1"/>
  <c r="M905" i="3" s="1"/>
  <c r="K878" i="1"/>
  <c r="K905" i="3" s="1"/>
  <c r="H879" i="1"/>
  <c r="L879" i="1" s="1"/>
  <c r="I906" i="3" s="1"/>
  <c r="I879" i="1"/>
  <c r="O906" i="3" s="1"/>
  <c r="J879" i="1"/>
  <c r="M906" i="3" s="1"/>
  <c r="K879" i="1"/>
  <c r="K906" i="3" s="1"/>
  <c r="H797" i="3" l="1"/>
  <c r="L845" i="1"/>
  <c r="I872" i="3" s="1"/>
  <c r="H845" i="3"/>
  <c r="T844" i="1"/>
  <c r="S871" i="3" s="1"/>
  <c r="Y765" i="1"/>
  <c r="H806" i="3"/>
  <c r="T871" i="1"/>
  <c r="S898" i="3" s="1"/>
  <c r="R803" i="3"/>
  <c r="H838" i="3"/>
  <c r="H805" i="3"/>
  <c r="H800" i="3"/>
  <c r="R797" i="3"/>
  <c r="H778" i="3"/>
  <c r="H875" i="3"/>
  <c r="H829" i="3"/>
  <c r="Q762" i="1"/>
  <c r="V762" i="1" s="1"/>
  <c r="Q789" i="3" s="1"/>
  <c r="H799" i="3"/>
  <c r="H775" i="3"/>
  <c r="H822" i="3"/>
  <c r="T839" i="1"/>
  <c r="S866" i="3" s="1"/>
  <c r="T790" i="1"/>
  <c r="S817" i="3" s="1"/>
  <c r="H772" i="3"/>
  <c r="X818" i="1"/>
  <c r="H803" i="3"/>
  <c r="H770" i="3"/>
  <c r="H813" i="3"/>
  <c r="L827" i="1"/>
  <c r="I854" i="3" s="1"/>
  <c r="H802" i="3"/>
  <c r="H792" i="3"/>
  <c r="V746" i="1"/>
  <c r="Q773" i="3" s="1"/>
  <c r="P773" i="3"/>
  <c r="Q753" i="1"/>
  <c r="V753" i="1" s="1"/>
  <c r="Q780" i="3" s="1"/>
  <c r="R780" i="3"/>
  <c r="T749" i="1"/>
  <c r="S776" i="3" s="1"/>
  <c r="R776" i="3"/>
  <c r="R784" i="3"/>
  <c r="L826" i="1"/>
  <c r="I853" i="3" s="1"/>
  <c r="H853" i="3"/>
  <c r="L822" i="1"/>
  <c r="I849" i="3" s="1"/>
  <c r="H849" i="3"/>
  <c r="L820" i="1"/>
  <c r="I847" i="3" s="1"/>
  <c r="H847" i="3"/>
  <c r="L816" i="1"/>
  <c r="I843" i="3" s="1"/>
  <c r="H843" i="3"/>
  <c r="L806" i="1"/>
  <c r="I833" i="3" s="1"/>
  <c r="H833" i="3"/>
  <c r="L804" i="1"/>
  <c r="I831" i="3" s="1"/>
  <c r="H831" i="3"/>
  <c r="L800" i="1"/>
  <c r="I827" i="3" s="1"/>
  <c r="H827" i="3"/>
  <c r="L790" i="1"/>
  <c r="I817" i="3" s="1"/>
  <c r="H817" i="3"/>
  <c r="L782" i="1"/>
  <c r="I809" i="3" s="1"/>
  <c r="H809" i="3"/>
  <c r="L759" i="1"/>
  <c r="I786" i="3" s="1"/>
  <c r="H786" i="3"/>
  <c r="L755" i="1"/>
  <c r="I782" i="3" s="1"/>
  <c r="H782" i="3"/>
  <c r="L753" i="1"/>
  <c r="I780" i="3" s="1"/>
  <c r="H780" i="3"/>
  <c r="L749" i="1"/>
  <c r="I776" i="3" s="1"/>
  <c r="H776" i="3"/>
  <c r="L747" i="1"/>
  <c r="I774" i="3" s="1"/>
  <c r="H774" i="3"/>
  <c r="L741" i="1"/>
  <c r="I768" i="3" s="1"/>
  <c r="H768" i="3"/>
  <c r="H794" i="3"/>
  <c r="H788" i="3"/>
  <c r="H767" i="3"/>
  <c r="H865" i="3"/>
  <c r="H856" i="3"/>
  <c r="H836" i="3"/>
  <c r="H820" i="3"/>
  <c r="H904" i="3"/>
  <c r="H888" i="3"/>
  <c r="L842" i="1"/>
  <c r="I869" i="3" s="1"/>
  <c r="H869" i="3"/>
  <c r="H859" i="3"/>
  <c r="L814" i="1"/>
  <c r="I841" i="3" s="1"/>
  <c r="H841" i="3"/>
  <c r="L812" i="1"/>
  <c r="I839" i="3" s="1"/>
  <c r="H839" i="3"/>
  <c r="L808" i="1"/>
  <c r="I835" i="3" s="1"/>
  <c r="H835" i="3"/>
  <c r="L798" i="1"/>
  <c r="I825" i="3" s="1"/>
  <c r="H825" i="3"/>
  <c r="L796" i="1"/>
  <c r="I823" i="3" s="1"/>
  <c r="H823" i="3"/>
  <c r="L792" i="1"/>
  <c r="I819" i="3" s="1"/>
  <c r="H819" i="3"/>
  <c r="L788" i="1"/>
  <c r="I815" i="3" s="1"/>
  <c r="H815" i="3"/>
  <c r="L784" i="1"/>
  <c r="I811" i="3" s="1"/>
  <c r="H811" i="3"/>
  <c r="L780" i="1"/>
  <c r="I807" i="3" s="1"/>
  <c r="H807" i="3"/>
  <c r="Q777" i="1"/>
  <c r="V777" i="1" s="1"/>
  <c r="Q804" i="3" s="1"/>
  <c r="Y752" i="1"/>
  <c r="T741" i="1"/>
  <c r="S768" i="3" s="1"/>
  <c r="R768" i="3"/>
  <c r="H785" i="3"/>
  <c r="H848" i="3"/>
  <c r="H832" i="3"/>
  <c r="H816" i="3"/>
  <c r="H900" i="3"/>
  <c r="H884" i="3"/>
  <c r="Q759" i="1"/>
  <c r="V759" i="1" s="1"/>
  <c r="Q786" i="3" s="1"/>
  <c r="R786" i="3"/>
  <c r="L849" i="1"/>
  <c r="I876" i="3" s="1"/>
  <c r="H876" i="3"/>
  <c r="H855" i="3"/>
  <c r="H890" i="3"/>
  <c r="H881" i="3"/>
  <c r="L843" i="1"/>
  <c r="I870" i="3" s="1"/>
  <c r="H870" i="3"/>
  <c r="L841" i="1"/>
  <c r="I868" i="3" s="1"/>
  <c r="H868" i="3"/>
  <c r="L839" i="1"/>
  <c r="I866" i="3" s="1"/>
  <c r="H866" i="3"/>
  <c r="L835" i="1"/>
  <c r="I862" i="3" s="1"/>
  <c r="H862" i="3"/>
  <c r="L833" i="1"/>
  <c r="I860" i="3" s="1"/>
  <c r="H860" i="3"/>
  <c r="L831" i="1"/>
  <c r="I858" i="3" s="1"/>
  <c r="H858" i="3"/>
  <c r="X805" i="1"/>
  <c r="O832" i="3"/>
  <c r="X803" i="1"/>
  <c r="O830" i="3"/>
  <c r="X801" i="1"/>
  <c r="O828" i="3"/>
  <c r="P795" i="3"/>
  <c r="H795" i="3"/>
  <c r="H790" i="3"/>
  <c r="R788" i="3"/>
  <c r="H769" i="3"/>
  <c r="H867" i="3"/>
  <c r="H851" i="3"/>
  <c r="O847" i="3"/>
  <c r="Q755" i="1"/>
  <c r="V755" i="1" s="1"/>
  <c r="Q782" i="3" s="1"/>
  <c r="R782" i="3"/>
  <c r="L875" i="1"/>
  <c r="I902" i="3" s="1"/>
  <c r="H902" i="3"/>
  <c r="L851" i="1"/>
  <c r="I878" i="3" s="1"/>
  <c r="H878" i="3"/>
  <c r="H871" i="3"/>
  <c r="H906" i="3"/>
  <c r="H897" i="3"/>
  <c r="L825" i="1"/>
  <c r="I852" i="3" s="1"/>
  <c r="H852" i="3"/>
  <c r="L823" i="1"/>
  <c r="I850" i="3" s="1"/>
  <c r="H850" i="3"/>
  <c r="L815" i="1"/>
  <c r="I842" i="3" s="1"/>
  <c r="H842" i="3"/>
  <c r="L807" i="1"/>
  <c r="I834" i="3" s="1"/>
  <c r="H834" i="3"/>
  <c r="L799" i="1"/>
  <c r="I826" i="3" s="1"/>
  <c r="H826" i="3"/>
  <c r="L791" i="1"/>
  <c r="I818" i="3" s="1"/>
  <c r="H818" i="3"/>
  <c r="L783" i="1"/>
  <c r="I810" i="3" s="1"/>
  <c r="H810" i="3"/>
  <c r="L756" i="1"/>
  <c r="I783" i="3" s="1"/>
  <c r="H783" i="3"/>
  <c r="L752" i="1"/>
  <c r="I779" i="3" s="1"/>
  <c r="H779" i="3"/>
  <c r="L750" i="1"/>
  <c r="I777" i="3" s="1"/>
  <c r="H777" i="3"/>
  <c r="L746" i="1"/>
  <c r="I773" i="3" s="1"/>
  <c r="H773" i="3"/>
  <c r="L744" i="1"/>
  <c r="I771" i="3" s="1"/>
  <c r="H771" i="3"/>
  <c r="Q825" i="1"/>
  <c r="P852" i="3" s="1"/>
  <c r="H804" i="3"/>
  <c r="H798" i="3"/>
  <c r="H787" i="3"/>
  <c r="H784" i="3"/>
  <c r="H781" i="3"/>
  <c r="H766" i="3"/>
  <c r="H873" i="3"/>
  <c r="H864" i="3"/>
  <c r="H857" i="3"/>
  <c r="O845" i="3"/>
  <c r="H844" i="3"/>
  <c r="H828" i="3"/>
  <c r="H812" i="3"/>
  <c r="H896" i="3"/>
  <c r="H880" i="3"/>
  <c r="L834" i="1"/>
  <c r="I861" i="3" s="1"/>
  <c r="H861" i="3"/>
  <c r="L867" i="1"/>
  <c r="I894" i="3" s="1"/>
  <c r="H894" i="3"/>
  <c r="L847" i="1"/>
  <c r="I874" i="3" s="1"/>
  <c r="H874" i="3"/>
  <c r="Y853" i="1"/>
  <c r="Q823" i="1"/>
  <c r="P850" i="3" s="1"/>
  <c r="R850" i="3"/>
  <c r="T799" i="1"/>
  <c r="S826" i="3" s="1"/>
  <c r="R801" i="3"/>
  <c r="H801" i="3"/>
  <c r="R796" i="3"/>
  <c r="H796" i="3"/>
  <c r="H793" i="3"/>
  <c r="H789" i="3"/>
  <c r="H840" i="3"/>
  <c r="H824" i="3"/>
  <c r="H808" i="3"/>
  <c r="H892" i="3"/>
  <c r="L859" i="1"/>
  <c r="I886" i="3" s="1"/>
  <c r="H886" i="3"/>
  <c r="L876" i="1"/>
  <c r="I903" i="3" s="1"/>
  <c r="H903" i="3"/>
  <c r="L874" i="1"/>
  <c r="I901" i="3" s="1"/>
  <c r="H901" i="3"/>
  <c r="L872" i="1"/>
  <c r="I899" i="3" s="1"/>
  <c r="H899" i="3"/>
  <c r="L868" i="1"/>
  <c r="I895" i="3" s="1"/>
  <c r="H895" i="3"/>
  <c r="L866" i="1"/>
  <c r="I893" i="3" s="1"/>
  <c r="H893" i="3"/>
  <c r="L864" i="1"/>
  <c r="I891" i="3" s="1"/>
  <c r="H891" i="3"/>
  <c r="L860" i="1"/>
  <c r="I887" i="3" s="1"/>
  <c r="H887" i="3"/>
  <c r="L858" i="1"/>
  <c r="I885" i="3" s="1"/>
  <c r="H885" i="3"/>
  <c r="L856" i="1"/>
  <c r="I883" i="3" s="1"/>
  <c r="H883" i="3"/>
  <c r="L850" i="1"/>
  <c r="I877" i="3" s="1"/>
  <c r="H877" i="3"/>
  <c r="H791" i="3"/>
  <c r="H879" i="3"/>
  <c r="H863" i="3"/>
  <c r="H846" i="3"/>
  <c r="H837" i="3"/>
  <c r="H830" i="3"/>
  <c r="H821" i="3"/>
  <c r="H814" i="3"/>
  <c r="H905" i="3"/>
  <c r="H898" i="3"/>
  <c r="H889" i="3"/>
  <c r="H882" i="3"/>
  <c r="Y789" i="1"/>
  <c r="P802" i="3"/>
  <c r="P787" i="3"/>
  <c r="P783" i="3"/>
  <c r="Y805" i="1"/>
  <c r="P800" i="3"/>
  <c r="P785" i="3"/>
  <c r="P781" i="3"/>
  <c r="V772" i="1"/>
  <c r="Q799" i="3" s="1"/>
  <c r="P799" i="3"/>
  <c r="V801" i="1"/>
  <c r="Q828" i="3" s="1"/>
  <c r="P828" i="3"/>
  <c r="V743" i="1"/>
  <c r="Q770" i="3" s="1"/>
  <c r="P770" i="3"/>
  <c r="V860" i="1"/>
  <c r="Q887" i="3" s="1"/>
  <c r="P887" i="3"/>
  <c r="Q876" i="1"/>
  <c r="R903" i="3"/>
  <c r="V867" i="1"/>
  <c r="Q894" i="3" s="1"/>
  <c r="P894" i="3"/>
  <c r="V843" i="1"/>
  <c r="Q870" i="3" s="1"/>
  <c r="P870" i="3"/>
  <c r="T834" i="1"/>
  <c r="S861" i="3" s="1"/>
  <c r="R861" i="3"/>
  <c r="Y819" i="1"/>
  <c r="U846" i="3"/>
  <c r="T865" i="1"/>
  <c r="S892" i="3" s="1"/>
  <c r="R892" i="3"/>
  <c r="V863" i="1"/>
  <c r="Q890" i="3" s="1"/>
  <c r="P890" i="3"/>
  <c r="Q861" i="1"/>
  <c r="R888" i="3"/>
  <c r="Y859" i="1"/>
  <c r="U886" i="3"/>
  <c r="Y855" i="1"/>
  <c r="U882" i="3"/>
  <c r="V846" i="1"/>
  <c r="Q873" i="3" s="1"/>
  <c r="P873" i="3"/>
  <c r="Q841" i="1"/>
  <c r="R868" i="3"/>
  <c r="T832" i="1"/>
  <c r="S859" i="3" s="1"/>
  <c r="R859" i="3"/>
  <c r="Q830" i="1"/>
  <c r="R857" i="3"/>
  <c r="Q828" i="1"/>
  <c r="R855" i="3"/>
  <c r="Q826" i="1"/>
  <c r="R853" i="3"/>
  <c r="V819" i="1"/>
  <c r="Q846" i="3" s="1"/>
  <c r="P846" i="3"/>
  <c r="Q817" i="1"/>
  <c r="R844" i="3"/>
  <c r="Q813" i="1"/>
  <c r="R840" i="3"/>
  <c r="V811" i="1"/>
  <c r="Q838" i="3" s="1"/>
  <c r="P838" i="3"/>
  <c r="T798" i="1"/>
  <c r="S825" i="3" s="1"/>
  <c r="R825" i="3"/>
  <c r="Q796" i="1"/>
  <c r="R823" i="3"/>
  <c r="Q794" i="1"/>
  <c r="R821" i="3"/>
  <c r="T874" i="1"/>
  <c r="S901" i="3" s="1"/>
  <c r="R901" i="3"/>
  <c r="Q869" i="1"/>
  <c r="R896" i="3"/>
  <c r="T848" i="1"/>
  <c r="S875" i="3" s="1"/>
  <c r="R875" i="3"/>
  <c r="Q821" i="1"/>
  <c r="R848" i="3"/>
  <c r="Q789" i="1"/>
  <c r="R816" i="3"/>
  <c r="T873" i="1"/>
  <c r="S900" i="3" s="1"/>
  <c r="T872" i="1"/>
  <c r="S899" i="3" s="1"/>
  <c r="R899" i="3"/>
  <c r="V859" i="1"/>
  <c r="Q886" i="3" s="1"/>
  <c r="P886" i="3"/>
  <c r="Q857" i="1"/>
  <c r="R884" i="3"/>
  <c r="V855" i="1"/>
  <c r="Q882" i="3" s="1"/>
  <c r="P882" i="3"/>
  <c r="T847" i="1"/>
  <c r="S874" i="3" s="1"/>
  <c r="T846" i="1"/>
  <c r="S873" i="3" s="1"/>
  <c r="R873" i="3"/>
  <c r="V839" i="1"/>
  <c r="Q866" i="3" s="1"/>
  <c r="P866" i="3"/>
  <c r="Y837" i="1"/>
  <c r="U864" i="3"/>
  <c r="Q809" i="1"/>
  <c r="R836" i="3"/>
  <c r="Q805" i="1"/>
  <c r="R832" i="3"/>
  <c r="T792" i="1"/>
  <c r="S819" i="3" s="1"/>
  <c r="R819" i="3"/>
  <c r="Q750" i="1"/>
  <c r="R777" i="3"/>
  <c r="Q748" i="1"/>
  <c r="R775" i="3"/>
  <c r="Q739" i="1"/>
  <c r="R766" i="3"/>
  <c r="P805" i="3"/>
  <c r="R804" i="3"/>
  <c r="P801" i="3"/>
  <c r="R800" i="3"/>
  <c r="P797" i="3"/>
  <c r="R793" i="3"/>
  <c r="P790" i="3"/>
  <c r="R789" i="3"/>
  <c r="R785" i="3"/>
  <c r="R781" i="3"/>
  <c r="R878" i="3"/>
  <c r="R862" i="3"/>
  <c r="R846" i="3"/>
  <c r="R830" i="3"/>
  <c r="R814" i="3"/>
  <c r="R898" i="3"/>
  <c r="R882" i="3"/>
  <c r="T878" i="1"/>
  <c r="S905" i="3" s="1"/>
  <c r="R905" i="3"/>
  <c r="T800" i="1"/>
  <c r="S827" i="3" s="1"/>
  <c r="R827" i="3"/>
  <c r="V879" i="1"/>
  <c r="Q906" i="3" s="1"/>
  <c r="P906" i="3"/>
  <c r="Y868" i="1"/>
  <c r="U895" i="3"/>
  <c r="Y866" i="1"/>
  <c r="U893" i="3"/>
  <c r="Q853" i="1"/>
  <c r="R880" i="3"/>
  <c r="V851" i="1"/>
  <c r="Q878" i="3" s="1"/>
  <c r="P878" i="3"/>
  <c r="Y845" i="1"/>
  <c r="Q844" i="1"/>
  <c r="Y842" i="1"/>
  <c r="U869" i="3"/>
  <c r="Q837" i="1"/>
  <c r="R864" i="3"/>
  <c r="T825" i="1"/>
  <c r="S852" i="3" s="1"/>
  <c r="T824" i="1"/>
  <c r="S851" i="3" s="1"/>
  <c r="R851" i="3"/>
  <c r="Y804" i="1"/>
  <c r="V803" i="1"/>
  <c r="Q830" i="3" s="1"/>
  <c r="P830" i="3"/>
  <c r="Q790" i="1"/>
  <c r="Q767" i="1"/>
  <c r="T746" i="1"/>
  <c r="S773" i="3" s="1"/>
  <c r="R773" i="3"/>
  <c r="Q744" i="1"/>
  <c r="R771" i="3"/>
  <c r="Y742" i="1"/>
  <c r="U769" i="3"/>
  <c r="Q877" i="1"/>
  <c r="R904" i="3"/>
  <c r="V835" i="1"/>
  <c r="Q862" i="3" s="1"/>
  <c r="P862" i="3"/>
  <c r="Q822" i="1"/>
  <c r="R849" i="3"/>
  <c r="Y812" i="1"/>
  <c r="U839" i="3"/>
  <c r="Y799" i="1"/>
  <c r="U826" i="3"/>
  <c r="Q786" i="1"/>
  <c r="R813" i="3"/>
  <c r="T784" i="1"/>
  <c r="S811" i="3" s="1"/>
  <c r="R811" i="3"/>
  <c r="T780" i="1"/>
  <c r="S807" i="3" s="1"/>
  <c r="R807" i="3"/>
  <c r="T772" i="1"/>
  <c r="S799" i="3" s="1"/>
  <c r="Q742" i="1"/>
  <c r="R769" i="3"/>
  <c r="R799" i="3"/>
  <c r="P793" i="3"/>
  <c r="R792" i="3"/>
  <c r="R866" i="3"/>
  <c r="R834" i="3"/>
  <c r="R818" i="3"/>
  <c r="R902" i="3"/>
  <c r="R886" i="3"/>
  <c r="T868" i="1"/>
  <c r="S895" i="3" s="1"/>
  <c r="R895" i="3"/>
  <c r="Q849" i="1"/>
  <c r="R876" i="3"/>
  <c r="T842" i="1"/>
  <c r="S869" i="3" s="1"/>
  <c r="R869" i="3"/>
  <c r="T788" i="1"/>
  <c r="S815" i="3" s="1"/>
  <c r="R815" i="3"/>
  <c r="Q782" i="1"/>
  <c r="R809" i="3"/>
  <c r="Q873" i="1"/>
  <c r="T866" i="1"/>
  <c r="S893" i="3" s="1"/>
  <c r="R893" i="3"/>
  <c r="T864" i="1"/>
  <c r="S891" i="3" s="1"/>
  <c r="R891" i="3"/>
  <c r="T862" i="1"/>
  <c r="S889" i="3" s="1"/>
  <c r="R889" i="3"/>
  <c r="Y858" i="1"/>
  <c r="U885" i="3"/>
  <c r="V847" i="1"/>
  <c r="Q874" i="3" s="1"/>
  <c r="P874" i="3"/>
  <c r="T840" i="1"/>
  <c r="S867" i="3" s="1"/>
  <c r="R867" i="3"/>
  <c r="T833" i="1"/>
  <c r="S860" i="3" s="1"/>
  <c r="R860" i="3"/>
  <c r="V831" i="1"/>
  <c r="Q858" i="3" s="1"/>
  <c r="P858" i="3"/>
  <c r="Q829" i="1"/>
  <c r="R856" i="3"/>
  <c r="V827" i="1"/>
  <c r="Q854" i="3" s="1"/>
  <c r="P854" i="3"/>
  <c r="Q820" i="1"/>
  <c r="R847" i="3"/>
  <c r="Q818" i="1"/>
  <c r="R845" i="3"/>
  <c r="T816" i="1"/>
  <c r="S843" i="3" s="1"/>
  <c r="R843" i="3"/>
  <c r="Q814" i="1"/>
  <c r="R841" i="3"/>
  <c r="Q812" i="1"/>
  <c r="R839" i="3"/>
  <c r="Q810" i="1"/>
  <c r="R837" i="3"/>
  <c r="V799" i="1"/>
  <c r="Q826" i="3" s="1"/>
  <c r="P826" i="3"/>
  <c r="Q797" i="1"/>
  <c r="R824" i="3"/>
  <c r="V795" i="1"/>
  <c r="Q822" i="3" s="1"/>
  <c r="P822" i="3"/>
  <c r="Y770" i="1"/>
  <c r="V741" i="1"/>
  <c r="Q768" i="3" s="1"/>
  <c r="R779" i="3"/>
  <c r="V833" i="1"/>
  <c r="Q860" i="3" s="1"/>
  <c r="P860" i="3"/>
  <c r="T801" i="1"/>
  <c r="S828" i="3" s="1"/>
  <c r="R828" i="3"/>
  <c r="T860" i="1"/>
  <c r="S887" i="3" s="1"/>
  <c r="R887" i="3"/>
  <c r="T858" i="1"/>
  <c r="S885" i="3" s="1"/>
  <c r="R885" i="3"/>
  <c r="T856" i="1"/>
  <c r="S883" i="3" s="1"/>
  <c r="R883" i="3"/>
  <c r="V854" i="1"/>
  <c r="Q881" i="3" s="1"/>
  <c r="P881" i="3"/>
  <c r="Y850" i="1"/>
  <c r="U877" i="3"/>
  <c r="Q845" i="1"/>
  <c r="R872" i="3"/>
  <c r="T841" i="1"/>
  <c r="S868" i="3" s="1"/>
  <c r="V838" i="1"/>
  <c r="Q865" i="3" s="1"/>
  <c r="P865" i="3"/>
  <c r="T808" i="1"/>
  <c r="S835" i="3" s="1"/>
  <c r="R835" i="3"/>
  <c r="Q806" i="1"/>
  <c r="R833" i="3"/>
  <c r="Q793" i="1"/>
  <c r="R820" i="3"/>
  <c r="V791" i="1"/>
  <c r="Q818" i="3" s="1"/>
  <c r="P818" i="3"/>
  <c r="Y758" i="1"/>
  <c r="Q751" i="1"/>
  <c r="R778" i="3"/>
  <c r="Q747" i="1"/>
  <c r="R774" i="3"/>
  <c r="Q740" i="1"/>
  <c r="R767" i="3"/>
  <c r="R806" i="3"/>
  <c r="R802" i="3"/>
  <c r="R798" i="3"/>
  <c r="P796" i="3"/>
  <c r="R795" i="3"/>
  <c r="R791" i="3"/>
  <c r="P788" i="3"/>
  <c r="R787" i="3"/>
  <c r="R783" i="3"/>
  <c r="R772" i="3"/>
  <c r="R870" i="3"/>
  <c r="R854" i="3"/>
  <c r="R838" i="3"/>
  <c r="R822" i="3"/>
  <c r="R906" i="3"/>
  <c r="R890" i="3"/>
  <c r="V875" i="1"/>
  <c r="Q902" i="3" s="1"/>
  <c r="P902" i="3"/>
  <c r="Q870" i="1"/>
  <c r="R897" i="3"/>
  <c r="V866" i="1"/>
  <c r="Q893" i="3" s="1"/>
  <c r="P893" i="3"/>
  <c r="Y860" i="1"/>
  <c r="U887" i="3"/>
  <c r="Y810" i="1"/>
  <c r="U837" i="3"/>
  <c r="Q878" i="1"/>
  <c r="V871" i="1"/>
  <c r="Q898" i="3" s="1"/>
  <c r="P898" i="3"/>
  <c r="Y869" i="1"/>
  <c r="U896" i="3"/>
  <c r="T854" i="1"/>
  <c r="S881" i="3" s="1"/>
  <c r="R881" i="3"/>
  <c r="Q852" i="1"/>
  <c r="R879" i="3"/>
  <c r="T850" i="1"/>
  <c r="S877" i="3" s="1"/>
  <c r="R877" i="3"/>
  <c r="T838" i="1"/>
  <c r="S865" i="3" s="1"/>
  <c r="R865" i="3"/>
  <c r="T809" i="1"/>
  <c r="S836" i="3" s="1"/>
  <c r="Q804" i="1"/>
  <c r="R831" i="3"/>
  <c r="Q802" i="1"/>
  <c r="R829" i="3"/>
  <c r="Y787" i="1"/>
  <c r="U814" i="3"/>
  <c r="Y785" i="1"/>
  <c r="U812" i="3"/>
  <c r="Y783" i="1"/>
  <c r="U810" i="3"/>
  <c r="T775" i="1"/>
  <c r="S802" i="3" s="1"/>
  <c r="Y760" i="1"/>
  <c r="V745" i="1"/>
  <c r="Q772" i="3" s="1"/>
  <c r="P772" i="3"/>
  <c r="P779" i="3"/>
  <c r="Q836" i="1"/>
  <c r="R863" i="3"/>
  <c r="V787" i="1"/>
  <c r="Q814" i="3" s="1"/>
  <c r="P814" i="3"/>
  <c r="Q785" i="1"/>
  <c r="R812" i="3"/>
  <c r="V783" i="1"/>
  <c r="Q810" i="3" s="1"/>
  <c r="P810" i="3"/>
  <c r="Q781" i="1"/>
  <c r="R808" i="3"/>
  <c r="T767" i="1"/>
  <c r="S794" i="3" s="1"/>
  <c r="T743" i="1"/>
  <c r="S770" i="3" s="1"/>
  <c r="R770" i="3"/>
  <c r="P806" i="3"/>
  <c r="R805" i="3"/>
  <c r="P798" i="3"/>
  <c r="P791" i="3"/>
  <c r="R790" i="3"/>
  <c r="R874" i="3"/>
  <c r="R858" i="3"/>
  <c r="R842" i="3"/>
  <c r="R826" i="3"/>
  <c r="R810" i="3"/>
  <c r="R894" i="3"/>
  <c r="Y851" i="1"/>
  <c r="Y767" i="1"/>
  <c r="Y877" i="1"/>
  <c r="Y875" i="1"/>
  <c r="Q865" i="1"/>
  <c r="Q858" i="1"/>
  <c r="Q834" i="1"/>
  <c r="T830" i="1"/>
  <c r="S857" i="3" s="1"/>
  <c r="Y797" i="1"/>
  <c r="Q788" i="1"/>
  <c r="Q765" i="1"/>
  <c r="Y763" i="1"/>
  <c r="Y759" i="1"/>
  <c r="X869" i="1"/>
  <c r="Y747" i="1"/>
  <c r="Y847" i="1"/>
  <c r="Y844" i="1"/>
  <c r="T828" i="1"/>
  <c r="S855" i="3" s="1"/>
  <c r="T814" i="1"/>
  <c r="S841" i="3" s="1"/>
  <c r="Y782" i="1"/>
  <c r="T759" i="1"/>
  <c r="S786" i="3" s="1"/>
  <c r="Y749" i="1"/>
  <c r="X775" i="1"/>
  <c r="T876" i="1"/>
  <c r="S903" i="3" s="1"/>
  <c r="Q780" i="1"/>
  <c r="Y766" i="1"/>
  <c r="T744" i="1"/>
  <c r="S771" i="3" s="1"/>
  <c r="X865" i="1"/>
  <c r="Y871" i="1"/>
  <c r="T857" i="1"/>
  <c r="S884" i="3" s="1"/>
  <c r="Y835" i="1"/>
  <c r="T812" i="1"/>
  <c r="S839" i="3" s="1"/>
  <c r="T769" i="1"/>
  <c r="S796" i="3" s="1"/>
  <c r="Y744" i="1"/>
  <c r="Y739" i="1"/>
  <c r="Y815" i="1"/>
  <c r="Y790" i="1"/>
  <c r="Y779" i="1"/>
  <c r="Y751" i="1"/>
  <c r="Y834" i="1"/>
  <c r="T879" i="1"/>
  <c r="S906" i="3" s="1"/>
  <c r="Y874" i="1"/>
  <c r="Y862" i="1"/>
  <c r="Y826" i="1"/>
  <c r="Q798" i="1"/>
  <c r="Y794" i="1"/>
  <c r="Q776" i="1"/>
  <c r="T774" i="1"/>
  <c r="S801" i="3" s="1"/>
  <c r="Y755" i="1"/>
  <c r="T753" i="1"/>
  <c r="S780" i="3" s="1"/>
  <c r="Y878" i="1"/>
  <c r="Q868" i="1"/>
  <c r="T863" i="1"/>
  <c r="S890" i="3" s="1"/>
  <c r="Q862" i="1"/>
  <c r="Q850" i="1"/>
  <c r="Y818" i="1"/>
  <c r="Y807" i="1"/>
  <c r="Y801" i="1"/>
  <c r="Y786" i="1"/>
  <c r="Y780" i="1"/>
  <c r="Y778" i="1"/>
  <c r="Q757" i="1"/>
  <c r="Q749" i="1"/>
  <c r="Y743" i="1"/>
  <c r="Y740" i="1"/>
  <c r="X768" i="1"/>
  <c r="Y872" i="1"/>
  <c r="Y813" i="1"/>
  <c r="T796" i="1"/>
  <c r="S823" i="3" s="1"/>
  <c r="Y775" i="1"/>
  <c r="X837" i="1"/>
  <c r="Y863" i="1"/>
  <c r="Y854" i="1"/>
  <c r="T791" i="1"/>
  <c r="S818" i="3" s="1"/>
  <c r="Y784" i="1"/>
  <c r="Y781" i="1"/>
  <c r="T768" i="1"/>
  <c r="S795" i="3" s="1"/>
  <c r="Y762" i="1"/>
  <c r="Y750" i="1"/>
  <c r="Y741" i="1"/>
  <c r="X852" i="1"/>
  <c r="X786" i="1"/>
  <c r="Y879" i="1"/>
  <c r="T855" i="1"/>
  <c r="S882" i="3" s="1"/>
  <c r="T852" i="1"/>
  <c r="S879" i="3" s="1"/>
  <c r="Y848" i="1"/>
  <c r="Y839" i="1"/>
  <c r="Y827" i="1"/>
  <c r="T817" i="1"/>
  <c r="S844" i="3" s="1"/>
  <c r="T811" i="1"/>
  <c r="S838" i="3" s="1"/>
  <c r="T806" i="1"/>
  <c r="S833" i="3" s="1"/>
  <c r="Y802" i="1"/>
  <c r="T785" i="1"/>
  <c r="S812" i="3" s="1"/>
  <c r="T782" i="1"/>
  <c r="S809" i="3" s="1"/>
  <c r="T754" i="1"/>
  <c r="S781" i="3" s="1"/>
  <c r="T751" i="1"/>
  <c r="S778" i="3" s="1"/>
  <c r="Y748" i="1"/>
  <c r="T745" i="1"/>
  <c r="S772" i="3" s="1"/>
  <c r="X879" i="1"/>
  <c r="X863" i="1"/>
  <c r="X776" i="1"/>
  <c r="Y873" i="1"/>
  <c r="Y867" i="1"/>
  <c r="Y861" i="1"/>
  <c r="Q842" i="1"/>
  <c r="T831" i="1"/>
  <c r="S858" i="3" s="1"/>
  <c r="T823" i="1"/>
  <c r="S850" i="3" s="1"/>
  <c r="Y791" i="1"/>
  <c r="Y773" i="1"/>
  <c r="Y768" i="1"/>
  <c r="T760" i="1"/>
  <c r="S787" i="3" s="1"/>
  <c r="X857" i="1"/>
  <c r="X765" i="1"/>
  <c r="X753" i="1"/>
  <c r="X745" i="1"/>
  <c r="X743" i="1"/>
  <c r="Q874" i="1"/>
  <c r="Y849" i="1"/>
  <c r="Y843" i="1"/>
  <c r="Y831" i="1"/>
  <c r="Y823" i="1"/>
  <c r="T783" i="1"/>
  <c r="S810" i="3" s="1"/>
  <c r="Y774" i="1"/>
  <c r="T761" i="1"/>
  <c r="S788" i="3" s="1"/>
  <c r="Y757" i="1"/>
  <c r="T752" i="1"/>
  <c r="S779" i="3" s="1"/>
  <c r="T740" i="1"/>
  <c r="S767" i="3" s="1"/>
  <c r="X742" i="1"/>
  <c r="X877" i="1"/>
  <c r="X828" i="1"/>
  <c r="X813" i="1"/>
  <c r="X763" i="1"/>
  <c r="X761" i="1"/>
  <c r="X757" i="1"/>
  <c r="X873" i="1"/>
  <c r="X871" i="1"/>
  <c r="X811" i="1"/>
  <c r="X809" i="1"/>
  <c r="X794" i="1"/>
  <c r="X779" i="1"/>
  <c r="X777" i="1"/>
  <c r="X848" i="1"/>
  <c r="X816" i="1"/>
  <c r="X766" i="1"/>
  <c r="X739" i="1"/>
  <c r="X854" i="1"/>
  <c r="X790" i="1"/>
  <c r="X878" i="1"/>
  <c r="X844" i="1"/>
  <c r="X764" i="1"/>
  <c r="X762" i="1"/>
  <c r="X758" i="1"/>
  <c r="X754" i="1"/>
  <c r="X855" i="1"/>
  <c r="X840" i="1"/>
  <c r="X810" i="1"/>
  <c r="X795" i="1"/>
  <c r="X793" i="1"/>
  <c r="X781" i="1"/>
  <c r="X778" i="1"/>
  <c r="X774" i="1"/>
  <c r="X772" i="1"/>
  <c r="X770" i="1"/>
  <c r="X832" i="1"/>
  <c r="X861" i="1"/>
  <c r="X829" i="1"/>
  <c r="X797" i="1"/>
  <c r="X760" i="1"/>
  <c r="X870" i="1"/>
  <c r="X853" i="1"/>
  <c r="X838" i="1"/>
  <c r="X836" i="1"/>
  <c r="X821" i="1"/>
  <c r="X819" i="1"/>
  <c r="X817" i="1"/>
  <c r="X802" i="1"/>
  <c r="X785" i="1"/>
  <c r="X769" i="1"/>
  <c r="X748" i="1"/>
  <c r="X824" i="1"/>
  <c r="X773" i="1"/>
  <c r="X771" i="1"/>
  <c r="X751" i="1"/>
  <c r="X846" i="1"/>
  <c r="X789" i="1"/>
  <c r="X787" i="1"/>
  <c r="X767" i="1"/>
  <c r="X862" i="1"/>
  <c r="X830" i="1"/>
  <c r="X740" i="1"/>
  <c r="Y838" i="1"/>
  <c r="Y832" i="1"/>
  <c r="Y822" i="1"/>
  <c r="Y817" i="1"/>
  <c r="Y811" i="1"/>
  <c r="Y796" i="1"/>
  <c r="Y792" i="1"/>
  <c r="Y772" i="1"/>
  <c r="Y756" i="1"/>
  <c r="Y769" i="1"/>
  <c r="Y856" i="1"/>
  <c r="Y833" i="1"/>
  <c r="Y828" i="1"/>
  <c r="Y814" i="1"/>
  <c r="Y808" i="1"/>
  <c r="Y798" i="1"/>
  <c r="Y793" i="1"/>
  <c r="Y746" i="1"/>
  <c r="Y745" i="1"/>
  <c r="Y840" i="1"/>
  <c r="Y829" i="1"/>
  <c r="Y824" i="1"/>
  <c r="Y803" i="1"/>
  <c r="Y776" i="1"/>
  <c r="Y764" i="1"/>
  <c r="Y753" i="1"/>
  <c r="Y876" i="1"/>
  <c r="Y870" i="1"/>
  <c r="Y864" i="1"/>
  <c r="Y857" i="1"/>
  <c r="Y852" i="1"/>
  <c r="Y846" i="1"/>
  <c r="Y809" i="1"/>
  <c r="Y788" i="1"/>
  <c r="Y777" i="1"/>
  <c r="Y754" i="1"/>
  <c r="Y841" i="1"/>
  <c r="Y830" i="1"/>
  <c r="Y825" i="1"/>
  <c r="Y820" i="1"/>
  <c r="Y800" i="1"/>
  <c r="Y865" i="1"/>
  <c r="Y836" i="1"/>
  <c r="Y821" i="1"/>
  <c r="Y816" i="1"/>
  <c r="Y806" i="1"/>
  <c r="Y795" i="1"/>
  <c r="Y771" i="1"/>
  <c r="Y761" i="1"/>
  <c r="T877" i="1"/>
  <c r="S904" i="3" s="1"/>
  <c r="Q872" i="1"/>
  <c r="T869" i="1"/>
  <c r="S896" i="3" s="1"/>
  <c r="Q864" i="1"/>
  <c r="T861" i="1"/>
  <c r="S888" i="3" s="1"/>
  <c r="Q856" i="1"/>
  <c r="T853" i="1"/>
  <c r="S880" i="3" s="1"/>
  <c r="Q848" i="1"/>
  <c r="T845" i="1"/>
  <c r="S872" i="3" s="1"/>
  <c r="Q840" i="1"/>
  <c r="T837" i="1"/>
  <c r="S864" i="3" s="1"/>
  <c r="Q832" i="1"/>
  <c r="T829" i="1"/>
  <c r="S856" i="3" s="1"/>
  <c r="Q824" i="1"/>
  <c r="T821" i="1"/>
  <c r="S848" i="3" s="1"/>
  <c r="Q816" i="1"/>
  <c r="T813" i="1"/>
  <c r="S840" i="3" s="1"/>
  <c r="Q808" i="1"/>
  <c r="T805" i="1"/>
  <c r="S832" i="3" s="1"/>
  <c r="Q800" i="1"/>
  <c r="T797" i="1"/>
  <c r="S824" i="3" s="1"/>
  <c r="Q792" i="1"/>
  <c r="T789" i="1"/>
  <c r="S816" i="3" s="1"/>
  <c r="Q784" i="1"/>
  <c r="T781" i="1"/>
  <c r="S808" i="3" s="1"/>
  <c r="T773" i="1"/>
  <c r="S800" i="3" s="1"/>
  <c r="T766" i="1"/>
  <c r="S793" i="3" s="1"/>
  <c r="T758" i="1"/>
  <c r="S785" i="3" s="1"/>
  <c r="T750" i="1"/>
  <c r="S777" i="3" s="1"/>
  <c r="T742" i="1"/>
  <c r="S769" i="3" s="1"/>
  <c r="Q815" i="1"/>
  <c r="Q807" i="1"/>
  <c r="T867" i="1"/>
  <c r="S894" i="3" s="1"/>
  <c r="T859" i="1"/>
  <c r="S886" i="3" s="1"/>
  <c r="T827" i="1"/>
  <c r="S854" i="3" s="1"/>
  <c r="T803" i="1"/>
  <c r="S830" i="3" s="1"/>
  <c r="T795" i="1"/>
  <c r="S822" i="3" s="1"/>
  <c r="T787" i="1"/>
  <c r="S814" i="3" s="1"/>
  <c r="T779" i="1"/>
  <c r="S806" i="3" s="1"/>
  <c r="T771" i="1"/>
  <c r="S798" i="3" s="1"/>
  <c r="T764" i="1"/>
  <c r="S791" i="3" s="1"/>
  <c r="T756" i="1"/>
  <c r="S783" i="3" s="1"/>
  <c r="T748" i="1"/>
  <c r="S775" i="3" s="1"/>
  <c r="T875" i="1"/>
  <c r="S902" i="3" s="1"/>
  <c r="T851" i="1"/>
  <c r="S878" i="3" s="1"/>
  <c r="T843" i="1"/>
  <c r="S870" i="3" s="1"/>
  <c r="T835" i="1"/>
  <c r="S862" i="3" s="1"/>
  <c r="T819" i="1"/>
  <c r="S846" i="3" s="1"/>
  <c r="T826" i="1"/>
  <c r="S853" i="3" s="1"/>
  <c r="T818" i="1"/>
  <c r="S845" i="3" s="1"/>
  <c r="T810" i="1"/>
  <c r="S837" i="3" s="1"/>
  <c r="T802" i="1"/>
  <c r="S829" i="3" s="1"/>
  <c r="T794" i="1"/>
  <c r="S821" i="3" s="1"/>
  <c r="T786" i="1"/>
  <c r="S813" i="3" s="1"/>
  <c r="T778" i="1"/>
  <c r="S805" i="3" s="1"/>
  <c r="T770" i="1"/>
  <c r="S797" i="3" s="1"/>
  <c r="T763" i="1"/>
  <c r="S790" i="3" s="1"/>
  <c r="T755" i="1"/>
  <c r="S782" i="3" s="1"/>
  <c r="T747" i="1"/>
  <c r="S774" i="3" s="1"/>
  <c r="T739" i="1"/>
  <c r="S766" i="3" s="1"/>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4" i="3"/>
  <c r="D645" i="3"/>
  <c r="D646" i="3"/>
  <c r="D647" i="3"/>
  <c r="D648" i="3"/>
  <c r="D649" i="3"/>
  <c r="D650" i="3"/>
  <c r="D651" i="3"/>
  <c r="D652" i="3"/>
  <c r="D653" i="3"/>
  <c r="D654" i="3"/>
  <c r="D655" i="3"/>
  <c r="D656" i="3"/>
  <c r="D657" i="3"/>
  <c r="D658" i="3"/>
  <c r="D659" i="3"/>
  <c r="D660" i="3"/>
  <c r="D661" i="3"/>
  <c r="D662" i="3"/>
  <c r="D663" i="3"/>
  <c r="D664" i="3"/>
  <c r="D665" i="3"/>
  <c r="D666" i="3"/>
  <c r="D667" i="3"/>
  <c r="D668" i="3"/>
  <c r="D669" i="3"/>
  <c r="D670" i="3"/>
  <c r="D671" i="3"/>
  <c r="D672" i="3"/>
  <c r="D673" i="3"/>
  <c r="D674" i="3"/>
  <c r="D675" i="3"/>
  <c r="D676" i="3"/>
  <c r="D677" i="3"/>
  <c r="D678" i="3"/>
  <c r="D679" i="3"/>
  <c r="D680" i="3"/>
  <c r="D681" i="3"/>
  <c r="D682" i="3"/>
  <c r="D683" i="3"/>
  <c r="D684" i="3"/>
  <c r="D685" i="3"/>
  <c r="D686" i="3"/>
  <c r="D687" i="3"/>
  <c r="D688" i="3"/>
  <c r="D689" i="3"/>
  <c r="D690" i="3"/>
  <c r="D691" i="3"/>
  <c r="D692" i="3"/>
  <c r="D693" i="3"/>
  <c r="D694" i="3"/>
  <c r="D695" i="3"/>
  <c r="D696" i="3"/>
  <c r="D697" i="3"/>
  <c r="D698" i="3"/>
  <c r="D699" i="3"/>
  <c r="D700" i="3"/>
  <c r="D701" i="3"/>
  <c r="D702" i="3"/>
  <c r="D703" i="3"/>
  <c r="D704" i="3"/>
  <c r="D705" i="3"/>
  <c r="D706" i="3"/>
  <c r="D707" i="3"/>
  <c r="D708" i="3"/>
  <c r="D709" i="3"/>
  <c r="D710" i="3"/>
  <c r="D711" i="3"/>
  <c r="D712" i="3"/>
  <c r="D713" i="3"/>
  <c r="D714" i="3"/>
  <c r="D715" i="3"/>
  <c r="D716" i="3"/>
  <c r="D717" i="3"/>
  <c r="D718" i="3"/>
  <c r="D719" i="3"/>
  <c r="D720" i="3"/>
  <c r="D721" i="3"/>
  <c r="D722" i="3"/>
  <c r="D723" i="3"/>
  <c r="D724" i="3"/>
  <c r="D725" i="3"/>
  <c r="D726" i="3"/>
  <c r="D727" i="3"/>
  <c r="D728" i="3"/>
  <c r="D729" i="3"/>
  <c r="D730" i="3"/>
  <c r="D731" i="3"/>
  <c r="D732" i="3"/>
  <c r="D733" i="3"/>
  <c r="D734" i="3"/>
  <c r="D735" i="3"/>
  <c r="D736" i="3"/>
  <c r="D737" i="3"/>
  <c r="D738" i="3"/>
  <c r="D739" i="3"/>
  <c r="D740" i="3"/>
  <c r="D741" i="3"/>
  <c r="D742" i="3"/>
  <c r="D743" i="3"/>
  <c r="D744" i="3"/>
  <c r="D745" i="3"/>
  <c r="D746" i="3"/>
  <c r="D747" i="3"/>
  <c r="D748" i="3"/>
  <c r="D749" i="3"/>
  <c r="D750" i="3"/>
  <c r="D751" i="3"/>
  <c r="D752" i="3"/>
  <c r="D753" i="3"/>
  <c r="D754" i="3"/>
  <c r="D755" i="3"/>
  <c r="D756" i="3"/>
  <c r="D757" i="3"/>
  <c r="D758" i="3"/>
  <c r="D759" i="3"/>
  <c r="D760" i="3"/>
  <c r="D761" i="3"/>
  <c r="D762" i="3"/>
  <c r="D763" i="3"/>
  <c r="D764" i="3"/>
  <c r="D765" i="3"/>
  <c r="D29" i="3"/>
  <c r="R3" i="1"/>
  <c r="S3" i="1"/>
  <c r="U3" i="1"/>
  <c r="R4" i="1"/>
  <c r="S4" i="1"/>
  <c r="U4" i="1"/>
  <c r="R5" i="1"/>
  <c r="S5" i="1"/>
  <c r="U5" i="1"/>
  <c r="R6" i="1"/>
  <c r="S6" i="1"/>
  <c r="U6" i="1"/>
  <c r="R7" i="1"/>
  <c r="S7" i="1"/>
  <c r="U7" i="1"/>
  <c r="R8" i="1"/>
  <c r="S8" i="1"/>
  <c r="U8" i="1"/>
  <c r="R9" i="1"/>
  <c r="S9" i="1"/>
  <c r="U9" i="1"/>
  <c r="R10" i="1"/>
  <c r="S10" i="1"/>
  <c r="U10" i="1"/>
  <c r="R11" i="1"/>
  <c r="S11" i="1"/>
  <c r="U11" i="1"/>
  <c r="R12" i="1"/>
  <c r="S12" i="1"/>
  <c r="U12" i="1"/>
  <c r="R13" i="1"/>
  <c r="S13" i="1"/>
  <c r="U13" i="1"/>
  <c r="R14" i="1"/>
  <c r="S14" i="1"/>
  <c r="U14" i="1"/>
  <c r="R15" i="1"/>
  <c r="S15" i="1"/>
  <c r="U15" i="1"/>
  <c r="R16" i="1"/>
  <c r="S16" i="1"/>
  <c r="U16" i="1"/>
  <c r="R17" i="1"/>
  <c r="S17" i="1"/>
  <c r="U17" i="1"/>
  <c r="R18" i="1"/>
  <c r="S18" i="1"/>
  <c r="U18" i="1"/>
  <c r="R19" i="1"/>
  <c r="S19" i="1"/>
  <c r="U19" i="1"/>
  <c r="R20" i="1"/>
  <c r="S20" i="1"/>
  <c r="U20" i="1"/>
  <c r="R21" i="1"/>
  <c r="S21" i="1"/>
  <c r="U21" i="1"/>
  <c r="R22" i="1"/>
  <c r="S22" i="1"/>
  <c r="U22" i="1"/>
  <c r="R23" i="1"/>
  <c r="S23" i="1"/>
  <c r="U23" i="1"/>
  <c r="R24" i="1"/>
  <c r="S24" i="1"/>
  <c r="U24" i="1"/>
  <c r="R25" i="1"/>
  <c r="S25" i="1"/>
  <c r="U25" i="1"/>
  <c r="R26" i="1"/>
  <c r="S26" i="1"/>
  <c r="U26" i="1"/>
  <c r="R27" i="1"/>
  <c r="S27" i="1"/>
  <c r="U27" i="1"/>
  <c r="R28" i="1"/>
  <c r="S28" i="1"/>
  <c r="U28" i="1"/>
  <c r="R29" i="1"/>
  <c r="S29" i="1"/>
  <c r="U29" i="1"/>
  <c r="R30" i="1"/>
  <c r="S30" i="1"/>
  <c r="U30" i="1"/>
  <c r="R31" i="1"/>
  <c r="S31" i="1"/>
  <c r="U31" i="1"/>
  <c r="R32" i="1"/>
  <c r="S32" i="1"/>
  <c r="U32" i="1"/>
  <c r="R33" i="1"/>
  <c r="S33" i="1"/>
  <c r="U33" i="1"/>
  <c r="R34" i="1"/>
  <c r="S34" i="1"/>
  <c r="U34" i="1"/>
  <c r="R35" i="1"/>
  <c r="S35" i="1"/>
  <c r="U35" i="1"/>
  <c r="R36" i="1"/>
  <c r="S36" i="1"/>
  <c r="U36" i="1"/>
  <c r="R37" i="1"/>
  <c r="S37" i="1"/>
  <c r="U37" i="1"/>
  <c r="R38" i="1"/>
  <c r="S38" i="1"/>
  <c r="U38" i="1"/>
  <c r="R39" i="1"/>
  <c r="S39" i="1"/>
  <c r="U39" i="1"/>
  <c r="R40" i="1"/>
  <c r="S40" i="1"/>
  <c r="U40" i="1"/>
  <c r="R41" i="1"/>
  <c r="S41" i="1"/>
  <c r="U41" i="1"/>
  <c r="R42" i="1"/>
  <c r="S42" i="1"/>
  <c r="U42" i="1"/>
  <c r="R43" i="1"/>
  <c r="S43" i="1"/>
  <c r="U43" i="1"/>
  <c r="R44" i="1"/>
  <c r="S44" i="1"/>
  <c r="U44" i="1"/>
  <c r="R45" i="1"/>
  <c r="S45" i="1"/>
  <c r="U45" i="1"/>
  <c r="R46" i="1"/>
  <c r="S46" i="1"/>
  <c r="U46" i="1"/>
  <c r="R47" i="1"/>
  <c r="S47" i="1"/>
  <c r="U47" i="1"/>
  <c r="R48" i="1"/>
  <c r="S48" i="1"/>
  <c r="U48" i="1"/>
  <c r="R49" i="1"/>
  <c r="S49" i="1"/>
  <c r="U49" i="1"/>
  <c r="R50" i="1"/>
  <c r="S50" i="1"/>
  <c r="U50" i="1"/>
  <c r="R51" i="1"/>
  <c r="S51" i="1"/>
  <c r="U51" i="1"/>
  <c r="R52" i="1"/>
  <c r="S52" i="1"/>
  <c r="U52" i="1"/>
  <c r="R53" i="1"/>
  <c r="S53" i="1"/>
  <c r="U53" i="1"/>
  <c r="R54" i="1"/>
  <c r="S54" i="1"/>
  <c r="U54" i="1"/>
  <c r="R55" i="1"/>
  <c r="S55" i="1"/>
  <c r="U55" i="1"/>
  <c r="R56" i="1"/>
  <c r="S56" i="1"/>
  <c r="U56" i="1"/>
  <c r="R57" i="1"/>
  <c r="S57" i="1"/>
  <c r="U57" i="1"/>
  <c r="R58" i="1"/>
  <c r="S58" i="1"/>
  <c r="U58" i="1"/>
  <c r="R59" i="1"/>
  <c r="S59" i="1"/>
  <c r="U59" i="1"/>
  <c r="R60" i="1"/>
  <c r="S60" i="1"/>
  <c r="U60" i="1"/>
  <c r="R61" i="1"/>
  <c r="S61" i="1"/>
  <c r="U61" i="1"/>
  <c r="R62" i="1"/>
  <c r="S62" i="1"/>
  <c r="U62" i="1"/>
  <c r="R63" i="1"/>
  <c r="S63" i="1"/>
  <c r="U63" i="1"/>
  <c r="R64" i="1"/>
  <c r="S64" i="1"/>
  <c r="U64" i="1"/>
  <c r="R65" i="1"/>
  <c r="S65" i="1"/>
  <c r="U65" i="1"/>
  <c r="R66" i="1"/>
  <c r="S66" i="1"/>
  <c r="U66" i="1"/>
  <c r="R67" i="1"/>
  <c r="S67" i="1"/>
  <c r="U67" i="1"/>
  <c r="R68" i="1"/>
  <c r="S68" i="1"/>
  <c r="U68" i="1"/>
  <c r="R69" i="1"/>
  <c r="S69" i="1"/>
  <c r="U69" i="1"/>
  <c r="R70" i="1"/>
  <c r="S70" i="1"/>
  <c r="U70" i="1"/>
  <c r="R71" i="1"/>
  <c r="S71" i="1"/>
  <c r="U71" i="1"/>
  <c r="R72" i="1"/>
  <c r="S72" i="1"/>
  <c r="U72" i="1"/>
  <c r="R73" i="1"/>
  <c r="S73" i="1"/>
  <c r="U73" i="1"/>
  <c r="R74" i="1"/>
  <c r="S74" i="1"/>
  <c r="U74" i="1"/>
  <c r="R75" i="1"/>
  <c r="S75" i="1"/>
  <c r="U75" i="1"/>
  <c r="R76" i="1"/>
  <c r="S76" i="1"/>
  <c r="U76" i="1"/>
  <c r="R77" i="1"/>
  <c r="S77" i="1"/>
  <c r="U77" i="1"/>
  <c r="R78" i="1"/>
  <c r="S78" i="1"/>
  <c r="U78" i="1"/>
  <c r="R79" i="1"/>
  <c r="S79" i="1"/>
  <c r="U79" i="1"/>
  <c r="R80" i="1"/>
  <c r="S80" i="1"/>
  <c r="U80" i="1"/>
  <c r="R81" i="1"/>
  <c r="S81" i="1"/>
  <c r="U81" i="1"/>
  <c r="R82" i="1"/>
  <c r="S82" i="1"/>
  <c r="U82" i="1"/>
  <c r="R83" i="1"/>
  <c r="S83" i="1"/>
  <c r="U83" i="1"/>
  <c r="R84" i="1"/>
  <c r="S84" i="1"/>
  <c r="U84" i="1"/>
  <c r="R85" i="1"/>
  <c r="S85" i="1"/>
  <c r="U85" i="1"/>
  <c r="R86" i="1"/>
  <c r="S86" i="1"/>
  <c r="U86" i="1"/>
  <c r="R87" i="1"/>
  <c r="S87" i="1"/>
  <c r="U87" i="1"/>
  <c r="R88" i="1"/>
  <c r="S88" i="1"/>
  <c r="U88" i="1"/>
  <c r="R89" i="1"/>
  <c r="S89" i="1"/>
  <c r="U89" i="1"/>
  <c r="R90" i="1"/>
  <c r="S90" i="1"/>
  <c r="U90" i="1"/>
  <c r="R91" i="1"/>
  <c r="S91" i="1"/>
  <c r="U91" i="1"/>
  <c r="R92" i="1"/>
  <c r="S92" i="1"/>
  <c r="U92" i="1"/>
  <c r="R93" i="1"/>
  <c r="S93" i="1"/>
  <c r="U93" i="1"/>
  <c r="R94" i="1"/>
  <c r="S94" i="1"/>
  <c r="U94" i="1"/>
  <c r="R95" i="1"/>
  <c r="S95" i="1"/>
  <c r="U95" i="1"/>
  <c r="R96" i="1"/>
  <c r="S96" i="1"/>
  <c r="U96" i="1"/>
  <c r="R97" i="1"/>
  <c r="S97" i="1"/>
  <c r="U97" i="1"/>
  <c r="R98" i="1"/>
  <c r="S98" i="1"/>
  <c r="U98" i="1"/>
  <c r="R99" i="1"/>
  <c r="S99" i="1"/>
  <c r="U99" i="1"/>
  <c r="R100" i="1"/>
  <c r="S100" i="1"/>
  <c r="U100" i="1"/>
  <c r="R101" i="1"/>
  <c r="S101" i="1"/>
  <c r="U101" i="1"/>
  <c r="R102" i="1"/>
  <c r="S102" i="1"/>
  <c r="U102" i="1"/>
  <c r="R103" i="1"/>
  <c r="S103" i="1"/>
  <c r="U103" i="1"/>
  <c r="R104" i="1"/>
  <c r="S104" i="1"/>
  <c r="U104" i="1"/>
  <c r="R105" i="1"/>
  <c r="S105" i="1"/>
  <c r="U105" i="1"/>
  <c r="R106" i="1"/>
  <c r="S106" i="1"/>
  <c r="U106" i="1"/>
  <c r="R107" i="1"/>
  <c r="S107" i="1"/>
  <c r="U107" i="1"/>
  <c r="R108" i="1"/>
  <c r="S108" i="1"/>
  <c r="U108" i="1"/>
  <c r="R109" i="1"/>
  <c r="S109" i="1"/>
  <c r="U109" i="1"/>
  <c r="R110" i="1"/>
  <c r="S110" i="1"/>
  <c r="U110" i="1"/>
  <c r="R111" i="1"/>
  <c r="S111" i="1"/>
  <c r="U111" i="1"/>
  <c r="R112" i="1"/>
  <c r="S112" i="1"/>
  <c r="U112" i="1"/>
  <c r="R113" i="1"/>
  <c r="S113" i="1"/>
  <c r="U113" i="1"/>
  <c r="R114" i="1"/>
  <c r="S114" i="1"/>
  <c r="U114" i="1"/>
  <c r="R115" i="1"/>
  <c r="S115" i="1"/>
  <c r="U115" i="1"/>
  <c r="R116" i="1"/>
  <c r="S116" i="1"/>
  <c r="U116" i="1"/>
  <c r="R117" i="1"/>
  <c r="S117" i="1"/>
  <c r="U117" i="1"/>
  <c r="R118" i="1"/>
  <c r="S118" i="1"/>
  <c r="U118" i="1"/>
  <c r="R119" i="1"/>
  <c r="S119" i="1"/>
  <c r="U119" i="1"/>
  <c r="R120" i="1"/>
  <c r="S120" i="1"/>
  <c r="U120" i="1"/>
  <c r="R121" i="1"/>
  <c r="S121" i="1"/>
  <c r="U121" i="1"/>
  <c r="R122" i="1"/>
  <c r="S122" i="1"/>
  <c r="U122" i="1"/>
  <c r="R123" i="1"/>
  <c r="S123" i="1"/>
  <c r="U123" i="1"/>
  <c r="R124" i="1"/>
  <c r="S124" i="1"/>
  <c r="U124" i="1"/>
  <c r="R125" i="1"/>
  <c r="S125" i="1"/>
  <c r="U125" i="1"/>
  <c r="R126" i="1"/>
  <c r="S126" i="1"/>
  <c r="U126" i="1"/>
  <c r="R127" i="1"/>
  <c r="S127" i="1"/>
  <c r="U127" i="1"/>
  <c r="R128" i="1"/>
  <c r="S128" i="1"/>
  <c r="U128" i="1"/>
  <c r="R129" i="1"/>
  <c r="S129" i="1"/>
  <c r="U129" i="1"/>
  <c r="R130" i="1"/>
  <c r="S130" i="1"/>
  <c r="U130" i="1"/>
  <c r="R131" i="1"/>
  <c r="S131" i="1"/>
  <c r="U131" i="1"/>
  <c r="R132" i="1"/>
  <c r="S132" i="1"/>
  <c r="U132" i="1"/>
  <c r="R133" i="1"/>
  <c r="S133" i="1"/>
  <c r="U133" i="1"/>
  <c r="R134" i="1"/>
  <c r="S134" i="1"/>
  <c r="U134" i="1"/>
  <c r="R135" i="1"/>
  <c r="S135" i="1"/>
  <c r="U135" i="1"/>
  <c r="R136" i="1"/>
  <c r="S136" i="1"/>
  <c r="U136" i="1"/>
  <c r="R137" i="1"/>
  <c r="S137" i="1"/>
  <c r="U137" i="1"/>
  <c r="R138" i="1"/>
  <c r="S138" i="1"/>
  <c r="U138" i="1"/>
  <c r="R139" i="1"/>
  <c r="S139" i="1"/>
  <c r="U139" i="1"/>
  <c r="R140" i="1"/>
  <c r="S140" i="1"/>
  <c r="U140" i="1"/>
  <c r="R141" i="1"/>
  <c r="S141" i="1"/>
  <c r="U141" i="1"/>
  <c r="R142" i="1"/>
  <c r="S142" i="1"/>
  <c r="U142" i="1"/>
  <c r="R143" i="1"/>
  <c r="S143" i="1"/>
  <c r="U143" i="1"/>
  <c r="R144" i="1"/>
  <c r="S144" i="1"/>
  <c r="U144" i="1"/>
  <c r="R145" i="1"/>
  <c r="S145" i="1"/>
  <c r="U145" i="1"/>
  <c r="R146" i="1"/>
  <c r="S146" i="1"/>
  <c r="U146" i="1"/>
  <c r="R147" i="1"/>
  <c r="S147" i="1"/>
  <c r="U147" i="1"/>
  <c r="R148" i="1"/>
  <c r="S148" i="1"/>
  <c r="U148" i="1"/>
  <c r="R149" i="1"/>
  <c r="S149" i="1"/>
  <c r="U149" i="1"/>
  <c r="R150" i="1"/>
  <c r="S150" i="1"/>
  <c r="U150" i="1"/>
  <c r="R151" i="1"/>
  <c r="S151" i="1"/>
  <c r="U151" i="1"/>
  <c r="R152" i="1"/>
  <c r="S152" i="1"/>
  <c r="U152" i="1"/>
  <c r="R153" i="1"/>
  <c r="S153" i="1"/>
  <c r="U153" i="1"/>
  <c r="R154" i="1"/>
  <c r="S154" i="1"/>
  <c r="U154" i="1"/>
  <c r="R155" i="1"/>
  <c r="S155" i="1"/>
  <c r="U155" i="1"/>
  <c r="R156" i="1"/>
  <c r="S156" i="1"/>
  <c r="U156" i="1"/>
  <c r="R157" i="1"/>
  <c r="S157" i="1"/>
  <c r="U157" i="1"/>
  <c r="R158" i="1"/>
  <c r="S158" i="1"/>
  <c r="U158" i="1"/>
  <c r="R159" i="1"/>
  <c r="S159" i="1"/>
  <c r="U159" i="1"/>
  <c r="R160" i="1"/>
  <c r="S160" i="1"/>
  <c r="U160" i="1"/>
  <c r="R161" i="1"/>
  <c r="S161" i="1"/>
  <c r="U161" i="1"/>
  <c r="R162" i="1"/>
  <c r="S162" i="1"/>
  <c r="U162" i="1"/>
  <c r="R163" i="1"/>
  <c r="S163" i="1"/>
  <c r="U163" i="1"/>
  <c r="R164" i="1"/>
  <c r="S164" i="1"/>
  <c r="U164" i="1"/>
  <c r="R165" i="1"/>
  <c r="S165" i="1"/>
  <c r="U165" i="1"/>
  <c r="R166" i="1"/>
  <c r="S166" i="1"/>
  <c r="U166" i="1"/>
  <c r="R167" i="1"/>
  <c r="S167" i="1"/>
  <c r="U167" i="1"/>
  <c r="R168" i="1"/>
  <c r="S168" i="1"/>
  <c r="U168" i="1"/>
  <c r="R169" i="1"/>
  <c r="S169" i="1"/>
  <c r="U169" i="1"/>
  <c r="R170" i="1"/>
  <c r="S170" i="1"/>
  <c r="U170" i="1"/>
  <c r="R171" i="1"/>
  <c r="S171" i="1"/>
  <c r="U171" i="1"/>
  <c r="R172" i="1"/>
  <c r="S172" i="1"/>
  <c r="U172" i="1"/>
  <c r="R173" i="1"/>
  <c r="S173" i="1"/>
  <c r="U173" i="1"/>
  <c r="R174" i="1"/>
  <c r="S174" i="1"/>
  <c r="U174" i="1"/>
  <c r="R175" i="1"/>
  <c r="S175" i="1"/>
  <c r="U175" i="1"/>
  <c r="R176" i="1"/>
  <c r="S176" i="1"/>
  <c r="U176" i="1"/>
  <c r="R177" i="1"/>
  <c r="S177" i="1"/>
  <c r="U177" i="1"/>
  <c r="R178" i="1"/>
  <c r="S178" i="1"/>
  <c r="U178" i="1"/>
  <c r="R179" i="1"/>
  <c r="S179" i="1"/>
  <c r="U179" i="1"/>
  <c r="R180" i="1"/>
  <c r="S180" i="1"/>
  <c r="U180" i="1"/>
  <c r="R181" i="1"/>
  <c r="S181" i="1"/>
  <c r="U181" i="1"/>
  <c r="R182" i="1"/>
  <c r="S182" i="1"/>
  <c r="U182" i="1"/>
  <c r="R183" i="1"/>
  <c r="S183" i="1"/>
  <c r="U183" i="1"/>
  <c r="R184" i="1"/>
  <c r="S184" i="1"/>
  <c r="U184" i="1"/>
  <c r="R185" i="1"/>
  <c r="S185" i="1"/>
  <c r="U185" i="1"/>
  <c r="R186" i="1"/>
  <c r="S186" i="1"/>
  <c r="U186" i="1"/>
  <c r="R187" i="1"/>
  <c r="S187" i="1"/>
  <c r="U187" i="1"/>
  <c r="R188" i="1"/>
  <c r="S188" i="1"/>
  <c r="U188" i="1"/>
  <c r="R189" i="1"/>
  <c r="S189" i="1"/>
  <c r="U189" i="1"/>
  <c r="R190" i="1"/>
  <c r="S190" i="1"/>
  <c r="U190" i="1"/>
  <c r="R191" i="1"/>
  <c r="S191" i="1"/>
  <c r="U191" i="1"/>
  <c r="R192" i="1"/>
  <c r="S192" i="1"/>
  <c r="U192" i="1"/>
  <c r="R193" i="1"/>
  <c r="S193" i="1"/>
  <c r="U193" i="1"/>
  <c r="R194" i="1"/>
  <c r="S194" i="1"/>
  <c r="U194" i="1"/>
  <c r="R195" i="1"/>
  <c r="S195" i="1"/>
  <c r="U195" i="1"/>
  <c r="R196" i="1"/>
  <c r="S196" i="1"/>
  <c r="U196" i="1"/>
  <c r="R197" i="1"/>
  <c r="S197" i="1"/>
  <c r="U197" i="1"/>
  <c r="R198" i="1"/>
  <c r="S198" i="1"/>
  <c r="U198" i="1"/>
  <c r="R199" i="1"/>
  <c r="S199" i="1"/>
  <c r="U199" i="1"/>
  <c r="R200" i="1"/>
  <c r="S200" i="1"/>
  <c r="U200" i="1"/>
  <c r="R201" i="1"/>
  <c r="S201" i="1"/>
  <c r="U201" i="1"/>
  <c r="R202" i="1"/>
  <c r="S202" i="1"/>
  <c r="U202" i="1"/>
  <c r="R203" i="1"/>
  <c r="S203" i="1"/>
  <c r="U203" i="1"/>
  <c r="R204" i="1"/>
  <c r="S204" i="1"/>
  <c r="U204" i="1"/>
  <c r="R205" i="1"/>
  <c r="S205" i="1"/>
  <c r="U205" i="1"/>
  <c r="R206" i="1"/>
  <c r="S206" i="1"/>
  <c r="U206" i="1"/>
  <c r="R207" i="1"/>
  <c r="S207" i="1"/>
  <c r="U207" i="1"/>
  <c r="R208" i="1"/>
  <c r="S208" i="1"/>
  <c r="U208" i="1"/>
  <c r="R209" i="1"/>
  <c r="S209" i="1"/>
  <c r="U209" i="1"/>
  <c r="R210" i="1"/>
  <c r="S210" i="1"/>
  <c r="U210" i="1"/>
  <c r="R211" i="1"/>
  <c r="S211" i="1"/>
  <c r="U211" i="1"/>
  <c r="R212" i="1"/>
  <c r="S212" i="1"/>
  <c r="U212" i="1"/>
  <c r="R213" i="1"/>
  <c r="S213" i="1"/>
  <c r="U213" i="1"/>
  <c r="R214" i="1"/>
  <c r="S214" i="1"/>
  <c r="U214" i="1"/>
  <c r="R215" i="1"/>
  <c r="S215" i="1"/>
  <c r="U215" i="1"/>
  <c r="R216" i="1"/>
  <c r="S216" i="1"/>
  <c r="U216" i="1"/>
  <c r="R217" i="1"/>
  <c r="S217" i="1"/>
  <c r="U217" i="1"/>
  <c r="R218" i="1"/>
  <c r="S218" i="1"/>
  <c r="U218" i="1"/>
  <c r="R219" i="1"/>
  <c r="S219" i="1"/>
  <c r="U219" i="1"/>
  <c r="R220" i="1"/>
  <c r="S220" i="1"/>
  <c r="U220" i="1"/>
  <c r="R221" i="1"/>
  <c r="S221" i="1"/>
  <c r="U221" i="1"/>
  <c r="R222" i="1"/>
  <c r="S222" i="1"/>
  <c r="U222" i="1"/>
  <c r="R223" i="1"/>
  <c r="S223" i="1"/>
  <c r="U223" i="1"/>
  <c r="R224" i="1"/>
  <c r="S224" i="1"/>
  <c r="U224" i="1"/>
  <c r="R225" i="1"/>
  <c r="S225" i="1"/>
  <c r="U225" i="1"/>
  <c r="R226" i="1"/>
  <c r="S226" i="1"/>
  <c r="U226" i="1"/>
  <c r="R227" i="1"/>
  <c r="S227" i="1"/>
  <c r="U227" i="1"/>
  <c r="R228" i="1"/>
  <c r="S228" i="1"/>
  <c r="U228" i="1"/>
  <c r="R229" i="1"/>
  <c r="S229" i="1"/>
  <c r="U229" i="1"/>
  <c r="R230" i="1"/>
  <c r="S230" i="1"/>
  <c r="U230" i="1"/>
  <c r="R231" i="1"/>
  <c r="S231" i="1"/>
  <c r="U231" i="1"/>
  <c r="R232" i="1"/>
  <c r="S232" i="1"/>
  <c r="U232" i="1"/>
  <c r="R233" i="1"/>
  <c r="S233" i="1"/>
  <c r="U233" i="1"/>
  <c r="R234" i="1"/>
  <c r="S234" i="1"/>
  <c r="U234" i="1"/>
  <c r="R235" i="1"/>
  <c r="S235" i="1"/>
  <c r="U235" i="1"/>
  <c r="R236" i="1"/>
  <c r="S236" i="1"/>
  <c r="U236" i="1"/>
  <c r="R237" i="1"/>
  <c r="S237" i="1"/>
  <c r="U237" i="1"/>
  <c r="R238" i="1"/>
  <c r="S238" i="1"/>
  <c r="U238" i="1"/>
  <c r="R239" i="1"/>
  <c r="S239" i="1"/>
  <c r="U239" i="1"/>
  <c r="R240" i="1"/>
  <c r="S240" i="1"/>
  <c r="U240" i="1"/>
  <c r="R241" i="1"/>
  <c r="S241" i="1"/>
  <c r="U241" i="1"/>
  <c r="R242" i="1"/>
  <c r="S242" i="1"/>
  <c r="U242" i="1"/>
  <c r="R243" i="1"/>
  <c r="S243" i="1"/>
  <c r="U243" i="1"/>
  <c r="R244" i="1"/>
  <c r="S244" i="1"/>
  <c r="U244" i="1"/>
  <c r="R245" i="1"/>
  <c r="S245" i="1"/>
  <c r="U245" i="1"/>
  <c r="R246" i="1"/>
  <c r="S246" i="1"/>
  <c r="U246" i="1"/>
  <c r="R247" i="1"/>
  <c r="S247" i="1"/>
  <c r="U247" i="1"/>
  <c r="R248" i="1"/>
  <c r="S248" i="1"/>
  <c r="U248" i="1"/>
  <c r="R249" i="1"/>
  <c r="S249" i="1"/>
  <c r="U249" i="1"/>
  <c r="R250" i="1"/>
  <c r="S250" i="1"/>
  <c r="U250" i="1"/>
  <c r="R251" i="1"/>
  <c r="S251" i="1"/>
  <c r="U251" i="1"/>
  <c r="R252" i="1"/>
  <c r="S252" i="1"/>
  <c r="U252" i="1"/>
  <c r="R253" i="1"/>
  <c r="S253" i="1"/>
  <c r="U253" i="1"/>
  <c r="R254" i="1"/>
  <c r="S254" i="1"/>
  <c r="U254" i="1"/>
  <c r="R255" i="1"/>
  <c r="S255" i="1"/>
  <c r="U255" i="1"/>
  <c r="R256" i="1"/>
  <c r="S256" i="1"/>
  <c r="U256" i="1"/>
  <c r="R257" i="1"/>
  <c r="S257" i="1"/>
  <c r="U257" i="1"/>
  <c r="R258" i="1"/>
  <c r="S258" i="1"/>
  <c r="U258" i="1"/>
  <c r="R259" i="1"/>
  <c r="S259" i="1"/>
  <c r="U259" i="1"/>
  <c r="R260" i="1"/>
  <c r="S260" i="1"/>
  <c r="U260" i="1"/>
  <c r="R261" i="1"/>
  <c r="S261" i="1"/>
  <c r="U261" i="1"/>
  <c r="R262" i="1"/>
  <c r="S262" i="1"/>
  <c r="U262" i="1"/>
  <c r="R263" i="1"/>
  <c r="S263" i="1"/>
  <c r="U263" i="1"/>
  <c r="R264" i="1"/>
  <c r="S264" i="1"/>
  <c r="U264" i="1"/>
  <c r="R265" i="1"/>
  <c r="S265" i="1"/>
  <c r="U265" i="1"/>
  <c r="R266" i="1"/>
  <c r="S266" i="1"/>
  <c r="U266" i="1"/>
  <c r="R267" i="1"/>
  <c r="S267" i="1"/>
  <c r="U267" i="1"/>
  <c r="R268" i="1"/>
  <c r="S268" i="1"/>
  <c r="U268" i="1"/>
  <c r="R269" i="1"/>
  <c r="S269" i="1"/>
  <c r="U269" i="1"/>
  <c r="R270" i="1"/>
  <c r="S270" i="1"/>
  <c r="U270" i="1"/>
  <c r="R271" i="1"/>
  <c r="S271" i="1"/>
  <c r="U271" i="1"/>
  <c r="R272" i="1"/>
  <c r="S272" i="1"/>
  <c r="U272" i="1"/>
  <c r="R273" i="1"/>
  <c r="S273" i="1"/>
  <c r="U273" i="1"/>
  <c r="R274" i="1"/>
  <c r="S274" i="1"/>
  <c r="U274" i="1"/>
  <c r="R275" i="1"/>
  <c r="S275" i="1"/>
  <c r="U275" i="1"/>
  <c r="R276" i="1"/>
  <c r="S276" i="1"/>
  <c r="U276" i="1"/>
  <c r="R277" i="1"/>
  <c r="S277" i="1"/>
  <c r="U277" i="1"/>
  <c r="R278" i="1"/>
  <c r="S278" i="1"/>
  <c r="U278" i="1"/>
  <c r="R279" i="1"/>
  <c r="S279" i="1"/>
  <c r="U279" i="1"/>
  <c r="R280" i="1"/>
  <c r="S280" i="1"/>
  <c r="U280" i="1"/>
  <c r="R281" i="1"/>
  <c r="S281" i="1"/>
  <c r="U281" i="1"/>
  <c r="R282" i="1"/>
  <c r="S282" i="1"/>
  <c r="U282" i="1"/>
  <c r="R283" i="1"/>
  <c r="S283" i="1"/>
  <c r="U283" i="1"/>
  <c r="R284" i="1"/>
  <c r="S284" i="1"/>
  <c r="U284" i="1"/>
  <c r="R285" i="1"/>
  <c r="S285" i="1"/>
  <c r="U285" i="1"/>
  <c r="R286" i="1"/>
  <c r="S286" i="1"/>
  <c r="U286" i="1"/>
  <c r="R287" i="1"/>
  <c r="S287" i="1"/>
  <c r="U287" i="1"/>
  <c r="R288" i="1"/>
  <c r="S288" i="1"/>
  <c r="U288" i="1"/>
  <c r="R289" i="1"/>
  <c r="S289" i="1"/>
  <c r="U289" i="1"/>
  <c r="R290" i="1"/>
  <c r="S290" i="1"/>
  <c r="U290" i="1"/>
  <c r="R291" i="1"/>
  <c r="S291" i="1"/>
  <c r="U291" i="1"/>
  <c r="R292" i="1"/>
  <c r="S292" i="1"/>
  <c r="U292" i="1"/>
  <c r="R293" i="1"/>
  <c r="S293" i="1"/>
  <c r="U293" i="1"/>
  <c r="R294" i="1"/>
  <c r="S294" i="1"/>
  <c r="U294" i="1"/>
  <c r="R295" i="1"/>
  <c r="S295" i="1"/>
  <c r="U295" i="1"/>
  <c r="R296" i="1"/>
  <c r="S296" i="1"/>
  <c r="U296" i="1"/>
  <c r="R297" i="1"/>
  <c r="S297" i="1"/>
  <c r="U297" i="1"/>
  <c r="R298" i="1"/>
  <c r="S298" i="1"/>
  <c r="U298" i="1"/>
  <c r="R299" i="1"/>
  <c r="S299" i="1"/>
  <c r="U299" i="1"/>
  <c r="R300" i="1"/>
  <c r="S300" i="1"/>
  <c r="U300" i="1"/>
  <c r="R301" i="1"/>
  <c r="S301" i="1"/>
  <c r="U301" i="1"/>
  <c r="R302" i="1"/>
  <c r="S302" i="1"/>
  <c r="U302" i="1"/>
  <c r="R303" i="1"/>
  <c r="S303" i="1"/>
  <c r="U303" i="1"/>
  <c r="R304" i="1"/>
  <c r="S304" i="1"/>
  <c r="U304" i="1"/>
  <c r="R305" i="1"/>
  <c r="S305" i="1"/>
  <c r="U305" i="1"/>
  <c r="R306" i="1"/>
  <c r="S306" i="1"/>
  <c r="U306" i="1"/>
  <c r="R307" i="1"/>
  <c r="S307" i="1"/>
  <c r="U307" i="1"/>
  <c r="R308" i="1"/>
  <c r="S308" i="1"/>
  <c r="U308" i="1"/>
  <c r="R309" i="1"/>
  <c r="S309" i="1"/>
  <c r="U309" i="1"/>
  <c r="R310" i="1"/>
  <c r="S310" i="1"/>
  <c r="U310" i="1"/>
  <c r="R311" i="1"/>
  <c r="S311" i="1"/>
  <c r="U311" i="1"/>
  <c r="R312" i="1"/>
  <c r="S312" i="1"/>
  <c r="U312" i="1"/>
  <c r="R313" i="1"/>
  <c r="S313" i="1"/>
  <c r="U313" i="1"/>
  <c r="R314" i="1"/>
  <c r="S314" i="1"/>
  <c r="U314" i="1"/>
  <c r="R315" i="1"/>
  <c r="S315" i="1"/>
  <c r="U315" i="1"/>
  <c r="R316" i="1"/>
  <c r="S316" i="1"/>
  <c r="U316" i="1"/>
  <c r="R317" i="1"/>
  <c r="S317" i="1"/>
  <c r="U317" i="1"/>
  <c r="R318" i="1"/>
  <c r="S318" i="1"/>
  <c r="U318" i="1"/>
  <c r="R319" i="1"/>
  <c r="S319" i="1"/>
  <c r="U319" i="1"/>
  <c r="R320" i="1"/>
  <c r="S320" i="1"/>
  <c r="U320" i="1"/>
  <c r="R321" i="1"/>
  <c r="S321" i="1"/>
  <c r="U321" i="1"/>
  <c r="R322" i="1"/>
  <c r="S322" i="1"/>
  <c r="U322" i="1"/>
  <c r="R323" i="1"/>
  <c r="S323" i="1"/>
  <c r="U323" i="1"/>
  <c r="R324" i="1"/>
  <c r="S324" i="1"/>
  <c r="U324" i="1"/>
  <c r="R325" i="1"/>
  <c r="S325" i="1"/>
  <c r="U325" i="1"/>
  <c r="R326" i="1"/>
  <c r="S326" i="1"/>
  <c r="U326" i="1"/>
  <c r="R327" i="1"/>
  <c r="S327" i="1"/>
  <c r="U327" i="1"/>
  <c r="R328" i="1"/>
  <c r="S328" i="1"/>
  <c r="U328" i="1"/>
  <c r="R329" i="1"/>
  <c r="S329" i="1"/>
  <c r="U329" i="1"/>
  <c r="R330" i="1"/>
  <c r="S330" i="1"/>
  <c r="U330" i="1"/>
  <c r="R331" i="1"/>
  <c r="S331" i="1"/>
  <c r="U331" i="1"/>
  <c r="R332" i="1"/>
  <c r="S332" i="1"/>
  <c r="U332" i="1"/>
  <c r="R333" i="1"/>
  <c r="S333" i="1"/>
  <c r="U333" i="1"/>
  <c r="R334" i="1"/>
  <c r="S334" i="1"/>
  <c r="U334" i="1"/>
  <c r="R335" i="1"/>
  <c r="S335" i="1"/>
  <c r="U335" i="1"/>
  <c r="R336" i="1"/>
  <c r="S336" i="1"/>
  <c r="U336" i="1"/>
  <c r="R337" i="1"/>
  <c r="S337" i="1"/>
  <c r="U337" i="1"/>
  <c r="R338" i="1"/>
  <c r="S338" i="1"/>
  <c r="U338" i="1"/>
  <c r="R339" i="1"/>
  <c r="S339" i="1"/>
  <c r="U339" i="1"/>
  <c r="R340" i="1"/>
  <c r="S340" i="1"/>
  <c r="U340" i="1"/>
  <c r="R341" i="1"/>
  <c r="S341" i="1"/>
  <c r="U341" i="1"/>
  <c r="R342" i="1"/>
  <c r="S342" i="1"/>
  <c r="U342" i="1"/>
  <c r="R343" i="1"/>
  <c r="S343" i="1"/>
  <c r="U343" i="1"/>
  <c r="R344" i="1"/>
  <c r="S344" i="1"/>
  <c r="U344" i="1"/>
  <c r="R345" i="1"/>
  <c r="S345" i="1"/>
  <c r="U345" i="1"/>
  <c r="R346" i="1"/>
  <c r="S346" i="1"/>
  <c r="U346" i="1"/>
  <c r="R347" i="1"/>
  <c r="S347" i="1"/>
  <c r="U347" i="1"/>
  <c r="R348" i="1"/>
  <c r="S348" i="1"/>
  <c r="U348" i="1"/>
  <c r="R349" i="1"/>
  <c r="S349" i="1"/>
  <c r="U349" i="1"/>
  <c r="R350" i="1"/>
  <c r="S350" i="1"/>
  <c r="U350" i="1"/>
  <c r="R351" i="1"/>
  <c r="S351" i="1"/>
  <c r="U351" i="1"/>
  <c r="R352" i="1"/>
  <c r="S352" i="1"/>
  <c r="U352" i="1"/>
  <c r="R353" i="1"/>
  <c r="S353" i="1"/>
  <c r="U353" i="1"/>
  <c r="R354" i="1"/>
  <c r="S354" i="1"/>
  <c r="U354" i="1"/>
  <c r="R355" i="1"/>
  <c r="S355" i="1"/>
  <c r="U355" i="1"/>
  <c r="R356" i="1"/>
  <c r="S356" i="1"/>
  <c r="U356" i="1"/>
  <c r="R357" i="1"/>
  <c r="S357" i="1"/>
  <c r="U357" i="1"/>
  <c r="R358" i="1"/>
  <c r="S358" i="1"/>
  <c r="U358" i="1"/>
  <c r="R359" i="1"/>
  <c r="S359" i="1"/>
  <c r="U359" i="1"/>
  <c r="R360" i="1"/>
  <c r="S360" i="1"/>
  <c r="U360" i="1"/>
  <c r="R361" i="1"/>
  <c r="S361" i="1"/>
  <c r="U361" i="1"/>
  <c r="R362" i="1"/>
  <c r="S362" i="1"/>
  <c r="U362" i="1"/>
  <c r="R363" i="1"/>
  <c r="S363" i="1"/>
  <c r="U363" i="1"/>
  <c r="R364" i="1"/>
  <c r="S364" i="1"/>
  <c r="U364" i="1"/>
  <c r="R365" i="1"/>
  <c r="S365" i="1"/>
  <c r="U365" i="1"/>
  <c r="R366" i="1"/>
  <c r="S366" i="1"/>
  <c r="U366" i="1"/>
  <c r="R367" i="1"/>
  <c r="S367" i="1"/>
  <c r="U367" i="1"/>
  <c r="R368" i="1"/>
  <c r="S368" i="1"/>
  <c r="U368" i="1"/>
  <c r="R369" i="1"/>
  <c r="S369" i="1"/>
  <c r="U369" i="1"/>
  <c r="R370" i="1"/>
  <c r="S370" i="1"/>
  <c r="U370" i="1"/>
  <c r="R371" i="1"/>
  <c r="S371" i="1"/>
  <c r="U371" i="1"/>
  <c r="R372" i="1"/>
  <c r="S372" i="1"/>
  <c r="U372" i="1"/>
  <c r="R373" i="1"/>
  <c r="S373" i="1"/>
  <c r="U373" i="1"/>
  <c r="R374" i="1"/>
  <c r="S374" i="1"/>
  <c r="U374" i="1"/>
  <c r="R375" i="1"/>
  <c r="S375" i="1"/>
  <c r="U375" i="1"/>
  <c r="R376" i="1"/>
  <c r="S376" i="1"/>
  <c r="U376" i="1"/>
  <c r="R377" i="1"/>
  <c r="S377" i="1"/>
  <c r="U377" i="1"/>
  <c r="R378" i="1"/>
  <c r="S378" i="1"/>
  <c r="U378" i="1"/>
  <c r="R379" i="1"/>
  <c r="S379" i="1"/>
  <c r="U379" i="1"/>
  <c r="R380" i="1"/>
  <c r="S380" i="1"/>
  <c r="U380" i="1"/>
  <c r="R381" i="1"/>
  <c r="S381" i="1"/>
  <c r="U381" i="1"/>
  <c r="R382" i="1"/>
  <c r="S382" i="1"/>
  <c r="U382" i="1"/>
  <c r="R383" i="1"/>
  <c r="S383" i="1"/>
  <c r="U383" i="1"/>
  <c r="R384" i="1"/>
  <c r="S384" i="1"/>
  <c r="U384" i="1"/>
  <c r="R385" i="1"/>
  <c r="S385" i="1"/>
  <c r="U385" i="1"/>
  <c r="R386" i="1"/>
  <c r="S386" i="1"/>
  <c r="U386" i="1"/>
  <c r="R387" i="1"/>
  <c r="S387" i="1"/>
  <c r="U387" i="1"/>
  <c r="R388" i="1"/>
  <c r="S388" i="1"/>
  <c r="U388" i="1"/>
  <c r="R389" i="1"/>
  <c r="S389" i="1"/>
  <c r="U389" i="1"/>
  <c r="R390" i="1"/>
  <c r="S390" i="1"/>
  <c r="U390" i="1"/>
  <c r="R391" i="1"/>
  <c r="S391" i="1"/>
  <c r="U391" i="1"/>
  <c r="R392" i="1"/>
  <c r="S392" i="1"/>
  <c r="U392" i="1"/>
  <c r="R393" i="1"/>
  <c r="S393" i="1"/>
  <c r="U393" i="1"/>
  <c r="R394" i="1"/>
  <c r="S394" i="1"/>
  <c r="U394" i="1"/>
  <c r="R395" i="1"/>
  <c r="S395" i="1"/>
  <c r="U395" i="1"/>
  <c r="R396" i="1"/>
  <c r="S396" i="1"/>
  <c r="U396" i="1"/>
  <c r="R397" i="1"/>
  <c r="S397" i="1"/>
  <c r="U397" i="1"/>
  <c r="R398" i="1"/>
  <c r="S398" i="1"/>
  <c r="U398" i="1"/>
  <c r="R399" i="1"/>
  <c r="S399" i="1"/>
  <c r="U399" i="1"/>
  <c r="R400" i="1"/>
  <c r="S400" i="1"/>
  <c r="U400" i="1"/>
  <c r="R401" i="1"/>
  <c r="S401" i="1"/>
  <c r="U401" i="1"/>
  <c r="R402" i="1"/>
  <c r="S402" i="1"/>
  <c r="U402" i="1"/>
  <c r="R403" i="1"/>
  <c r="S403" i="1"/>
  <c r="U403" i="1"/>
  <c r="R404" i="1"/>
  <c r="S404" i="1"/>
  <c r="U404" i="1"/>
  <c r="R405" i="1"/>
  <c r="S405" i="1"/>
  <c r="U405" i="1"/>
  <c r="R406" i="1"/>
  <c r="S406" i="1"/>
  <c r="U406" i="1"/>
  <c r="R407" i="1"/>
  <c r="S407" i="1"/>
  <c r="U407" i="1"/>
  <c r="R408" i="1"/>
  <c r="S408" i="1"/>
  <c r="U408" i="1"/>
  <c r="R409" i="1"/>
  <c r="S409" i="1"/>
  <c r="U409" i="1"/>
  <c r="R410" i="1"/>
  <c r="S410" i="1"/>
  <c r="U410" i="1"/>
  <c r="R411" i="1"/>
  <c r="S411" i="1"/>
  <c r="U411" i="1"/>
  <c r="R412" i="1"/>
  <c r="S412" i="1"/>
  <c r="U412" i="1"/>
  <c r="R413" i="1"/>
  <c r="S413" i="1"/>
  <c r="U413" i="1"/>
  <c r="R414" i="1"/>
  <c r="S414" i="1"/>
  <c r="U414" i="1"/>
  <c r="R415" i="1"/>
  <c r="S415" i="1"/>
  <c r="U415" i="1"/>
  <c r="R416" i="1"/>
  <c r="S416" i="1"/>
  <c r="U416" i="1"/>
  <c r="R417" i="1"/>
  <c r="S417" i="1"/>
  <c r="U417" i="1"/>
  <c r="R418" i="1"/>
  <c r="S418" i="1"/>
  <c r="U418" i="1"/>
  <c r="R419" i="1"/>
  <c r="S419" i="1"/>
  <c r="U419" i="1"/>
  <c r="R420" i="1"/>
  <c r="S420" i="1"/>
  <c r="U420" i="1"/>
  <c r="R421" i="1"/>
  <c r="S421" i="1"/>
  <c r="U421" i="1"/>
  <c r="R422" i="1"/>
  <c r="S422" i="1"/>
  <c r="U422" i="1"/>
  <c r="R423" i="1"/>
  <c r="S423" i="1"/>
  <c r="U423" i="1"/>
  <c r="R424" i="1"/>
  <c r="S424" i="1"/>
  <c r="U424" i="1"/>
  <c r="R425" i="1"/>
  <c r="S425" i="1"/>
  <c r="U425" i="1"/>
  <c r="R426" i="1"/>
  <c r="S426" i="1"/>
  <c r="U426" i="1"/>
  <c r="R427" i="1"/>
  <c r="S427" i="1"/>
  <c r="U427" i="1"/>
  <c r="R428" i="1"/>
  <c r="S428" i="1"/>
  <c r="U428" i="1"/>
  <c r="R429" i="1"/>
  <c r="S429" i="1"/>
  <c r="U429" i="1"/>
  <c r="R430" i="1"/>
  <c r="S430" i="1"/>
  <c r="U430" i="1"/>
  <c r="R431" i="1"/>
  <c r="S431" i="1"/>
  <c r="U431" i="1"/>
  <c r="R432" i="1"/>
  <c r="S432" i="1"/>
  <c r="U432" i="1"/>
  <c r="R433" i="1"/>
  <c r="S433" i="1"/>
  <c r="U433" i="1"/>
  <c r="R434" i="1"/>
  <c r="S434" i="1"/>
  <c r="U434" i="1"/>
  <c r="R435" i="1"/>
  <c r="S435" i="1"/>
  <c r="U435" i="1"/>
  <c r="R436" i="1"/>
  <c r="S436" i="1"/>
  <c r="U436" i="1"/>
  <c r="R437" i="1"/>
  <c r="S437" i="1"/>
  <c r="U437" i="1"/>
  <c r="R438" i="1"/>
  <c r="S438" i="1"/>
  <c r="U438" i="1"/>
  <c r="R439" i="1"/>
  <c r="S439" i="1"/>
  <c r="U439" i="1"/>
  <c r="R440" i="1"/>
  <c r="S440" i="1"/>
  <c r="U440" i="1"/>
  <c r="R441" i="1"/>
  <c r="S441" i="1"/>
  <c r="U441" i="1"/>
  <c r="R442" i="1"/>
  <c r="S442" i="1"/>
  <c r="U442" i="1"/>
  <c r="R443" i="1"/>
  <c r="S443" i="1"/>
  <c r="U443" i="1"/>
  <c r="R444" i="1"/>
  <c r="S444" i="1"/>
  <c r="U444" i="1"/>
  <c r="R445" i="1"/>
  <c r="S445" i="1"/>
  <c r="U445" i="1"/>
  <c r="R446" i="1"/>
  <c r="S446" i="1"/>
  <c r="U446" i="1"/>
  <c r="R447" i="1"/>
  <c r="S447" i="1"/>
  <c r="U447" i="1"/>
  <c r="R448" i="1"/>
  <c r="S448" i="1"/>
  <c r="U448" i="1"/>
  <c r="R449" i="1"/>
  <c r="S449" i="1"/>
  <c r="U449" i="1"/>
  <c r="R450" i="1"/>
  <c r="S450" i="1"/>
  <c r="U450" i="1"/>
  <c r="R451" i="1"/>
  <c r="S451" i="1"/>
  <c r="U451" i="1"/>
  <c r="R452" i="1"/>
  <c r="S452" i="1"/>
  <c r="U452" i="1"/>
  <c r="R453" i="1"/>
  <c r="S453" i="1"/>
  <c r="U453" i="1"/>
  <c r="R454" i="1"/>
  <c r="S454" i="1"/>
  <c r="U454" i="1"/>
  <c r="R455" i="1"/>
  <c r="S455" i="1"/>
  <c r="U455" i="1"/>
  <c r="R456" i="1"/>
  <c r="S456" i="1"/>
  <c r="U456" i="1"/>
  <c r="R457" i="1"/>
  <c r="S457" i="1"/>
  <c r="U457" i="1"/>
  <c r="R458" i="1"/>
  <c r="S458" i="1"/>
  <c r="U458" i="1"/>
  <c r="R459" i="1"/>
  <c r="S459" i="1"/>
  <c r="U459" i="1"/>
  <c r="R460" i="1"/>
  <c r="S460" i="1"/>
  <c r="U460" i="1"/>
  <c r="R461" i="1"/>
  <c r="S461" i="1"/>
  <c r="U461" i="1"/>
  <c r="R462" i="1"/>
  <c r="S462" i="1"/>
  <c r="U462" i="1"/>
  <c r="R463" i="1"/>
  <c r="S463" i="1"/>
  <c r="U463" i="1"/>
  <c r="R464" i="1"/>
  <c r="S464" i="1"/>
  <c r="U464" i="1"/>
  <c r="R465" i="1"/>
  <c r="S465" i="1"/>
  <c r="U465" i="1"/>
  <c r="R466" i="1"/>
  <c r="S466" i="1"/>
  <c r="U466" i="1"/>
  <c r="R467" i="1"/>
  <c r="S467" i="1"/>
  <c r="U467" i="1"/>
  <c r="R468" i="1"/>
  <c r="S468" i="1"/>
  <c r="U468" i="1"/>
  <c r="R469" i="1"/>
  <c r="S469" i="1"/>
  <c r="U469" i="1"/>
  <c r="R470" i="1"/>
  <c r="S470" i="1"/>
  <c r="U470" i="1"/>
  <c r="R471" i="1"/>
  <c r="S471" i="1"/>
  <c r="U471" i="1"/>
  <c r="R472" i="1"/>
  <c r="S472" i="1"/>
  <c r="U472" i="1"/>
  <c r="R473" i="1"/>
  <c r="S473" i="1"/>
  <c r="U473" i="1"/>
  <c r="R474" i="1"/>
  <c r="S474" i="1"/>
  <c r="U474" i="1"/>
  <c r="R475" i="1"/>
  <c r="S475" i="1"/>
  <c r="U475" i="1"/>
  <c r="R476" i="1"/>
  <c r="S476" i="1"/>
  <c r="U476" i="1"/>
  <c r="R477" i="1"/>
  <c r="S477" i="1"/>
  <c r="U477" i="1"/>
  <c r="R478" i="1"/>
  <c r="S478" i="1"/>
  <c r="U478" i="1"/>
  <c r="R479" i="1"/>
  <c r="S479" i="1"/>
  <c r="U479" i="1"/>
  <c r="R480" i="1"/>
  <c r="S480" i="1"/>
  <c r="U480" i="1"/>
  <c r="R481" i="1"/>
  <c r="S481" i="1"/>
  <c r="U481" i="1"/>
  <c r="R482" i="1"/>
  <c r="S482" i="1"/>
  <c r="U482" i="1"/>
  <c r="R483" i="1"/>
  <c r="S483" i="1"/>
  <c r="U483" i="1"/>
  <c r="R484" i="1"/>
  <c r="S484" i="1"/>
  <c r="U484" i="1"/>
  <c r="R485" i="1"/>
  <c r="S485" i="1"/>
  <c r="U485" i="1"/>
  <c r="R486" i="1"/>
  <c r="S486" i="1"/>
  <c r="U486" i="1"/>
  <c r="R487" i="1"/>
  <c r="S487" i="1"/>
  <c r="U487" i="1"/>
  <c r="R488" i="1"/>
  <c r="S488" i="1"/>
  <c r="U488" i="1"/>
  <c r="R489" i="1"/>
  <c r="S489" i="1"/>
  <c r="U489" i="1"/>
  <c r="R490" i="1"/>
  <c r="S490" i="1"/>
  <c r="U490" i="1"/>
  <c r="R491" i="1"/>
  <c r="S491" i="1"/>
  <c r="U491" i="1"/>
  <c r="R492" i="1"/>
  <c r="S492" i="1"/>
  <c r="U492" i="1"/>
  <c r="R493" i="1"/>
  <c r="S493" i="1"/>
  <c r="U493" i="1"/>
  <c r="R494" i="1"/>
  <c r="S494" i="1"/>
  <c r="U494" i="1"/>
  <c r="R495" i="1"/>
  <c r="S495" i="1"/>
  <c r="U495" i="1"/>
  <c r="R496" i="1"/>
  <c r="S496" i="1"/>
  <c r="U496" i="1"/>
  <c r="R497" i="1"/>
  <c r="S497" i="1"/>
  <c r="U497" i="1"/>
  <c r="R498" i="1"/>
  <c r="S498" i="1"/>
  <c r="U498" i="1"/>
  <c r="R499" i="1"/>
  <c r="S499" i="1"/>
  <c r="U499" i="1"/>
  <c r="R500" i="1"/>
  <c r="S500" i="1"/>
  <c r="U500" i="1"/>
  <c r="R501" i="1"/>
  <c r="S501" i="1"/>
  <c r="U501" i="1"/>
  <c r="R502" i="1"/>
  <c r="S502" i="1"/>
  <c r="U502" i="1"/>
  <c r="R503" i="1"/>
  <c r="S503" i="1"/>
  <c r="U503" i="1"/>
  <c r="R504" i="1"/>
  <c r="S504" i="1"/>
  <c r="U504" i="1"/>
  <c r="R505" i="1"/>
  <c r="S505" i="1"/>
  <c r="U505" i="1"/>
  <c r="R506" i="1"/>
  <c r="S506" i="1"/>
  <c r="U506" i="1"/>
  <c r="R507" i="1"/>
  <c r="S507" i="1"/>
  <c r="U507" i="1"/>
  <c r="R508" i="1"/>
  <c r="S508" i="1"/>
  <c r="U508" i="1"/>
  <c r="R509" i="1"/>
  <c r="S509" i="1"/>
  <c r="U509" i="1"/>
  <c r="R510" i="1"/>
  <c r="S510" i="1"/>
  <c r="U510" i="1"/>
  <c r="R511" i="1"/>
  <c r="S511" i="1"/>
  <c r="U511" i="1"/>
  <c r="R512" i="1"/>
  <c r="S512" i="1"/>
  <c r="U512" i="1"/>
  <c r="R513" i="1"/>
  <c r="S513" i="1"/>
  <c r="U513" i="1"/>
  <c r="R514" i="1"/>
  <c r="S514" i="1"/>
  <c r="U514" i="1"/>
  <c r="R515" i="1"/>
  <c r="S515" i="1"/>
  <c r="U515" i="1"/>
  <c r="R516" i="1"/>
  <c r="S516" i="1"/>
  <c r="U516" i="1"/>
  <c r="R517" i="1"/>
  <c r="S517" i="1"/>
  <c r="U517" i="1"/>
  <c r="R518" i="1"/>
  <c r="S518" i="1"/>
  <c r="U518" i="1"/>
  <c r="R519" i="1"/>
  <c r="S519" i="1"/>
  <c r="U519" i="1"/>
  <c r="R520" i="1"/>
  <c r="S520" i="1"/>
  <c r="U520" i="1"/>
  <c r="R521" i="1"/>
  <c r="S521" i="1"/>
  <c r="U521" i="1"/>
  <c r="R522" i="1"/>
  <c r="S522" i="1"/>
  <c r="U522" i="1"/>
  <c r="R523" i="1"/>
  <c r="S523" i="1"/>
  <c r="U523" i="1"/>
  <c r="R524" i="1"/>
  <c r="S524" i="1"/>
  <c r="U524" i="1"/>
  <c r="R525" i="1"/>
  <c r="S525" i="1"/>
  <c r="U525" i="1"/>
  <c r="R526" i="1"/>
  <c r="S526" i="1"/>
  <c r="U526" i="1"/>
  <c r="R527" i="1"/>
  <c r="S527" i="1"/>
  <c r="U527" i="1"/>
  <c r="R528" i="1"/>
  <c r="S528" i="1"/>
  <c r="U528" i="1"/>
  <c r="R529" i="1"/>
  <c r="S529" i="1"/>
  <c r="U529" i="1"/>
  <c r="R530" i="1"/>
  <c r="S530" i="1"/>
  <c r="U530" i="1"/>
  <c r="R531" i="1"/>
  <c r="S531" i="1"/>
  <c r="U531" i="1"/>
  <c r="R532" i="1"/>
  <c r="S532" i="1"/>
  <c r="U532" i="1"/>
  <c r="R533" i="1"/>
  <c r="S533" i="1"/>
  <c r="U533" i="1"/>
  <c r="R534" i="1"/>
  <c r="S534" i="1"/>
  <c r="U534" i="1"/>
  <c r="R535" i="1"/>
  <c r="S535" i="1"/>
  <c r="U535" i="1"/>
  <c r="R536" i="1"/>
  <c r="S536" i="1"/>
  <c r="U536" i="1"/>
  <c r="R537" i="1"/>
  <c r="S537" i="1"/>
  <c r="U537" i="1"/>
  <c r="R538" i="1"/>
  <c r="S538" i="1"/>
  <c r="U538" i="1"/>
  <c r="R539" i="1"/>
  <c r="S539" i="1"/>
  <c r="U539" i="1"/>
  <c r="R540" i="1"/>
  <c r="S540" i="1"/>
  <c r="U540" i="1"/>
  <c r="R541" i="1"/>
  <c r="S541" i="1"/>
  <c r="U541" i="1"/>
  <c r="R542" i="1"/>
  <c r="S542" i="1"/>
  <c r="U542" i="1"/>
  <c r="R543" i="1"/>
  <c r="S543" i="1"/>
  <c r="U543" i="1"/>
  <c r="R544" i="1"/>
  <c r="S544" i="1"/>
  <c r="U544" i="1"/>
  <c r="R545" i="1"/>
  <c r="S545" i="1"/>
  <c r="U545" i="1"/>
  <c r="R546" i="1"/>
  <c r="S546" i="1"/>
  <c r="U546" i="1"/>
  <c r="R547" i="1"/>
  <c r="S547" i="1"/>
  <c r="U547" i="1"/>
  <c r="R548" i="1"/>
  <c r="S548" i="1"/>
  <c r="U548" i="1"/>
  <c r="R549" i="1"/>
  <c r="S549" i="1"/>
  <c r="U549" i="1"/>
  <c r="R550" i="1"/>
  <c r="S550" i="1"/>
  <c r="U550" i="1"/>
  <c r="R551" i="1"/>
  <c r="S551" i="1"/>
  <c r="U551" i="1"/>
  <c r="R552" i="1"/>
  <c r="S552" i="1"/>
  <c r="U552" i="1"/>
  <c r="R553" i="1"/>
  <c r="S553" i="1"/>
  <c r="U553" i="1"/>
  <c r="R554" i="1"/>
  <c r="S554" i="1"/>
  <c r="U554" i="1"/>
  <c r="R555" i="1"/>
  <c r="S555" i="1"/>
  <c r="U555" i="1"/>
  <c r="R556" i="1"/>
  <c r="S556" i="1"/>
  <c r="U556" i="1"/>
  <c r="R557" i="1"/>
  <c r="S557" i="1"/>
  <c r="U557" i="1"/>
  <c r="R558" i="1"/>
  <c r="S558" i="1"/>
  <c r="U558" i="1"/>
  <c r="R559" i="1"/>
  <c r="S559" i="1"/>
  <c r="U559" i="1"/>
  <c r="R560" i="1"/>
  <c r="S560" i="1"/>
  <c r="U560" i="1"/>
  <c r="R561" i="1"/>
  <c r="S561" i="1"/>
  <c r="U561" i="1"/>
  <c r="R562" i="1"/>
  <c r="S562" i="1"/>
  <c r="U562" i="1"/>
  <c r="R563" i="1"/>
  <c r="S563" i="1"/>
  <c r="U563" i="1"/>
  <c r="R564" i="1"/>
  <c r="S564" i="1"/>
  <c r="U564" i="1"/>
  <c r="R565" i="1"/>
  <c r="S565" i="1"/>
  <c r="U565" i="1"/>
  <c r="R566" i="1"/>
  <c r="S566" i="1"/>
  <c r="U566" i="1"/>
  <c r="R567" i="1"/>
  <c r="S567" i="1"/>
  <c r="U567" i="1"/>
  <c r="R568" i="1"/>
  <c r="S568" i="1"/>
  <c r="U568" i="1"/>
  <c r="R569" i="1"/>
  <c r="S569" i="1"/>
  <c r="U569" i="1"/>
  <c r="R570" i="1"/>
  <c r="S570" i="1"/>
  <c r="U570" i="1"/>
  <c r="R571" i="1"/>
  <c r="S571" i="1"/>
  <c r="U571" i="1"/>
  <c r="R572" i="1"/>
  <c r="S572" i="1"/>
  <c r="U572" i="1"/>
  <c r="R573" i="1"/>
  <c r="S573" i="1"/>
  <c r="U573" i="1"/>
  <c r="R574" i="1"/>
  <c r="S574" i="1"/>
  <c r="U574" i="1"/>
  <c r="R575" i="1"/>
  <c r="S575" i="1"/>
  <c r="U575" i="1"/>
  <c r="R576" i="1"/>
  <c r="S576" i="1"/>
  <c r="U576" i="1"/>
  <c r="R577" i="1"/>
  <c r="S577" i="1"/>
  <c r="U577" i="1"/>
  <c r="R578" i="1"/>
  <c r="S578" i="1"/>
  <c r="U578" i="1"/>
  <c r="R579" i="1"/>
  <c r="S579" i="1"/>
  <c r="U579" i="1"/>
  <c r="R580" i="1"/>
  <c r="S580" i="1"/>
  <c r="U580" i="1"/>
  <c r="R581" i="1"/>
  <c r="S581" i="1"/>
  <c r="U581" i="1"/>
  <c r="R582" i="1"/>
  <c r="S582" i="1"/>
  <c r="U582" i="1"/>
  <c r="R583" i="1"/>
  <c r="S583" i="1"/>
  <c r="U583" i="1"/>
  <c r="R584" i="1"/>
  <c r="S584" i="1"/>
  <c r="U584" i="1"/>
  <c r="R585" i="1"/>
  <c r="S585" i="1"/>
  <c r="U585" i="1"/>
  <c r="R586" i="1"/>
  <c r="S586" i="1"/>
  <c r="U586" i="1"/>
  <c r="R587" i="1"/>
  <c r="S587" i="1"/>
  <c r="U587" i="1"/>
  <c r="R588" i="1"/>
  <c r="S588" i="1"/>
  <c r="U588" i="1"/>
  <c r="R589" i="1"/>
  <c r="S589" i="1"/>
  <c r="U589" i="1"/>
  <c r="R590" i="1"/>
  <c r="S590" i="1"/>
  <c r="U590" i="1"/>
  <c r="R591" i="1"/>
  <c r="S591" i="1"/>
  <c r="U591" i="1"/>
  <c r="R592" i="1"/>
  <c r="S592" i="1"/>
  <c r="U592" i="1"/>
  <c r="R593" i="1"/>
  <c r="S593" i="1"/>
  <c r="U593" i="1"/>
  <c r="R594" i="1"/>
  <c r="S594" i="1"/>
  <c r="U594" i="1"/>
  <c r="R595" i="1"/>
  <c r="S595" i="1"/>
  <c r="U595" i="1"/>
  <c r="R596" i="1"/>
  <c r="S596" i="1"/>
  <c r="U596" i="1"/>
  <c r="R597" i="1"/>
  <c r="S597" i="1"/>
  <c r="U597" i="1"/>
  <c r="R598" i="1"/>
  <c r="S598" i="1"/>
  <c r="U598" i="1"/>
  <c r="R599" i="1"/>
  <c r="S599" i="1"/>
  <c r="U599" i="1"/>
  <c r="R600" i="1"/>
  <c r="S600" i="1"/>
  <c r="U600" i="1"/>
  <c r="R601" i="1"/>
  <c r="S601" i="1"/>
  <c r="U601" i="1"/>
  <c r="R602" i="1"/>
  <c r="S602" i="1"/>
  <c r="U602" i="1"/>
  <c r="R603" i="1"/>
  <c r="S603" i="1"/>
  <c r="U603" i="1"/>
  <c r="R604" i="1"/>
  <c r="S604" i="1"/>
  <c r="U604" i="1"/>
  <c r="R605" i="1"/>
  <c r="S605" i="1"/>
  <c r="U605" i="1"/>
  <c r="R606" i="1"/>
  <c r="S606" i="1"/>
  <c r="U606" i="1"/>
  <c r="R607" i="1"/>
  <c r="S607" i="1"/>
  <c r="U607" i="1"/>
  <c r="R608" i="1"/>
  <c r="S608" i="1"/>
  <c r="U608" i="1"/>
  <c r="R609" i="1"/>
  <c r="S609" i="1"/>
  <c r="U609" i="1"/>
  <c r="R610" i="1"/>
  <c r="S610" i="1"/>
  <c r="U610" i="1"/>
  <c r="R611" i="1"/>
  <c r="S611" i="1"/>
  <c r="U611" i="1"/>
  <c r="R612" i="1"/>
  <c r="S612" i="1"/>
  <c r="U612" i="1"/>
  <c r="R613" i="1"/>
  <c r="S613" i="1"/>
  <c r="U613" i="1"/>
  <c r="R614" i="1"/>
  <c r="S614" i="1"/>
  <c r="U614" i="1"/>
  <c r="R615" i="1"/>
  <c r="S615" i="1"/>
  <c r="U615" i="1"/>
  <c r="R616" i="1"/>
  <c r="S616" i="1"/>
  <c r="U616" i="1"/>
  <c r="R617" i="1"/>
  <c r="S617" i="1"/>
  <c r="U617" i="1"/>
  <c r="R618" i="1"/>
  <c r="S618" i="1"/>
  <c r="U618" i="1"/>
  <c r="R619" i="1"/>
  <c r="S619" i="1"/>
  <c r="U619" i="1"/>
  <c r="R620" i="1"/>
  <c r="S620" i="1"/>
  <c r="U620" i="1"/>
  <c r="R621" i="1"/>
  <c r="S621" i="1"/>
  <c r="U621" i="1"/>
  <c r="R622" i="1"/>
  <c r="S622" i="1"/>
  <c r="U622" i="1"/>
  <c r="R623" i="1"/>
  <c r="S623" i="1"/>
  <c r="U623" i="1"/>
  <c r="R624" i="1"/>
  <c r="S624" i="1"/>
  <c r="U624" i="1"/>
  <c r="R625" i="1"/>
  <c r="S625" i="1"/>
  <c r="U625" i="1"/>
  <c r="R626" i="1"/>
  <c r="S626" i="1"/>
  <c r="U626" i="1"/>
  <c r="R627" i="1"/>
  <c r="S627" i="1"/>
  <c r="U627" i="1"/>
  <c r="R628" i="1"/>
  <c r="S628" i="1"/>
  <c r="U628" i="1"/>
  <c r="R629" i="1"/>
  <c r="S629" i="1"/>
  <c r="U629" i="1"/>
  <c r="R630" i="1"/>
  <c r="S630" i="1"/>
  <c r="U630" i="1"/>
  <c r="R631" i="1"/>
  <c r="S631" i="1"/>
  <c r="U631" i="1"/>
  <c r="R632" i="1"/>
  <c r="S632" i="1"/>
  <c r="U632" i="1"/>
  <c r="R633" i="1"/>
  <c r="S633" i="1"/>
  <c r="U633" i="1"/>
  <c r="R634" i="1"/>
  <c r="S634" i="1"/>
  <c r="U634" i="1"/>
  <c r="R635" i="1"/>
  <c r="S635" i="1"/>
  <c r="U635" i="1"/>
  <c r="R636" i="1"/>
  <c r="S636" i="1"/>
  <c r="U636" i="1"/>
  <c r="R637" i="1"/>
  <c r="S637" i="1"/>
  <c r="U637" i="1"/>
  <c r="R638" i="1"/>
  <c r="S638" i="1"/>
  <c r="U638" i="1"/>
  <c r="R639" i="1"/>
  <c r="S639" i="1"/>
  <c r="U639" i="1"/>
  <c r="R640" i="1"/>
  <c r="S640" i="1"/>
  <c r="U640" i="1"/>
  <c r="R641" i="1"/>
  <c r="S641" i="1"/>
  <c r="U641" i="1"/>
  <c r="R642" i="1"/>
  <c r="S642" i="1"/>
  <c r="U642" i="1"/>
  <c r="R643" i="1"/>
  <c r="S643" i="1"/>
  <c r="U643" i="1"/>
  <c r="R644" i="1"/>
  <c r="S644" i="1"/>
  <c r="U644" i="1"/>
  <c r="R645" i="1"/>
  <c r="S645" i="1"/>
  <c r="U645" i="1"/>
  <c r="R646" i="1"/>
  <c r="S646" i="1"/>
  <c r="U646" i="1"/>
  <c r="R647" i="1"/>
  <c r="S647" i="1"/>
  <c r="U647" i="1"/>
  <c r="R648" i="1"/>
  <c r="S648" i="1"/>
  <c r="U648" i="1"/>
  <c r="R649" i="1"/>
  <c r="S649" i="1"/>
  <c r="U649" i="1"/>
  <c r="R650" i="1"/>
  <c r="S650" i="1"/>
  <c r="U650" i="1"/>
  <c r="R651" i="1"/>
  <c r="S651" i="1"/>
  <c r="U651" i="1"/>
  <c r="R652" i="1"/>
  <c r="S652" i="1"/>
  <c r="U652" i="1"/>
  <c r="R653" i="1"/>
  <c r="S653" i="1"/>
  <c r="U653" i="1"/>
  <c r="R654" i="1"/>
  <c r="S654" i="1"/>
  <c r="U654" i="1"/>
  <c r="R655" i="1"/>
  <c r="S655" i="1"/>
  <c r="U655" i="1"/>
  <c r="R656" i="1"/>
  <c r="S656" i="1"/>
  <c r="U656" i="1"/>
  <c r="R657" i="1"/>
  <c r="S657" i="1"/>
  <c r="U657" i="1"/>
  <c r="R658" i="1"/>
  <c r="S658" i="1"/>
  <c r="U658" i="1"/>
  <c r="R659" i="1"/>
  <c r="S659" i="1"/>
  <c r="U659" i="1"/>
  <c r="R660" i="1"/>
  <c r="S660" i="1"/>
  <c r="U660" i="1"/>
  <c r="R661" i="1"/>
  <c r="S661" i="1"/>
  <c r="U661" i="1"/>
  <c r="R662" i="1"/>
  <c r="S662" i="1"/>
  <c r="U662" i="1"/>
  <c r="R663" i="1"/>
  <c r="S663" i="1"/>
  <c r="U663" i="1"/>
  <c r="R664" i="1"/>
  <c r="S664" i="1"/>
  <c r="U664" i="1"/>
  <c r="R665" i="1"/>
  <c r="S665" i="1"/>
  <c r="U665" i="1"/>
  <c r="R666" i="1"/>
  <c r="S666" i="1"/>
  <c r="U666" i="1"/>
  <c r="R667" i="1"/>
  <c r="S667" i="1"/>
  <c r="U667" i="1"/>
  <c r="R668" i="1"/>
  <c r="S668" i="1"/>
  <c r="U668" i="1"/>
  <c r="R669" i="1"/>
  <c r="S669" i="1"/>
  <c r="U669" i="1"/>
  <c r="R670" i="1"/>
  <c r="S670" i="1"/>
  <c r="U670" i="1"/>
  <c r="R671" i="1"/>
  <c r="S671" i="1"/>
  <c r="U671" i="1"/>
  <c r="R672" i="1"/>
  <c r="S672" i="1"/>
  <c r="U672" i="1"/>
  <c r="R673" i="1"/>
  <c r="S673" i="1"/>
  <c r="U673" i="1"/>
  <c r="R674" i="1"/>
  <c r="S674" i="1"/>
  <c r="U674" i="1"/>
  <c r="R675" i="1"/>
  <c r="S675" i="1"/>
  <c r="U675" i="1"/>
  <c r="R676" i="1"/>
  <c r="S676" i="1"/>
  <c r="U676" i="1"/>
  <c r="R677" i="1"/>
  <c r="S677" i="1"/>
  <c r="U677" i="1"/>
  <c r="R678" i="1"/>
  <c r="S678" i="1"/>
  <c r="U678" i="1"/>
  <c r="R679" i="1"/>
  <c r="S679" i="1"/>
  <c r="U679" i="1"/>
  <c r="R680" i="1"/>
  <c r="S680" i="1"/>
  <c r="U680" i="1"/>
  <c r="R681" i="1"/>
  <c r="S681" i="1"/>
  <c r="U681" i="1"/>
  <c r="R682" i="1"/>
  <c r="S682" i="1"/>
  <c r="U682" i="1"/>
  <c r="R683" i="1"/>
  <c r="S683" i="1"/>
  <c r="U683" i="1"/>
  <c r="R684" i="1"/>
  <c r="S684" i="1"/>
  <c r="U684" i="1"/>
  <c r="R685" i="1"/>
  <c r="S685" i="1"/>
  <c r="U685" i="1"/>
  <c r="R686" i="1"/>
  <c r="S686" i="1"/>
  <c r="U686" i="1"/>
  <c r="R687" i="1"/>
  <c r="S687" i="1"/>
  <c r="U687" i="1"/>
  <c r="R688" i="1"/>
  <c r="S688" i="1"/>
  <c r="U688" i="1"/>
  <c r="R689" i="1"/>
  <c r="S689" i="1"/>
  <c r="U689" i="1"/>
  <c r="R690" i="1"/>
  <c r="S690" i="1"/>
  <c r="U690" i="1"/>
  <c r="R691" i="1"/>
  <c r="S691" i="1"/>
  <c r="U691" i="1"/>
  <c r="R692" i="1"/>
  <c r="S692" i="1"/>
  <c r="U692" i="1"/>
  <c r="R693" i="1"/>
  <c r="S693" i="1"/>
  <c r="U693" i="1"/>
  <c r="R694" i="1"/>
  <c r="S694" i="1"/>
  <c r="U694" i="1"/>
  <c r="R695" i="1"/>
  <c r="S695" i="1"/>
  <c r="U695" i="1"/>
  <c r="R696" i="1"/>
  <c r="S696" i="1"/>
  <c r="U696" i="1"/>
  <c r="R697" i="1"/>
  <c r="S697" i="1"/>
  <c r="U697" i="1"/>
  <c r="R698" i="1"/>
  <c r="S698" i="1"/>
  <c r="U698" i="1"/>
  <c r="R699" i="1"/>
  <c r="S699" i="1"/>
  <c r="U699" i="1"/>
  <c r="R700" i="1"/>
  <c r="S700" i="1"/>
  <c r="U700" i="1"/>
  <c r="R701" i="1"/>
  <c r="S701" i="1"/>
  <c r="U701" i="1"/>
  <c r="R702" i="1"/>
  <c r="S702" i="1"/>
  <c r="U702" i="1"/>
  <c r="R703" i="1"/>
  <c r="S703" i="1"/>
  <c r="U703" i="1"/>
  <c r="R704" i="1"/>
  <c r="S704" i="1"/>
  <c r="U704" i="1"/>
  <c r="R705" i="1"/>
  <c r="S705" i="1"/>
  <c r="U705" i="1"/>
  <c r="R706" i="1"/>
  <c r="S706" i="1"/>
  <c r="U706" i="1"/>
  <c r="R707" i="1"/>
  <c r="S707" i="1"/>
  <c r="U707" i="1"/>
  <c r="R708" i="1"/>
  <c r="S708" i="1"/>
  <c r="U708" i="1"/>
  <c r="R709" i="1"/>
  <c r="S709" i="1"/>
  <c r="U709" i="1"/>
  <c r="R710" i="1"/>
  <c r="S710" i="1"/>
  <c r="U710" i="1"/>
  <c r="R711" i="1"/>
  <c r="S711" i="1"/>
  <c r="U711" i="1"/>
  <c r="R712" i="1"/>
  <c r="S712" i="1"/>
  <c r="U712" i="1"/>
  <c r="R713" i="1"/>
  <c r="S713" i="1"/>
  <c r="U713" i="1"/>
  <c r="R714" i="1"/>
  <c r="S714" i="1"/>
  <c r="U714" i="1"/>
  <c r="R715" i="1"/>
  <c r="S715" i="1"/>
  <c r="U715" i="1"/>
  <c r="R716" i="1"/>
  <c r="S716" i="1"/>
  <c r="U716" i="1"/>
  <c r="R717" i="1"/>
  <c r="S717" i="1"/>
  <c r="U717" i="1"/>
  <c r="R718" i="1"/>
  <c r="S718" i="1"/>
  <c r="U718" i="1"/>
  <c r="R719" i="1"/>
  <c r="S719" i="1"/>
  <c r="U719" i="1"/>
  <c r="R720" i="1"/>
  <c r="S720" i="1"/>
  <c r="U720" i="1"/>
  <c r="R721" i="1"/>
  <c r="S721" i="1"/>
  <c r="U721" i="1"/>
  <c r="R722" i="1"/>
  <c r="S722" i="1"/>
  <c r="U722" i="1"/>
  <c r="R723" i="1"/>
  <c r="S723" i="1"/>
  <c r="U723" i="1"/>
  <c r="R724" i="1"/>
  <c r="S724" i="1"/>
  <c r="U724" i="1"/>
  <c r="R725" i="1"/>
  <c r="S725" i="1"/>
  <c r="U725" i="1"/>
  <c r="R726" i="1"/>
  <c r="S726" i="1"/>
  <c r="U726" i="1"/>
  <c r="R727" i="1"/>
  <c r="S727" i="1"/>
  <c r="U727" i="1"/>
  <c r="R728" i="1"/>
  <c r="S728" i="1"/>
  <c r="U728" i="1"/>
  <c r="R729" i="1"/>
  <c r="S729" i="1"/>
  <c r="U729" i="1"/>
  <c r="R730" i="1"/>
  <c r="S730" i="1"/>
  <c r="U730" i="1"/>
  <c r="R731" i="1"/>
  <c r="S731" i="1"/>
  <c r="U731" i="1"/>
  <c r="R732" i="1"/>
  <c r="S732" i="1"/>
  <c r="U732" i="1"/>
  <c r="R733" i="1"/>
  <c r="S733" i="1"/>
  <c r="U733" i="1"/>
  <c r="R734" i="1"/>
  <c r="S734" i="1"/>
  <c r="U734" i="1"/>
  <c r="R735" i="1"/>
  <c r="S735" i="1"/>
  <c r="U735" i="1"/>
  <c r="R736" i="1"/>
  <c r="S736" i="1"/>
  <c r="U736" i="1"/>
  <c r="R737" i="1"/>
  <c r="S737" i="1"/>
  <c r="U737" i="1"/>
  <c r="R738" i="1"/>
  <c r="S738" i="1"/>
  <c r="U738" i="1"/>
  <c r="U2" i="1"/>
  <c r="S2" i="1"/>
  <c r="R2" i="1"/>
  <c r="O3" i="1"/>
  <c r="T3" i="1" s="1"/>
  <c r="O4" i="1"/>
  <c r="T4" i="1" s="1"/>
  <c r="O5" i="1"/>
  <c r="O6" i="1"/>
  <c r="O7" i="1"/>
  <c r="T7" i="1" s="1"/>
  <c r="O8" i="1"/>
  <c r="T8" i="1" s="1"/>
  <c r="O9" i="1"/>
  <c r="O10" i="1"/>
  <c r="O11" i="1"/>
  <c r="T11" i="1" s="1"/>
  <c r="O12" i="1"/>
  <c r="T12" i="1" s="1"/>
  <c r="O13" i="1"/>
  <c r="Q13" i="1" s="1"/>
  <c r="V13" i="1" s="1"/>
  <c r="O14" i="1"/>
  <c r="O15" i="1"/>
  <c r="O16" i="1"/>
  <c r="T16" i="1" s="1"/>
  <c r="O17" i="1"/>
  <c r="O18" i="1"/>
  <c r="O19" i="1"/>
  <c r="T19" i="1" s="1"/>
  <c r="O20" i="1"/>
  <c r="T20" i="1" s="1"/>
  <c r="O21" i="1"/>
  <c r="O22" i="1"/>
  <c r="O23" i="1"/>
  <c r="T23" i="1" s="1"/>
  <c r="O24" i="1"/>
  <c r="T24" i="1" s="1"/>
  <c r="O25" i="1"/>
  <c r="O26" i="1"/>
  <c r="O27" i="1"/>
  <c r="T27" i="1" s="1"/>
  <c r="O28" i="1"/>
  <c r="T28" i="1" s="1"/>
  <c r="O29" i="1"/>
  <c r="O30" i="1"/>
  <c r="O31" i="1"/>
  <c r="O32" i="1"/>
  <c r="T32" i="1" s="1"/>
  <c r="O33" i="1"/>
  <c r="O34" i="1"/>
  <c r="O35" i="1"/>
  <c r="T35" i="1" s="1"/>
  <c r="O36" i="1"/>
  <c r="T36" i="1" s="1"/>
  <c r="O37" i="1"/>
  <c r="O38" i="1"/>
  <c r="O39" i="1"/>
  <c r="T39" i="1" s="1"/>
  <c r="O40" i="1"/>
  <c r="T40" i="1" s="1"/>
  <c r="O41" i="1"/>
  <c r="O42" i="1"/>
  <c r="O43" i="1"/>
  <c r="T43" i="1" s="1"/>
  <c r="O44" i="1"/>
  <c r="T44" i="1" s="1"/>
  <c r="O45" i="1"/>
  <c r="Q45" i="1" s="1"/>
  <c r="V45" i="1" s="1"/>
  <c r="O46" i="1"/>
  <c r="O47" i="1"/>
  <c r="O48" i="1"/>
  <c r="T48" i="1" s="1"/>
  <c r="O49" i="1"/>
  <c r="O50" i="1"/>
  <c r="O51" i="1"/>
  <c r="T51" i="1" s="1"/>
  <c r="O52" i="1"/>
  <c r="T52" i="1" s="1"/>
  <c r="O53" i="1"/>
  <c r="O54" i="1"/>
  <c r="O55" i="1"/>
  <c r="T55" i="1" s="1"/>
  <c r="O56" i="1"/>
  <c r="T56" i="1" s="1"/>
  <c r="O57" i="1"/>
  <c r="O58" i="1"/>
  <c r="O59" i="1"/>
  <c r="T59" i="1" s="1"/>
  <c r="O60" i="1"/>
  <c r="T60" i="1" s="1"/>
  <c r="O61" i="1"/>
  <c r="O62" i="1"/>
  <c r="O63" i="1"/>
  <c r="O64" i="1"/>
  <c r="T64" i="1" s="1"/>
  <c r="O65" i="1"/>
  <c r="O66" i="1"/>
  <c r="O67" i="1"/>
  <c r="T67" i="1" s="1"/>
  <c r="O68" i="1"/>
  <c r="T68" i="1" s="1"/>
  <c r="O69" i="1"/>
  <c r="O70" i="1"/>
  <c r="O71" i="1"/>
  <c r="T71" i="1" s="1"/>
  <c r="O72" i="1"/>
  <c r="T72" i="1" s="1"/>
  <c r="O73" i="1"/>
  <c r="O74" i="1"/>
  <c r="O75" i="1"/>
  <c r="T75" i="1" s="1"/>
  <c r="O76" i="1"/>
  <c r="T76" i="1" s="1"/>
  <c r="O77" i="1"/>
  <c r="Q77" i="1" s="1"/>
  <c r="V77" i="1" s="1"/>
  <c r="O78" i="1"/>
  <c r="O79" i="1"/>
  <c r="O80" i="1"/>
  <c r="T80" i="1" s="1"/>
  <c r="O81" i="1"/>
  <c r="O82" i="1"/>
  <c r="O83" i="1"/>
  <c r="T83" i="1" s="1"/>
  <c r="O84" i="1"/>
  <c r="T84" i="1" s="1"/>
  <c r="O85" i="1"/>
  <c r="O86" i="1"/>
  <c r="O87" i="1"/>
  <c r="T87" i="1" s="1"/>
  <c r="O88" i="1"/>
  <c r="T88" i="1" s="1"/>
  <c r="O89" i="1"/>
  <c r="O90" i="1"/>
  <c r="O91" i="1"/>
  <c r="T91" i="1" s="1"/>
  <c r="O92" i="1"/>
  <c r="T92" i="1" s="1"/>
  <c r="O93" i="1"/>
  <c r="O94" i="1"/>
  <c r="O95" i="1"/>
  <c r="O96" i="1"/>
  <c r="T96" i="1" s="1"/>
  <c r="O97" i="1"/>
  <c r="O98" i="1"/>
  <c r="O99" i="1"/>
  <c r="T99" i="1" s="1"/>
  <c r="O100" i="1"/>
  <c r="T100" i="1" s="1"/>
  <c r="O101" i="1"/>
  <c r="O102" i="1"/>
  <c r="O103" i="1"/>
  <c r="T103" i="1" s="1"/>
  <c r="O104" i="1"/>
  <c r="T104" i="1" s="1"/>
  <c r="O105" i="1"/>
  <c r="O106" i="1"/>
  <c r="O107" i="1"/>
  <c r="T107" i="1" s="1"/>
  <c r="O108" i="1"/>
  <c r="T108" i="1" s="1"/>
  <c r="O109" i="1"/>
  <c r="Q109" i="1" s="1"/>
  <c r="V109" i="1" s="1"/>
  <c r="O110" i="1"/>
  <c r="O111" i="1"/>
  <c r="O112" i="1"/>
  <c r="O113" i="1"/>
  <c r="O114" i="1"/>
  <c r="T114" i="1" s="1"/>
  <c r="O115" i="1"/>
  <c r="T115" i="1" s="1"/>
  <c r="O116" i="1"/>
  <c r="O117" i="1"/>
  <c r="O118" i="1"/>
  <c r="T118" i="1" s="1"/>
  <c r="O119" i="1"/>
  <c r="T119" i="1" s="1"/>
  <c r="O120" i="1"/>
  <c r="O121" i="1"/>
  <c r="O122" i="1"/>
  <c r="T122" i="1" s="1"/>
  <c r="O123" i="1"/>
  <c r="T123" i="1" s="1"/>
  <c r="O124" i="1"/>
  <c r="O125" i="1"/>
  <c r="O126" i="1"/>
  <c r="O127" i="1"/>
  <c r="T127" i="1" s="1"/>
  <c r="O128" i="1"/>
  <c r="O129" i="1"/>
  <c r="O130" i="1"/>
  <c r="T130" i="1" s="1"/>
  <c r="O131" i="1"/>
  <c r="T131" i="1" s="1"/>
  <c r="O132" i="1"/>
  <c r="O133" i="1"/>
  <c r="O134" i="1"/>
  <c r="T134" i="1" s="1"/>
  <c r="O135" i="1"/>
  <c r="T135" i="1" s="1"/>
  <c r="O136" i="1"/>
  <c r="O137" i="1"/>
  <c r="O138" i="1"/>
  <c r="T138" i="1" s="1"/>
  <c r="O139" i="1"/>
  <c r="T139" i="1" s="1"/>
  <c r="O140" i="1"/>
  <c r="Q140" i="1" s="1"/>
  <c r="V140" i="1" s="1"/>
  <c r="O141" i="1"/>
  <c r="O142" i="1"/>
  <c r="O143" i="1"/>
  <c r="T143" i="1" s="1"/>
  <c r="O144" i="1"/>
  <c r="O145" i="1"/>
  <c r="O146" i="1"/>
  <c r="T146" i="1" s="1"/>
  <c r="O147" i="1"/>
  <c r="T147" i="1" s="1"/>
  <c r="O148" i="1"/>
  <c r="O149" i="1"/>
  <c r="O150" i="1"/>
  <c r="T150" i="1" s="1"/>
  <c r="O151" i="1"/>
  <c r="T151" i="1" s="1"/>
  <c r="O152" i="1"/>
  <c r="O153" i="1"/>
  <c r="O154" i="1"/>
  <c r="T154" i="1" s="1"/>
  <c r="O155" i="1"/>
  <c r="T155" i="1" s="1"/>
  <c r="O156" i="1"/>
  <c r="O157" i="1"/>
  <c r="O158" i="1"/>
  <c r="O159" i="1"/>
  <c r="T159" i="1" s="1"/>
  <c r="O160" i="1"/>
  <c r="O161" i="1"/>
  <c r="O162" i="1"/>
  <c r="T162" i="1" s="1"/>
  <c r="O163" i="1"/>
  <c r="T163" i="1" s="1"/>
  <c r="O164" i="1"/>
  <c r="O165" i="1"/>
  <c r="O166" i="1"/>
  <c r="T166" i="1" s="1"/>
  <c r="O167" i="1"/>
  <c r="T167" i="1" s="1"/>
  <c r="O168" i="1"/>
  <c r="O169" i="1"/>
  <c r="O170" i="1"/>
  <c r="T170" i="1" s="1"/>
  <c r="O171" i="1"/>
  <c r="T171" i="1" s="1"/>
  <c r="O172" i="1"/>
  <c r="Q172" i="1" s="1"/>
  <c r="V172" i="1" s="1"/>
  <c r="O173" i="1"/>
  <c r="O174" i="1"/>
  <c r="O175" i="1"/>
  <c r="T175" i="1" s="1"/>
  <c r="O176" i="1"/>
  <c r="O177" i="1"/>
  <c r="O178" i="1"/>
  <c r="T178" i="1" s="1"/>
  <c r="O179" i="1"/>
  <c r="T179" i="1" s="1"/>
  <c r="O180" i="1"/>
  <c r="O181" i="1"/>
  <c r="O182" i="1"/>
  <c r="T182" i="1" s="1"/>
  <c r="O183" i="1"/>
  <c r="T183" i="1" s="1"/>
  <c r="O184" i="1"/>
  <c r="O185" i="1"/>
  <c r="T185" i="1" s="1"/>
  <c r="O186" i="1"/>
  <c r="O187" i="1"/>
  <c r="T187" i="1" s="1"/>
  <c r="O188" i="1"/>
  <c r="O189" i="1"/>
  <c r="T189" i="1" s="1"/>
  <c r="O190" i="1"/>
  <c r="T190" i="1" s="1"/>
  <c r="O191" i="1"/>
  <c r="O192" i="1"/>
  <c r="T192" i="1" s="1"/>
  <c r="O193" i="1"/>
  <c r="T193" i="1" s="1"/>
  <c r="O194" i="1"/>
  <c r="O195" i="1"/>
  <c r="T195" i="1" s="1"/>
  <c r="O196" i="1"/>
  <c r="O197" i="1"/>
  <c r="O198" i="1"/>
  <c r="T198" i="1" s="1"/>
  <c r="O199" i="1"/>
  <c r="O200" i="1"/>
  <c r="O201" i="1"/>
  <c r="T201" i="1" s="1"/>
  <c r="O202" i="1"/>
  <c r="O203" i="1"/>
  <c r="O204" i="1"/>
  <c r="T204" i="1" s="1"/>
  <c r="O205" i="1"/>
  <c r="O206" i="1"/>
  <c r="T206" i="1" s="1"/>
  <c r="O207" i="1"/>
  <c r="O208" i="1"/>
  <c r="O209" i="1"/>
  <c r="O210" i="1"/>
  <c r="O211" i="1"/>
  <c r="T211" i="1" s="1"/>
  <c r="O212" i="1"/>
  <c r="T212" i="1" s="1"/>
  <c r="O213" i="1"/>
  <c r="Q213" i="1" s="1"/>
  <c r="V213" i="1" s="1"/>
  <c r="O214" i="1"/>
  <c r="O215" i="1"/>
  <c r="O216" i="1"/>
  <c r="T216" i="1" s="1"/>
  <c r="O217" i="1"/>
  <c r="O218" i="1"/>
  <c r="O219" i="1"/>
  <c r="T219" i="1" s="1"/>
  <c r="O220" i="1"/>
  <c r="T220" i="1" s="1"/>
  <c r="O221" i="1"/>
  <c r="O222" i="1"/>
  <c r="O223" i="1"/>
  <c r="T223" i="1" s="1"/>
  <c r="O224" i="1"/>
  <c r="T224" i="1" s="1"/>
  <c r="O225" i="1"/>
  <c r="O226" i="1"/>
  <c r="O227" i="1"/>
  <c r="T227" i="1" s="1"/>
  <c r="O228" i="1"/>
  <c r="T228" i="1" s="1"/>
  <c r="O229" i="1"/>
  <c r="O230" i="1"/>
  <c r="O231" i="1"/>
  <c r="O232" i="1"/>
  <c r="T232" i="1" s="1"/>
  <c r="O233" i="1"/>
  <c r="O234" i="1"/>
  <c r="O235" i="1"/>
  <c r="T235" i="1" s="1"/>
  <c r="O236" i="1"/>
  <c r="T236" i="1" s="1"/>
  <c r="O237" i="1"/>
  <c r="O238" i="1"/>
  <c r="O239" i="1"/>
  <c r="T239" i="1" s="1"/>
  <c r="O240" i="1"/>
  <c r="T240" i="1" s="1"/>
  <c r="O241" i="1"/>
  <c r="O242" i="1"/>
  <c r="O243" i="1"/>
  <c r="T243" i="1" s="1"/>
  <c r="O244" i="1"/>
  <c r="T244" i="1" s="1"/>
  <c r="O245" i="1"/>
  <c r="Q245" i="1" s="1"/>
  <c r="V245" i="1" s="1"/>
  <c r="O246" i="1"/>
  <c r="O247" i="1"/>
  <c r="O248" i="1"/>
  <c r="T248" i="1" s="1"/>
  <c r="O249" i="1"/>
  <c r="O250" i="1"/>
  <c r="O251" i="1"/>
  <c r="T251" i="1" s="1"/>
  <c r="O252" i="1"/>
  <c r="T252" i="1" s="1"/>
  <c r="O253" i="1"/>
  <c r="O254" i="1"/>
  <c r="O255" i="1"/>
  <c r="T255" i="1" s="1"/>
  <c r="O256" i="1"/>
  <c r="T256" i="1" s="1"/>
  <c r="O257" i="1"/>
  <c r="O258" i="1"/>
  <c r="O259" i="1"/>
  <c r="T259" i="1" s="1"/>
  <c r="O260" i="1"/>
  <c r="T260" i="1" s="1"/>
  <c r="O261" i="1"/>
  <c r="O262" i="1"/>
  <c r="O263" i="1"/>
  <c r="O264" i="1"/>
  <c r="T264" i="1" s="1"/>
  <c r="O265" i="1"/>
  <c r="O266" i="1"/>
  <c r="O267" i="1"/>
  <c r="T267" i="1" s="1"/>
  <c r="O268" i="1"/>
  <c r="T268" i="1" s="1"/>
  <c r="O269" i="1"/>
  <c r="O270" i="1"/>
  <c r="O271" i="1"/>
  <c r="T271" i="1" s="1"/>
  <c r="O272" i="1"/>
  <c r="T272" i="1" s="1"/>
  <c r="O273" i="1"/>
  <c r="O274" i="1"/>
  <c r="O275" i="1"/>
  <c r="T275" i="1" s="1"/>
  <c r="O276" i="1"/>
  <c r="T276" i="1" s="1"/>
  <c r="O277" i="1"/>
  <c r="Q277" i="1" s="1"/>
  <c r="V277" i="1" s="1"/>
  <c r="O278" i="1"/>
  <c r="O279" i="1"/>
  <c r="O280" i="1"/>
  <c r="T280" i="1" s="1"/>
  <c r="O281" i="1"/>
  <c r="O282" i="1"/>
  <c r="O283" i="1"/>
  <c r="T283" i="1" s="1"/>
  <c r="O284" i="1"/>
  <c r="T284" i="1" s="1"/>
  <c r="O285" i="1"/>
  <c r="O286" i="1"/>
  <c r="O287" i="1"/>
  <c r="T287" i="1" s="1"/>
  <c r="O288" i="1"/>
  <c r="T288" i="1" s="1"/>
  <c r="O289" i="1"/>
  <c r="O290" i="1"/>
  <c r="O291" i="1"/>
  <c r="T291" i="1" s="1"/>
  <c r="O292" i="1"/>
  <c r="T292" i="1" s="1"/>
  <c r="O293" i="1"/>
  <c r="O294" i="1"/>
  <c r="O295" i="1"/>
  <c r="O296" i="1"/>
  <c r="T296" i="1" s="1"/>
  <c r="O297" i="1"/>
  <c r="O298" i="1"/>
  <c r="O299" i="1"/>
  <c r="T299" i="1" s="1"/>
  <c r="O300" i="1"/>
  <c r="T300" i="1" s="1"/>
  <c r="O301" i="1"/>
  <c r="O302" i="1"/>
  <c r="O303" i="1"/>
  <c r="T303" i="1" s="1"/>
  <c r="O304" i="1"/>
  <c r="T304" i="1" s="1"/>
  <c r="O305" i="1"/>
  <c r="O306" i="1"/>
  <c r="O307" i="1"/>
  <c r="T307" i="1" s="1"/>
  <c r="O308" i="1"/>
  <c r="T308" i="1" s="1"/>
  <c r="O309" i="1"/>
  <c r="Q309" i="1" s="1"/>
  <c r="V309" i="1" s="1"/>
  <c r="O310" i="1"/>
  <c r="O311" i="1"/>
  <c r="O312" i="1"/>
  <c r="T312" i="1" s="1"/>
  <c r="O313" i="1"/>
  <c r="O314" i="1"/>
  <c r="O315" i="1"/>
  <c r="T315" i="1" s="1"/>
  <c r="O316" i="1"/>
  <c r="T316" i="1" s="1"/>
  <c r="O317" i="1"/>
  <c r="O318" i="1"/>
  <c r="Q318" i="1" s="1"/>
  <c r="V318" i="1" s="1"/>
  <c r="O319" i="1"/>
  <c r="T319" i="1" s="1"/>
  <c r="O320" i="1"/>
  <c r="T320" i="1" s="1"/>
  <c r="O321" i="1"/>
  <c r="T321" i="1" s="1"/>
  <c r="O322" i="1"/>
  <c r="T322" i="1" s="1"/>
  <c r="O323" i="1"/>
  <c r="T323" i="1" s="1"/>
  <c r="O324" i="1"/>
  <c r="T324" i="1" s="1"/>
  <c r="O325" i="1"/>
  <c r="T325" i="1" s="1"/>
  <c r="O326" i="1"/>
  <c r="T326" i="1" s="1"/>
  <c r="O327" i="1"/>
  <c r="T327" i="1" s="1"/>
  <c r="O328" i="1"/>
  <c r="T328" i="1" s="1"/>
  <c r="O329" i="1"/>
  <c r="T329" i="1" s="1"/>
  <c r="O330" i="1"/>
  <c r="T330" i="1" s="1"/>
  <c r="O331" i="1"/>
  <c r="T331" i="1" s="1"/>
  <c r="O332" i="1"/>
  <c r="T332" i="1" s="1"/>
  <c r="O333" i="1"/>
  <c r="T333" i="1" s="1"/>
  <c r="O334" i="1"/>
  <c r="T334" i="1" s="1"/>
  <c r="O335" i="1"/>
  <c r="T335" i="1" s="1"/>
  <c r="O336" i="1"/>
  <c r="T336" i="1" s="1"/>
  <c r="O337" i="1"/>
  <c r="T337" i="1" s="1"/>
  <c r="O338" i="1"/>
  <c r="T338" i="1" s="1"/>
  <c r="O339" i="1"/>
  <c r="T339" i="1" s="1"/>
  <c r="O340" i="1"/>
  <c r="T340" i="1" s="1"/>
  <c r="O341" i="1"/>
  <c r="T341" i="1" s="1"/>
  <c r="O342" i="1"/>
  <c r="T342" i="1" s="1"/>
  <c r="O343" i="1"/>
  <c r="T343" i="1" s="1"/>
  <c r="O344" i="1"/>
  <c r="T344" i="1" s="1"/>
  <c r="O345" i="1"/>
  <c r="T345" i="1" s="1"/>
  <c r="O346" i="1"/>
  <c r="T346" i="1" s="1"/>
  <c r="O347" i="1"/>
  <c r="T347" i="1" s="1"/>
  <c r="O348" i="1"/>
  <c r="T348" i="1" s="1"/>
  <c r="O349" i="1"/>
  <c r="T349" i="1" s="1"/>
  <c r="O350" i="1"/>
  <c r="T350" i="1" s="1"/>
  <c r="O351" i="1"/>
  <c r="T351" i="1" s="1"/>
  <c r="O352" i="1"/>
  <c r="T352" i="1" s="1"/>
  <c r="O353" i="1"/>
  <c r="T353" i="1" s="1"/>
  <c r="O354" i="1"/>
  <c r="T354" i="1" s="1"/>
  <c r="O355" i="1"/>
  <c r="T355" i="1" s="1"/>
  <c r="O356" i="1"/>
  <c r="T356" i="1" s="1"/>
  <c r="O357" i="1"/>
  <c r="T357" i="1" s="1"/>
  <c r="O358" i="1"/>
  <c r="T358" i="1" s="1"/>
  <c r="O359" i="1"/>
  <c r="T359" i="1" s="1"/>
  <c r="O360" i="1"/>
  <c r="T360" i="1" s="1"/>
  <c r="O361" i="1"/>
  <c r="T361" i="1" s="1"/>
  <c r="O362" i="1"/>
  <c r="T362" i="1" s="1"/>
  <c r="O363" i="1"/>
  <c r="T363" i="1" s="1"/>
  <c r="O364" i="1"/>
  <c r="T364" i="1" s="1"/>
  <c r="O365" i="1"/>
  <c r="T365" i="1" s="1"/>
  <c r="O366" i="1"/>
  <c r="T366" i="1" s="1"/>
  <c r="O367" i="1"/>
  <c r="T367" i="1" s="1"/>
  <c r="O368" i="1"/>
  <c r="T368" i="1" s="1"/>
  <c r="O369" i="1"/>
  <c r="T369" i="1" s="1"/>
  <c r="O370" i="1"/>
  <c r="T370" i="1" s="1"/>
  <c r="O371" i="1"/>
  <c r="T371" i="1" s="1"/>
  <c r="O372" i="1"/>
  <c r="T372" i="1" s="1"/>
  <c r="O373" i="1"/>
  <c r="T373" i="1" s="1"/>
  <c r="O374" i="1"/>
  <c r="T374" i="1" s="1"/>
  <c r="O375" i="1"/>
  <c r="T375" i="1" s="1"/>
  <c r="O376" i="1"/>
  <c r="T376" i="1" s="1"/>
  <c r="O377" i="1"/>
  <c r="T377" i="1" s="1"/>
  <c r="O378" i="1"/>
  <c r="T378" i="1" s="1"/>
  <c r="O379" i="1"/>
  <c r="T379" i="1" s="1"/>
  <c r="O380" i="1"/>
  <c r="T380" i="1" s="1"/>
  <c r="O381" i="1"/>
  <c r="T381" i="1" s="1"/>
  <c r="O382" i="1"/>
  <c r="T382" i="1" s="1"/>
  <c r="O383" i="1"/>
  <c r="T383" i="1" s="1"/>
  <c r="O384" i="1"/>
  <c r="T384" i="1" s="1"/>
  <c r="O385" i="1"/>
  <c r="T385" i="1" s="1"/>
  <c r="O386" i="1"/>
  <c r="T386" i="1" s="1"/>
  <c r="O387" i="1"/>
  <c r="T387" i="1" s="1"/>
  <c r="O388" i="1"/>
  <c r="T388" i="1" s="1"/>
  <c r="O389" i="1"/>
  <c r="T389" i="1" s="1"/>
  <c r="O390" i="1"/>
  <c r="T390" i="1" s="1"/>
  <c r="O391" i="1"/>
  <c r="T391" i="1" s="1"/>
  <c r="O392" i="1"/>
  <c r="T392" i="1" s="1"/>
  <c r="O393" i="1"/>
  <c r="T393" i="1" s="1"/>
  <c r="O394" i="1"/>
  <c r="T394" i="1" s="1"/>
  <c r="O395" i="1"/>
  <c r="T395" i="1" s="1"/>
  <c r="O396" i="1"/>
  <c r="T396" i="1" s="1"/>
  <c r="O397" i="1"/>
  <c r="T397" i="1" s="1"/>
  <c r="O398" i="1"/>
  <c r="T398" i="1" s="1"/>
  <c r="O399" i="1"/>
  <c r="T399" i="1" s="1"/>
  <c r="O400" i="1"/>
  <c r="T400" i="1" s="1"/>
  <c r="O401" i="1"/>
  <c r="T401" i="1" s="1"/>
  <c r="O402" i="1"/>
  <c r="T402" i="1" s="1"/>
  <c r="O403" i="1"/>
  <c r="T403" i="1" s="1"/>
  <c r="O404" i="1"/>
  <c r="T404" i="1" s="1"/>
  <c r="O405" i="1"/>
  <c r="T405" i="1" s="1"/>
  <c r="O406" i="1"/>
  <c r="T406" i="1" s="1"/>
  <c r="O407" i="1"/>
  <c r="T407" i="1" s="1"/>
  <c r="O408" i="1"/>
  <c r="T408" i="1" s="1"/>
  <c r="O409" i="1"/>
  <c r="T409" i="1" s="1"/>
  <c r="O410" i="1"/>
  <c r="T410" i="1" s="1"/>
  <c r="O411" i="1"/>
  <c r="T411" i="1" s="1"/>
  <c r="O412" i="1"/>
  <c r="T412" i="1" s="1"/>
  <c r="O413" i="1"/>
  <c r="T413" i="1" s="1"/>
  <c r="O414" i="1"/>
  <c r="T414" i="1" s="1"/>
  <c r="O415" i="1"/>
  <c r="T415" i="1" s="1"/>
  <c r="O416" i="1"/>
  <c r="T416" i="1" s="1"/>
  <c r="O417" i="1"/>
  <c r="T417" i="1" s="1"/>
  <c r="O418" i="1"/>
  <c r="T418" i="1" s="1"/>
  <c r="O419" i="1"/>
  <c r="T419" i="1" s="1"/>
  <c r="O420" i="1"/>
  <c r="T420" i="1" s="1"/>
  <c r="O421" i="1"/>
  <c r="T421" i="1" s="1"/>
  <c r="O422" i="1"/>
  <c r="T422" i="1" s="1"/>
  <c r="O423" i="1"/>
  <c r="T423" i="1" s="1"/>
  <c r="O424" i="1"/>
  <c r="T424" i="1" s="1"/>
  <c r="O425" i="1"/>
  <c r="T425" i="1" s="1"/>
  <c r="O426" i="1"/>
  <c r="T426" i="1" s="1"/>
  <c r="O427" i="1"/>
  <c r="T427" i="1" s="1"/>
  <c r="O428" i="1"/>
  <c r="T428" i="1" s="1"/>
  <c r="O429" i="1"/>
  <c r="T429" i="1" s="1"/>
  <c r="O430" i="1"/>
  <c r="T430" i="1" s="1"/>
  <c r="O431" i="1"/>
  <c r="T431" i="1" s="1"/>
  <c r="O432" i="1"/>
  <c r="T432" i="1" s="1"/>
  <c r="O433" i="1"/>
  <c r="T433" i="1" s="1"/>
  <c r="O434" i="1"/>
  <c r="T434" i="1" s="1"/>
  <c r="O435" i="1"/>
  <c r="T435" i="1" s="1"/>
  <c r="O436" i="1"/>
  <c r="T436" i="1" s="1"/>
  <c r="O437" i="1"/>
  <c r="T437" i="1" s="1"/>
  <c r="O438" i="1"/>
  <c r="T438" i="1" s="1"/>
  <c r="O439" i="1"/>
  <c r="T439" i="1" s="1"/>
  <c r="O440" i="1"/>
  <c r="T440" i="1" s="1"/>
  <c r="O441" i="1"/>
  <c r="T441" i="1" s="1"/>
  <c r="O442" i="1"/>
  <c r="T442" i="1" s="1"/>
  <c r="O443" i="1"/>
  <c r="T443" i="1" s="1"/>
  <c r="O444" i="1"/>
  <c r="T444" i="1" s="1"/>
  <c r="O445" i="1"/>
  <c r="T445" i="1" s="1"/>
  <c r="O446" i="1"/>
  <c r="T446" i="1" s="1"/>
  <c r="O447" i="1"/>
  <c r="T447" i="1" s="1"/>
  <c r="O448" i="1"/>
  <c r="T448" i="1" s="1"/>
  <c r="O449" i="1"/>
  <c r="T449" i="1" s="1"/>
  <c r="O450" i="1"/>
  <c r="T450" i="1" s="1"/>
  <c r="O451" i="1"/>
  <c r="T451" i="1" s="1"/>
  <c r="O452" i="1"/>
  <c r="T452" i="1" s="1"/>
  <c r="O453" i="1"/>
  <c r="T453" i="1" s="1"/>
  <c r="O454" i="1"/>
  <c r="T454" i="1" s="1"/>
  <c r="O455" i="1"/>
  <c r="T455" i="1" s="1"/>
  <c r="O456" i="1"/>
  <c r="T456" i="1" s="1"/>
  <c r="O457" i="1"/>
  <c r="T457" i="1" s="1"/>
  <c r="O458" i="1"/>
  <c r="T458" i="1" s="1"/>
  <c r="O459" i="1"/>
  <c r="T459" i="1" s="1"/>
  <c r="O460" i="1"/>
  <c r="T460" i="1" s="1"/>
  <c r="O461" i="1"/>
  <c r="T461" i="1" s="1"/>
  <c r="O462" i="1"/>
  <c r="T462" i="1" s="1"/>
  <c r="O463" i="1"/>
  <c r="O464" i="1"/>
  <c r="T464" i="1" s="1"/>
  <c r="O465" i="1"/>
  <c r="T465" i="1" s="1"/>
  <c r="O466" i="1"/>
  <c r="T466" i="1" s="1"/>
  <c r="O467" i="1"/>
  <c r="T467" i="1" s="1"/>
  <c r="O468" i="1"/>
  <c r="T468" i="1" s="1"/>
  <c r="O469" i="1"/>
  <c r="T469" i="1" s="1"/>
  <c r="O470" i="1"/>
  <c r="T470" i="1" s="1"/>
  <c r="O471" i="1"/>
  <c r="O472" i="1"/>
  <c r="T472" i="1" s="1"/>
  <c r="O473" i="1"/>
  <c r="T473" i="1" s="1"/>
  <c r="O474" i="1"/>
  <c r="T474" i="1" s="1"/>
  <c r="O475" i="1"/>
  <c r="T475" i="1" s="1"/>
  <c r="O476" i="1"/>
  <c r="T476" i="1" s="1"/>
  <c r="O477" i="1"/>
  <c r="T477" i="1" s="1"/>
  <c r="O478" i="1"/>
  <c r="T478" i="1" s="1"/>
  <c r="O479" i="1"/>
  <c r="O480" i="1"/>
  <c r="T480" i="1" s="1"/>
  <c r="O481" i="1"/>
  <c r="T481" i="1" s="1"/>
  <c r="O482" i="1"/>
  <c r="T482" i="1" s="1"/>
  <c r="O483" i="1"/>
  <c r="T483" i="1" s="1"/>
  <c r="O484" i="1"/>
  <c r="T484" i="1" s="1"/>
  <c r="O485" i="1"/>
  <c r="T485" i="1" s="1"/>
  <c r="O486" i="1"/>
  <c r="T486" i="1" s="1"/>
  <c r="O487" i="1"/>
  <c r="T487" i="1" s="1"/>
  <c r="O488" i="1"/>
  <c r="T488" i="1" s="1"/>
  <c r="O489" i="1"/>
  <c r="T489" i="1" s="1"/>
  <c r="O490" i="1"/>
  <c r="T490" i="1" s="1"/>
  <c r="O491" i="1"/>
  <c r="T491" i="1" s="1"/>
  <c r="O492" i="1"/>
  <c r="T492" i="1" s="1"/>
  <c r="O493" i="1"/>
  <c r="T493" i="1" s="1"/>
  <c r="O494" i="1"/>
  <c r="Q494" i="1" s="1"/>
  <c r="V494" i="1" s="1"/>
  <c r="O495" i="1"/>
  <c r="T495" i="1" s="1"/>
  <c r="O496" i="1"/>
  <c r="T496" i="1" s="1"/>
  <c r="O497" i="1"/>
  <c r="T497" i="1" s="1"/>
  <c r="O498" i="1"/>
  <c r="T498" i="1" s="1"/>
  <c r="O499" i="1"/>
  <c r="T499" i="1" s="1"/>
  <c r="O500" i="1"/>
  <c r="T500" i="1" s="1"/>
  <c r="O501" i="1"/>
  <c r="T501" i="1" s="1"/>
  <c r="O502" i="1"/>
  <c r="T502" i="1" s="1"/>
  <c r="O503" i="1"/>
  <c r="T503" i="1" s="1"/>
  <c r="O504" i="1"/>
  <c r="T504" i="1" s="1"/>
  <c r="O505" i="1"/>
  <c r="T505" i="1" s="1"/>
  <c r="O506" i="1"/>
  <c r="T506" i="1" s="1"/>
  <c r="O507" i="1"/>
  <c r="T507" i="1" s="1"/>
  <c r="O508" i="1"/>
  <c r="T508" i="1" s="1"/>
  <c r="O509" i="1"/>
  <c r="T509" i="1" s="1"/>
  <c r="O510" i="1"/>
  <c r="Q510" i="1" s="1"/>
  <c r="V510" i="1" s="1"/>
  <c r="O511" i="1"/>
  <c r="T511" i="1" s="1"/>
  <c r="O512" i="1"/>
  <c r="T512" i="1" s="1"/>
  <c r="O513" i="1"/>
  <c r="T513" i="1" s="1"/>
  <c r="O514" i="1"/>
  <c r="T514" i="1" s="1"/>
  <c r="O515" i="1"/>
  <c r="T515" i="1" s="1"/>
  <c r="O516" i="1"/>
  <c r="T516" i="1" s="1"/>
  <c r="O517" i="1"/>
  <c r="T517" i="1" s="1"/>
  <c r="O518" i="1"/>
  <c r="T518" i="1" s="1"/>
  <c r="O519" i="1"/>
  <c r="T519" i="1" s="1"/>
  <c r="O520" i="1"/>
  <c r="T520" i="1" s="1"/>
  <c r="O521" i="1"/>
  <c r="T521" i="1" s="1"/>
  <c r="O522" i="1"/>
  <c r="T522" i="1" s="1"/>
  <c r="O523" i="1"/>
  <c r="T523" i="1" s="1"/>
  <c r="O524" i="1"/>
  <c r="T524" i="1" s="1"/>
  <c r="O525" i="1"/>
  <c r="T525" i="1" s="1"/>
  <c r="O526" i="1"/>
  <c r="T526" i="1" s="1"/>
  <c r="O527" i="1"/>
  <c r="T527" i="1" s="1"/>
  <c r="O528" i="1"/>
  <c r="T528" i="1" s="1"/>
  <c r="O529" i="1"/>
  <c r="T529" i="1" s="1"/>
  <c r="O530" i="1"/>
  <c r="T530" i="1" s="1"/>
  <c r="O531" i="1"/>
  <c r="T531" i="1" s="1"/>
  <c r="O532" i="1"/>
  <c r="T532" i="1" s="1"/>
  <c r="O533" i="1"/>
  <c r="T533" i="1" s="1"/>
  <c r="O534" i="1"/>
  <c r="T534" i="1" s="1"/>
  <c r="O535" i="1"/>
  <c r="T535" i="1" s="1"/>
  <c r="O536" i="1"/>
  <c r="T536" i="1" s="1"/>
  <c r="O537" i="1"/>
  <c r="T537" i="1" s="1"/>
  <c r="O538" i="1"/>
  <c r="T538" i="1" s="1"/>
  <c r="O539" i="1"/>
  <c r="T539" i="1" s="1"/>
  <c r="O540" i="1"/>
  <c r="T540" i="1" s="1"/>
  <c r="O541" i="1"/>
  <c r="T541" i="1" s="1"/>
  <c r="O542" i="1"/>
  <c r="T542" i="1" s="1"/>
  <c r="O543" i="1"/>
  <c r="T543" i="1" s="1"/>
  <c r="O544" i="1"/>
  <c r="T544" i="1" s="1"/>
  <c r="O545" i="1"/>
  <c r="T545" i="1" s="1"/>
  <c r="O546" i="1"/>
  <c r="T546" i="1" s="1"/>
  <c r="O547" i="1"/>
  <c r="T547" i="1" s="1"/>
  <c r="O548" i="1"/>
  <c r="T548" i="1" s="1"/>
  <c r="O549" i="1"/>
  <c r="T549" i="1" s="1"/>
  <c r="O550" i="1"/>
  <c r="T550" i="1" s="1"/>
  <c r="O551" i="1"/>
  <c r="T551" i="1" s="1"/>
  <c r="O552" i="1"/>
  <c r="T552" i="1" s="1"/>
  <c r="O553" i="1"/>
  <c r="T553" i="1" s="1"/>
  <c r="O554" i="1"/>
  <c r="T554" i="1" s="1"/>
  <c r="O555" i="1"/>
  <c r="T555" i="1" s="1"/>
  <c r="O556" i="1"/>
  <c r="T556" i="1" s="1"/>
  <c r="O557" i="1"/>
  <c r="T557" i="1" s="1"/>
  <c r="O558" i="1"/>
  <c r="T558" i="1" s="1"/>
  <c r="O559" i="1"/>
  <c r="T559" i="1" s="1"/>
  <c r="O560" i="1"/>
  <c r="T560" i="1" s="1"/>
  <c r="O561" i="1"/>
  <c r="T561" i="1" s="1"/>
  <c r="O562" i="1"/>
  <c r="T562" i="1" s="1"/>
  <c r="O563" i="1"/>
  <c r="T563" i="1" s="1"/>
  <c r="O564" i="1"/>
  <c r="T564" i="1" s="1"/>
  <c r="O565" i="1"/>
  <c r="T565" i="1" s="1"/>
  <c r="O566" i="1"/>
  <c r="T566" i="1" s="1"/>
  <c r="O567" i="1"/>
  <c r="T567" i="1" s="1"/>
  <c r="O568" i="1"/>
  <c r="T568" i="1" s="1"/>
  <c r="O569" i="1"/>
  <c r="T569" i="1" s="1"/>
  <c r="O570" i="1"/>
  <c r="T570" i="1" s="1"/>
  <c r="O571" i="1"/>
  <c r="T571" i="1" s="1"/>
  <c r="O572" i="1"/>
  <c r="T572" i="1" s="1"/>
  <c r="O573" i="1"/>
  <c r="T573" i="1" s="1"/>
  <c r="O574" i="1"/>
  <c r="T574" i="1" s="1"/>
  <c r="O575" i="1"/>
  <c r="T575" i="1" s="1"/>
  <c r="O576" i="1"/>
  <c r="Q576" i="1" s="1"/>
  <c r="V576" i="1" s="1"/>
  <c r="O577" i="1"/>
  <c r="O578" i="1"/>
  <c r="T578" i="1" s="1"/>
  <c r="O579" i="1"/>
  <c r="T579" i="1" s="1"/>
  <c r="O580" i="1"/>
  <c r="Q580" i="1" s="1"/>
  <c r="V580" i="1" s="1"/>
  <c r="O581" i="1"/>
  <c r="T581" i="1" s="1"/>
  <c r="O582" i="1"/>
  <c r="O583" i="1"/>
  <c r="T583" i="1" s="1"/>
  <c r="O584" i="1"/>
  <c r="T584" i="1" s="1"/>
  <c r="O585" i="1"/>
  <c r="O586" i="1"/>
  <c r="Q586" i="1" s="1"/>
  <c r="V586" i="1" s="1"/>
  <c r="O587" i="1"/>
  <c r="T587" i="1" s="1"/>
  <c r="O588" i="1"/>
  <c r="T588" i="1" s="1"/>
  <c r="O589" i="1"/>
  <c r="T589" i="1" s="1"/>
  <c r="O590" i="1"/>
  <c r="T590" i="1" s="1"/>
  <c r="O591" i="1"/>
  <c r="T591" i="1" s="1"/>
  <c r="O592" i="1"/>
  <c r="T592" i="1" s="1"/>
  <c r="O593" i="1"/>
  <c r="O594" i="1"/>
  <c r="Q594" i="1" s="1"/>
  <c r="V594" i="1" s="1"/>
  <c r="O595" i="1"/>
  <c r="T595" i="1" s="1"/>
  <c r="O596" i="1"/>
  <c r="T596" i="1" s="1"/>
  <c r="O597" i="1"/>
  <c r="T597" i="1" s="1"/>
  <c r="O598" i="1"/>
  <c r="O599" i="1"/>
  <c r="T599" i="1" s="1"/>
  <c r="O600" i="1"/>
  <c r="T600" i="1" s="1"/>
  <c r="O601" i="1"/>
  <c r="O602" i="1"/>
  <c r="Q602" i="1" s="1"/>
  <c r="V602" i="1" s="1"/>
  <c r="O603" i="1"/>
  <c r="T603" i="1" s="1"/>
  <c r="O604" i="1"/>
  <c r="T604" i="1" s="1"/>
  <c r="O605" i="1"/>
  <c r="T605" i="1" s="1"/>
  <c r="O606" i="1"/>
  <c r="T606" i="1" s="1"/>
  <c r="O607" i="1"/>
  <c r="T607" i="1" s="1"/>
  <c r="O608" i="1"/>
  <c r="T608" i="1" s="1"/>
  <c r="O609" i="1"/>
  <c r="O610" i="1"/>
  <c r="Q610" i="1" s="1"/>
  <c r="V610" i="1" s="1"/>
  <c r="O611" i="1"/>
  <c r="T611" i="1" s="1"/>
  <c r="O612" i="1"/>
  <c r="T612" i="1" s="1"/>
  <c r="O613" i="1"/>
  <c r="T613" i="1" s="1"/>
  <c r="O614" i="1"/>
  <c r="O615" i="1"/>
  <c r="T615" i="1" s="1"/>
  <c r="O616" i="1"/>
  <c r="T616" i="1" s="1"/>
  <c r="O617" i="1"/>
  <c r="O618" i="1"/>
  <c r="Q618" i="1" s="1"/>
  <c r="V618" i="1" s="1"/>
  <c r="O619" i="1"/>
  <c r="T619" i="1" s="1"/>
  <c r="O620" i="1"/>
  <c r="T620" i="1" s="1"/>
  <c r="O621" i="1"/>
  <c r="T621" i="1" s="1"/>
  <c r="O622" i="1"/>
  <c r="T622" i="1" s="1"/>
  <c r="O623" i="1"/>
  <c r="T623" i="1" s="1"/>
  <c r="O624" i="1"/>
  <c r="T624" i="1" s="1"/>
  <c r="O625" i="1"/>
  <c r="O626" i="1"/>
  <c r="Q626" i="1" s="1"/>
  <c r="V626" i="1" s="1"/>
  <c r="O627" i="1"/>
  <c r="T627" i="1" s="1"/>
  <c r="O628" i="1"/>
  <c r="T628" i="1" s="1"/>
  <c r="O629" i="1"/>
  <c r="T629" i="1" s="1"/>
  <c r="O630" i="1"/>
  <c r="O631" i="1"/>
  <c r="T631" i="1" s="1"/>
  <c r="O632" i="1"/>
  <c r="T632" i="1" s="1"/>
  <c r="O633" i="1"/>
  <c r="O634" i="1"/>
  <c r="Q634" i="1" s="1"/>
  <c r="V634" i="1" s="1"/>
  <c r="O635" i="1"/>
  <c r="T635" i="1" s="1"/>
  <c r="O636" i="1"/>
  <c r="T636" i="1" s="1"/>
  <c r="O637" i="1"/>
  <c r="T637" i="1" s="1"/>
  <c r="O638" i="1"/>
  <c r="T638" i="1" s="1"/>
  <c r="O639" i="1"/>
  <c r="T639" i="1" s="1"/>
  <c r="O640" i="1"/>
  <c r="O641" i="1"/>
  <c r="Q641" i="1" s="1"/>
  <c r="V641" i="1" s="1"/>
  <c r="O642" i="1"/>
  <c r="T642" i="1" s="1"/>
  <c r="O643" i="1"/>
  <c r="T643" i="1" s="1"/>
  <c r="O644" i="1"/>
  <c r="T644" i="1" s="1"/>
  <c r="O645" i="1"/>
  <c r="O646" i="1"/>
  <c r="T646" i="1" s="1"/>
  <c r="O647" i="1"/>
  <c r="T647" i="1" s="1"/>
  <c r="O648" i="1"/>
  <c r="O649" i="1"/>
  <c r="Q649" i="1" s="1"/>
  <c r="V649" i="1" s="1"/>
  <c r="O650" i="1"/>
  <c r="T650" i="1" s="1"/>
  <c r="O651" i="1"/>
  <c r="T651" i="1" s="1"/>
  <c r="O652" i="1"/>
  <c r="T652" i="1" s="1"/>
  <c r="O653" i="1"/>
  <c r="T653" i="1" s="1"/>
  <c r="O654" i="1"/>
  <c r="T654" i="1" s="1"/>
  <c r="O655" i="1"/>
  <c r="T655" i="1" s="1"/>
  <c r="O656" i="1"/>
  <c r="Q656" i="1" s="1"/>
  <c r="V656" i="1" s="1"/>
  <c r="O657" i="1"/>
  <c r="T657" i="1" s="1"/>
  <c r="O658" i="1"/>
  <c r="T658" i="1" s="1"/>
  <c r="O659" i="1"/>
  <c r="T659" i="1" s="1"/>
  <c r="O660" i="1"/>
  <c r="O661" i="1"/>
  <c r="T661" i="1" s="1"/>
  <c r="O662" i="1"/>
  <c r="T662" i="1" s="1"/>
  <c r="O663" i="1"/>
  <c r="T663" i="1" s="1"/>
  <c r="O664" i="1"/>
  <c r="Q664" i="1" s="1"/>
  <c r="V664" i="1" s="1"/>
  <c r="O665" i="1"/>
  <c r="T665" i="1" s="1"/>
  <c r="O666" i="1"/>
  <c r="T666" i="1" s="1"/>
  <c r="O667" i="1"/>
  <c r="T667" i="1" s="1"/>
  <c r="O668" i="1"/>
  <c r="O669" i="1"/>
  <c r="T669" i="1" s="1"/>
  <c r="O670" i="1"/>
  <c r="T670" i="1" s="1"/>
  <c r="O671" i="1"/>
  <c r="T671" i="1" s="1"/>
  <c r="O672" i="1"/>
  <c r="Q672" i="1" s="1"/>
  <c r="V672" i="1" s="1"/>
  <c r="O673" i="1"/>
  <c r="T673" i="1" s="1"/>
  <c r="O674" i="1"/>
  <c r="T674" i="1" s="1"/>
  <c r="O675" i="1"/>
  <c r="T675" i="1" s="1"/>
  <c r="O676" i="1"/>
  <c r="T676" i="1" s="1"/>
  <c r="O677" i="1"/>
  <c r="T677" i="1" s="1"/>
  <c r="O678" i="1"/>
  <c r="T678" i="1" s="1"/>
  <c r="O679" i="1"/>
  <c r="T679" i="1" s="1"/>
  <c r="O680" i="1"/>
  <c r="Q680" i="1" s="1"/>
  <c r="V680" i="1" s="1"/>
  <c r="O681" i="1"/>
  <c r="T681" i="1" s="1"/>
  <c r="O682" i="1"/>
  <c r="T682" i="1" s="1"/>
  <c r="O683" i="1"/>
  <c r="T683" i="1" s="1"/>
  <c r="O684" i="1"/>
  <c r="T684" i="1" s="1"/>
  <c r="O685" i="1"/>
  <c r="T685" i="1" s="1"/>
  <c r="O686" i="1"/>
  <c r="T686" i="1" s="1"/>
  <c r="O687" i="1"/>
  <c r="T687" i="1" s="1"/>
  <c r="O688" i="1"/>
  <c r="T688" i="1" s="1"/>
  <c r="O689" i="1"/>
  <c r="T689" i="1" s="1"/>
  <c r="O690" i="1"/>
  <c r="T690" i="1" s="1"/>
  <c r="O691" i="1"/>
  <c r="T691" i="1" s="1"/>
  <c r="O692" i="1"/>
  <c r="T692" i="1" s="1"/>
  <c r="O693" i="1"/>
  <c r="T693" i="1" s="1"/>
  <c r="O694" i="1"/>
  <c r="T694" i="1" s="1"/>
  <c r="O695" i="1"/>
  <c r="T695" i="1" s="1"/>
  <c r="O696" i="1"/>
  <c r="Q696" i="1" s="1"/>
  <c r="V696" i="1" s="1"/>
  <c r="O697" i="1"/>
  <c r="T697" i="1" s="1"/>
  <c r="O698" i="1"/>
  <c r="T698" i="1" s="1"/>
  <c r="O699" i="1"/>
  <c r="T699" i="1" s="1"/>
  <c r="O700" i="1"/>
  <c r="T700" i="1" s="1"/>
  <c r="O701" i="1"/>
  <c r="T701" i="1" s="1"/>
  <c r="O702" i="1"/>
  <c r="T702" i="1" s="1"/>
  <c r="O703" i="1"/>
  <c r="O704" i="1"/>
  <c r="T704" i="1" s="1"/>
  <c r="O705" i="1"/>
  <c r="T705" i="1" s="1"/>
  <c r="O706" i="1"/>
  <c r="T706" i="1" s="1"/>
  <c r="O707" i="1"/>
  <c r="T707" i="1" s="1"/>
  <c r="O708" i="1"/>
  <c r="T708" i="1" s="1"/>
  <c r="O709" i="1"/>
  <c r="T709" i="1" s="1"/>
  <c r="O710" i="1"/>
  <c r="T710" i="1" s="1"/>
  <c r="O711" i="1"/>
  <c r="O712" i="1"/>
  <c r="T712" i="1" s="1"/>
  <c r="O713" i="1"/>
  <c r="T713" i="1" s="1"/>
  <c r="O714" i="1"/>
  <c r="T714" i="1" s="1"/>
  <c r="O715" i="1"/>
  <c r="T715" i="1" s="1"/>
  <c r="O716" i="1"/>
  <c r="T716" i="1" s="1"/>
  <c r="O717" i="1"/>
  <c r="T717" i="1" s="1"/>
  <c r="O718" i="1"/>
  <c r="T718" i="1" s="1"/>
  <c r="O719" i="1"/>
  <c r="O720" i="1"/>
  <c r="T720" i="1" s="1"/>
  <c r="O721" i="1"/>
  <c r="T721" i="1" s="1"/>
  <c r="O722" i="1"/>
  <c r="T722" i="1" s="1"/>
  <c r="O723" i="1"/>
  <c r="T723" i="1" s="1"/>
  <c r="O724" i="1"/>
  <c r="T724" i="1" s="1"/>
  <c r="O725" i="1"/>
  <c r="O726" i="1"/>
  <c r="T726" i="1" s="1"/>
  <c r="O727" i="1"/>
  <c r="T727" i="1" s="1"/>
  <c r="O728" i="1"/>
  <c r="T728" i="1" s="1"/>
  <c r="O729" i="1"/>
  <c r="T729" i="1" s="1"/>
  <c r="O730" i="1"/>
  <c r="T730" i="1" s="1"/>
  <c r="O731" i="1"/>
  <c r="T731" i="1" s="1"/>
  <c r="O732" i="1"/>
  <c r="T732" i="1" s="1"/>
  <c r="O733" i="1"/>
  <c r="O734" i="1"/>
  <c r="T734" i="1" s="1"/>
  <c r="O735" i="1"/>
  <c r="T735" i="1" s="1"/>
  <c r="O736" i="1"/>
  <c r="T736" i="1" s="1"/>
  <c r="O737" i="1"/>
  <c r="T737" i="1" s="1"/>
  <c r="O738" i="1"/>
  <c r="T738" i="1" s="1"/>
  <c r="O2" i="1"/>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2"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2" i="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2" i="1"/>
  <c r="H3" i="1"/>
  <c r="L3" i="1" s="1"/>
  <c r="H4" i="1"/>
  <c r="L4" i="1" s="1"/>
  <c r="H5" i="1"/>
  <c r="L5" i="1" s="1"/>
  <c r="H6" i="1"/>
  <c r="L6" i="1" s="1"/>
  <c r="H7" i="1"/>
  <c r="L7" i="1" s="1"/>
  <c r="H8" i="1"/>
  <c r="L8" i="1" s="1"/>
  <c r="H9" i="1"/>
  <c r="L9" i="1" s="1"/>
  <c r="H10" i="1"/>
  <c r="L10" i="1" s="1"/>
  <c r="H11" i="1"/>
  <c r="L11" i="1" s="1"/>
  <c r="H12" i="1"/>
  <c r="L12" i="1" s="1"/>
  <c r="H13" i="1"/>
  <c r="L13" i="1" s="1"/>
  <c r="H14" i="1"/>
  <c r="L14" i="1" s="1"/>
  <c r="H15" i="1"/>
  <c r="L15" i="1" s="1"/>
  <c r="H16" i="1"/>
  <c r="L16" i="1" s="1"/>
  <c r="H17" i="1"/>
  <c r="L17" i="1" s="1"/>
  <c r="H18" i="1"/>
  <c r="L18" i="1" s="1"/>
  <c r="H19" i="1"/>
  <c r="L19" i="1" s="1"/>
  <c r="H20" i="1"/>
  <c r="L20" i="1" s="1"/>
  <c r="H21" i="1"/>
  <c r="L21" i="1" s="1"/>
  <c r="H22" i="1"/>
  <c r="L22" i="1" s="1"/>
  <c r="H23" i="1"/>
  <c r="L23" i="1" s="1"/>
  <c r="H24" i="1"/>
  <c r="L24" i="1" s="1"/>
  <c r="H25" i="1"/>
  <c r="L25" i="1" s="1"/>
  <c r="H26" i="1"/>
  <c r="L26" i="1" s="1"/>
  <c r="H27" i="1"/>
  <c r="L27" i="1" s="1"/>
  <c r="H28" i="1"/>
  <c r="L28" i="1" s="1"/>
  <c r="H29" i="1"/>
  <c r="L29" i="1" s="1"/>
  <c r="H30" i="1"/>
  <c r="L30" i="1" s="1"/>
  <c r="H31" i="1"/>
  <c r="L31" i="1" s="1"/>
  <c r="H32" i="1"/>
  <c r="L32" i="1" s="1"/>
  <c r="H33" i="1"/>
  <c r="L33" i="1" s="1"/>
  <c r="H34" i="1"/>
  <c r="L34" i="1" s="1"/>
  <c r="H35" i="1"/>
  <c r="L35" i="1" s="1"/>
  <c r="H36" i="1"/>
  <c r="L36" i="1" s="1"/>
  <c r="H37" i="1"/>
  <c r="L37" i="1" s="1"/>
  <c r="H38" i="1"/>
  <c r="L38" i="1" s="1"/>
  <c r="H39" i="1"/>
  <c r="L39" i="1" s="1"/>
  <c r="H40" i="1"/>
  <c r="L40" i="1" s="1"/>
  <c r="H41" i="1"/>
  <c r="L41" i="1" s="1"/>
  <c r="H42" i="1"/>
  <c r="L42" i="1" s="1"/>
  <c r="H43" i="1"/>
  <c r="L43" i="1" s="1"/>
  <c r="H44" i="1"/>
  <c r="L44" i="1" s="1"/>
  <c r="H45" i="1"/>
  <c r="L45" i="1" s="1"/>
  <c r="H46" i="1"/>
  <c r="L46" i="1" s="1"/>
  <c r="H47" i="1"/>
  <c r="L47" i="1" s="1"/>
  <c r="H48" i="1"/>
  <c r="L48" i="1" s="1"/>
  <c r="H49" i="1"/>
  <c r="L49" i="1" s="1"/>
  <c r="H50" i="1"/>
  <c r="L50" i="1" s="1"/>
  <c r="H51" i="1"/>
  <c r="L51" i="1" s="1"/>
  <c r="H52" i="1"/>
  <c r="L52" i="1" s="1"/>
  <c r="H53" i="1"/>
  <c r="L53" i="1" s="1"/>
  <c r="H54" i="1"/>
  <c r="L54" i="1" s="1"/>
  <c r="H55" i="1"/>
  <c r="L55" i="1" s="1"/>
  <c r="H56" i="1"/>
  <c r="L56" i="1" s="1"/>
  <c r="H57" i="1"/>
  <c r="L57" i="1" s="1"/>
  <c r="H58" i="1"/>
  <c r="L58" i="1" s="1"/>
  <c r="H59" i="1"/>
  <c r="L59" i="1" s="1"/>
  <c r="H60" i="1"/>
  <c r="L60" i="1" s="1"/>
  <c r="H61" i="1"/>
  <c r="L61" i="1" s="1"/>
  <c r="H62" i="1"/>
  <c r="L62" i="1" s="1"/>
  <c r="H63" i="1"/>
  <c r="L63" i="1" s="1"/>
  <c r="H64" i="1"/>
  <c r="L64" i="1" s="1"/>
  <c r="H65" i="1"/>
  <c r="L65" i="1" s="1"/>
  <c r="H66" i="1"/>
  <c r="L66" i="1" s="1"/>
  <c r="H67" i="1"/>
  <c r="L67" i="1" s="1"/>
  <c r="H68" i="1"/>
  <c r="L68" i="1" s="1"/>
  <c r="H69" i="1"/>
  <c r="L69" i="1" s="1"/>
  <c r="H70" i="1"/>
  <c r="L70" i="1" s="1"/>
  <c r="H71" i="1"/>
  <c r="L71" i="1" s="1"/>
  <c r="H72" i="1"/>
  <c r="L72" i="1" s="1"/>
  <c r="H73" i="1"/>
  <c r="L73" i="1" s="1"/>
  <c r="H74" i="1"/>
  <c r="L74" i="1" s="1"/>
  <c r="H75" i="1"/>
  <c r="L75" i="1" s="1"/>
  <c r="H76" i="1"/>
  <c r="L76" i="1" s="1"/>
  <c r="H77" i="1"/>
  <c r="L77" i="1" s="1"/>
  <c r="H78" i="1"/>
  <c r="L78" i="1" s="1"/>
  <c r="H79" i="1"/>
  <c r="L79" i="1" s="1"/>
  <c r="H80" i="1"/>
  <c r="L80" i="1" s="1"/>
  <c r="H81" i="1"/>
  <c r="L81" i="1" s="1"/>
  <c r="H82" i="1"/>
  <c r="L82" i="1" s="1"/>
  <c r="H83" i="1"/>
  <c r="L83" i="1" s="1"/>
  <c r="H84" i="1"/>
  <c r="L84" i="1" s="1"/>
  <c r="H85" i="1"/>
  <c r="L85" i="1" s="1"/>
  <c r="H86" i="1"/>
  <c r="L86" i="1" s="1"/>
  <c r="H87" i="1"/>
  <c r="L87" i="1" s="1"/>
  <c r="H88" i="1"/>
  <c r="L88" i="1" s="1"/>
  <c r="H89" i="1"/>
  <c r="L89" i="1" s="1"/>
  <c r="H90" i="1"/>
  <c r="L90" i="1" s="1"/>
  <c r="H91" i="1"/>
  <c r="L91" i="1" s="1"/>
  <c r="H92" i="1"/>
  <c r="L92" i="1" s="1"/>
  <c r="H93" i="1"/>
  <c r="L93" i="1" s="1"/>
  <c r="H94" i="1"/>
  <c r="L94" i="1" s="1"/>
  <c r="H95" i="1"/>
  <c r="L95" i="1" s="1"/>
  <c r="H96" i="1"/>
  <c r="L96" i="1" s="1"/>
  <c r="H97" i="1"/>
  <c r="L97" i="1" s="1"/>
  <c r="H98" i="1"/>
  <c r="L98" i="1" s="1"/>
  <c r="H99" i="1"/>
  <c r="L99" i="1" s="1"/>
  <c r="H100" i="1"/>
  <c r="L100" i="1" s="1"/>
  <c r="H101" i="1"/>
  <c r="L101" i="1" s="1"/>
  <c r="H102" i="1"/>
  <c r="L102" i="1" s="1"/>
  <c r="H103" i="1"/>
  <c r="L103" i="1" s="1"/>
  <c r="H104" i="1"/>
  <c r="L104" i="1" s="1"/>
  <c r="H105" i="1"/>
  <c r="L105" i="1" s="1"/>
  <c r="H106" i="1"/>
  <c r="L106" i="1" s="1"/>
  <c r="H107" i="1"/>
  <c r="L107" i="1" s="1"/>
  <c r="H108" i="1"/>
  <c r="L108" i="1" s="1"/>
  <c r="H109" i="1"/>
  <c r="L109" i="1" s="1"/>
  <c r="H110" i="1"/>
  <c r="L110" i="1" s="1"/>
  <c r="H111" i="1"/>
  <c r="L111" i="1" s="1"/>
  <c r="H112" i="1"/>
  <c r="L112" i="1" s="1"/>
  <c r="H113" i="1"/>
  <c r="L113" i="1" s="1"/>
  <c r="H114" i="1"/>
  <c r="L114" i="1" s="1"/>
  <c r="H115" i="1"/>
  <c r="L115" i="1" s="1"/>
  <c r="H116" i="1"/>
  <c r="L116" i="1" s="1"/>
  <c r="H117" i="1"/>
  <c r="L117" i="1" s="1"/>
  <c r="H118" i="1"/>
  <c r="L118" i="1" s="1"/>
  <c r="H119" i="1"/>
  <c r="L119" i="1" s="1"/>
  <c r="H120" i="1"/>
  <c r="L120" i="1" s="1"/>
  <c r="H121" i="1"/>
  <c r="L121" i="1" s="1"/>
  <c r="H122" i="1"/>
  <c r="L122" i="1" s="1"/>
  <c r="H123" i="1"/>
  <c r="L123" i="1" s="1"/>
  <c r="H124" i="1"/>
  <c r="L124" i="1" s="1"/>
  <c r="H125" i="1"/>
  <c r="L125" i="1" s="1"/>
  <c r="H126" i="1"/>
  <c r="L126" i="1" s="1"/>
  <c r="H127" i="1"/>
  <c r="L127" i="1" s="1"/>
  <c r="H128" i="1"/>
  <c r="L128" i="1" s="1"/>
  <c r="H129" i="1"/>
  <c r="L129" i="1" s="1"/>
  <c r="H130" i="1"/>
  <c r="L130" i="1" s="1"/>
  <c r="H131" i="1"/>
  <c r="L131" i="1" s="1"/>
  <c r="H132" i="1"/>
  <c r="L132" i="1" s="1"/>
  <c r="H133" i="1"/>
  <c r="L133" i="1" s="1"/>
  <c r="H134" i="1"/>
  <c r="L134" i="1" s="1"/>
  <c r="H135" i="1"/>
  <c r="L135" i="1" s="1"/>
  <c r="H136" i="1"/>
  <c r="L136" i="1" s="1"/>
  <c r="H137" i="1"/>
  <c r="L137" i="1" s="1"/>
  <c r="H138" i="1"/>
  <c r="L138" i="1" s="1"/>
  <c r="H139" i="1"/>
  <c r="L139" i="1" s="1"/>
  <c r="H140" i="1"/>
  <c r="L140" i="1" s="1"/>
  <c r="H141" i="1"/>
  <c r="L141" i="1" s="1"/>
  <c r="H142" i="1"/>
  <c r="L142" i="1" s="1"/>
  <c r="H143" i="1"/>
  <c r="L143" i="1" s="1"/>
  <c r="H144" i="1"/>
  <c r="L144" i="1" s="1"/>
  <c r="H145" i="1"/>
  <c r="L145" i="1" s="1"/>
  <c r="H146" i="1"/>
  <c r="L146" i="1" s="1"/>
  <c r="H147" i="1"/>
  <c r="L147" i="1" s="1"/>
  <c r="H148" i="1"/>
  <c r="L148" i="1" s="1"/>
  <c r="H149" i="1"/>
  <c r="L149" i="1" s="1"/>
  <c r="H150" i="1"/>
  <c r="L150" i="1" s="1"/>
  <c r="H151" i="1"/>
  <c r="L151" i="1" s="1"/>
  <c r="H152" i="1"/>
  <c r="L152" i="1" s="1"/>
  <c r="H153" i="1"/>
  <c r="L153" i="1" s="1"/>
  <c r="H154" i="1"/>
  <c r="L154" i="1" s="1"/>
  <c r="H155" i="1"/>
  <c r="L155" i="1" s="1"/>
  <c r="H156" i="1"/>
  <c r="L156" i="1" s="1"/>
  <c r="H157" i="1"/>
  <c r="L157" i="1" s="1"/>
  <c r="H158" i="1"/>
  <c r="L158" i="1" s="1"/>
  <c r="H159" i="1"/>
  <c r="L159" i="1" s="1"/>
  <c r="H160" i="1"/>
  <c r="L160" i="1" s="1"/>
  <c r="H161" i="1"/>
  <c r="L161" i="1" s="1"/>
  <c r="H162" i="1"/>
  <c r="L162" i="1" s="1"/>
  <c r="H163" i="1"/>
  <c r="L163" i="1" s="1"/>
  <c r="H164" i="1"/>
  <c r="L164" i="1" s="1"/>
  <c r="H165" i="1"/>
  <c r="L165" i="1" s="1"/>
  <c r="H166" i="1"/>
  <c r="L166" i="1" s="1"/>
  <c r="H167" i="1"/>
  <c r="L167" i="1" s="1"/>
  <c r="H168" i="1"/>
  <c r="L168" i="1" s="1"/>
  <c r="H169" i="1"/>
  <c r="L169" i="1" s="1"/>
  <c r="H170" i="1"/>
  <c r="L170" i="1" s="1"/>
  <c r="H171" i="1"/>
  <c r="L171" i="1" s="1"/>
  <c r="H172" i="1"/>
  <c r="L172" i="1" s="1"/>
  <c r="H173" i="1"/>
  <c r="L173" i="1" s="1"/>
  <c r="H174" i="1"/>
  <c r="L174" i="1" s="1"/>
  <c r="H175" i="1"/>
  <c r="L175" i="1" s="1"/>
  <c r="H176" i="1"/>
  <c r="L176" i="1" s="1"/>
  <c r="H177" i="1"/>
  <c r="L177" i="1" s="1"/>
  <c r="H178" i="1"/>
  <c r="L178" i="1" s="1"/>
  <c r="H179" i="1"/>
  <c r="L179" i="1" s="1"/>
  <c r="H180" i="1"/>
  <c r="L180" i="1" s="1"/>
  <c r="H181" i="1"/>
  <c r="L181" i="1" s="1"/>
  <c r="H182" i="1"/>
  <c r="L182" i="1" s="1"/>
  <c r="H183" i="1"/>
  <c r="L183" i="1" s="1"/>
  <c r="H184" i="1"/>
  <c r="L184" i="1" s="1"/>
  <c r="H185" i="1"/>
  <c r="L185" i="1" s="1"/>
  <c r="H186" i="1"/>
  <c r="L186" i="1" s="1"/>
  <c r="H187" i="1"/>
  <c r="L187" i="1" s="1"/>
  <c r="H188" i="1"/>
  <c r="L188" i="1" s="1"/>
  <c r="H189" i="1"/>
  <c r="L189" i="1" s="1"/>
  <c r="H190" i="1"/>
  <c r="L190" i="1" s="1"/>
  <c r="H191" i="1"/>
  <c r="L191" i="1" s="1"/>
  <c r="H192" i="1"/>
  <c r="L192" i="1" s="1"/>
  <c r="H193" i="1"/>
  <c r="L193" i="1" s="1"/>
  <c r="H194" i="1"/>
  <c r="L194" i="1" s="1"/>
  <c r="H195" i="1"/>
  <c r="L195" i="1" s="1"/>
  <c r="H196" i="1"/>
  <c r="L196" i="1" s="1"/>
  <c r="H197" i="1"/>
  <c r="L197" i="1" s="1"/>
  <c r="H198" i="1"/>
  <c r="L198" i="1" s="1"/>
  <c r="H199" i="1"/>
  <c r="L199" i="1" s="1"/>
  <c r="H200" i="1"/>
  <c r="L200" i="1" s="1"/>
  <c r="H201" i="1"/>
  <c r="L201" i="1" s="1"/>
  <c r="H202" i="1"/>
  <c r="L202" i="1" s="1"/>
  <c r="H203" i="1"/>
  <c r="L203" i="1" s="1"/>
  <c r="H204" i="1"/>
  <c r="L204" i="1" s="1"/>
  <c r="H205" i="1"/>
  <c r="L205" i="1" s="1"/>
  <c r="H206" i="1"/>
  <c r="L206" i="1" s="1"/>
  <c r="H207" i="1"/>
  <c r="L207" i="1" s="1"/>
  <c r="H208" i="1"/>
  <c r="L208" i="1" s="1"/>
  <c r="H209" i="1"/>
  <c r="L209" i="1" s="1"/>
  <c r="H210" i="1"/>
  <c r="L210" i="1" s="1"/>
  <c r="H211" i="1"/>
  <c r="L211" i="1" s="1"/>
  <c r="H212" i="1"/>
  <c r="L212" i="1" s="1"/>
  <c r="H213" i="1"/>
  <c r="L213" i="1" s="1"/>
  <c r="H214" i="1"/>
  <c r="L214" i="1" s="1"/>
  <c r="H215" i="1"/>
  <c r="L215" i="1" s="1"/>
  <c r="H216" i="1"/>
  <c r="L216" i="1" s="1"/>
  <c r="H217" i="1"/>
  <c r="L217" i="1" s="1"/>
  <c r="H218" i="1"/>
  <c r="L218" i="1" s="1"/>
  <c r="H219" i="1"/>
  <c r="L219" i="1" s="1"/>
  <c r="H220" i="1"/>
  <c r="L220" i="1" s="1"/>
  <c r="H221" i="1"/>
  <c r="L221" i="1" s="1"/>
  <c r="H222" i="1"/>
  <c r="L222" i="1" s="1"/>
  <c r="H223" i="1"/>
  <c r="L223" i="1" s="1"/>
  <c r="H224" i="1"/>
  <c r="L224" i="1" s="1"/>
  <c r="H225" i="1"/>
  <c r="L225" i="1" s="1"/>
  <c r="H226" i="1"/>
  <c r="L226" i="1" s="1"/>
  <c r="H227" i="1"/>
  <c r="L227" i="1" s="1"/>
  <c r="H228" i="1"/>
  <c r="L228" i="1" s="1"/>
  <c r="H229" i="1"/>
  <c r="L229" i="1" s="1"/>
  <c r="H230" i="1"/>
  <c r="L230" i="1" s="1"/>
  <c r="H231" i="1"/>
  <c r="L231" i="1" s="1"/>
  <c r="H232" i="1"/>
  <c r="L232" i="1" s="1"/>
  <c r="H233" i="1"/>
  <c r="L233" i="1" s="1"/>
  <c r="H234" i="1"/>
  <c r="L234" i="1" s="1"/>
  <c r="H235" i="1"/>
  <c r="L235" i="1" s="1"/>
  <c r="H236" i="1"/>
  <c r="L236" i="1" s="1"/>
  <c r="H237" i="1"/>
  <c r="L237" i="1" s="1"/>
  <c r="H238" i="1"/>
  <c r="L238" i="1" s="1"/>
  <c r="H239" i="1"/>
  <c r="L239" i="1" s="1"/>
  <c r="H240" i="1"/>
  <c r="L240" i="1" s="1"/>
  <c r="H241" i="1"/>
  <c r="L241" i="1" s="1"/>
  <c r="H242" i="1"/>
  <c r="L242" i="1" s="1"/>
  <c r="H243" i="1"/>
  <c r="L243" i="1" s="1"/>
  <c r="H244" i="1"/>
  <c r="L244" i="1" s="1"/>
  <c r="H245" i="1"/>
  <c r="L245" i="1" s="1"/>
  <c r="H246" i="1"/>
  <c r="L246" i="1" s="1"/>
  <c r="H247" i="1"/>
  <c r="L247" i="1" s="1"/>
  <c r="H248" i="1"/>
  <c r="L248" i="1" s="1"/>
  <c r="H249" i="1"/>
  <c r="L249" i="1" s="1"/>
  <c r="H250" i="1"/>
  <c r="L250" i="1" s="1"/>
  <c r="H251" i="1"/>
  <c r="L251" i="1" s="1"/>
  <c r="H252" i="1"/>
  <c r="L252" i="1" s="1"/>
  <c r="H253" i="1"/>
  <c r="L253" i="1" s="1"/>
  <c r="H254" i="1"/>
  <c r="L254" i="1" s="1"/>
  <c r="H255" i="1"/>
  <c r="L255" i="1" s="1"/>
  <c r="H256" i="1"/>
  <c r="L256" i="1" s="1"/>
  <c r="H257" i="1"/>
  <c r="L257" i="1" s="1"/>
  <c r="H258" i="1"/>
  <c r="L258" i="1" s="1"/>
  <c r="H259" i="1"/>
  <c r="L259" i="1" s="1"/>
  <c r="H260" i="1"/>
  <c r="L260" i="1" s="1"/>
  <c r="H261" i="1"/>
  <c r="L261" i="1" s="1"/>
  <c r="H262" i="1"/>
  <c r="L262" i="1" s="1"/>
  <c r="H263" i="1"/>
  <c r="L263" i="1" s="1"/>
  <c r="H264" i="1"/>
  <c r="L264" i="1" s="1"/>
  <c r="H265" i="1"/>
  <c r="L265" i="1" s="1"/>
  <c r="H266" i="1"/>
  <c r="L266" i="1" s="1"/>
  <c r="H267" i="1"/>
  <c r="L267" i="1" s="1"/>
  <c r="H268" i="1"/>
  <c r="L268" i="1" s="1"/>
  <c r="H269" i="1"/>
  <c r="L269" i="1" s="1"/>
  <c r="H270" i="1"/>
  <c r="L270" i="1" s="1"/>
  <c r="H271" i="1"/>
  <c r="L271" i="1" s="1"/>
  <c r="H272" i="1"/>
  <c r="L272" i="1" s="1"/>
  <c r="H273" i="1"/>
  <c r="L273" i="1" s="1"/>
  <c r="H274" i="1"/>
  <c r="L274" i="1" s="1"/>
  <c r="H275" i="1"/>
  <c r="L275" i="1" s="1"/>
  <c r="H276" i="1"/>
  <c r="L276" i="1" s="1"/>
  <c r="H277" i="1"/>
  <c r="L277" i="1" s="1"/>
  <c r="H278" i="1"/>
  <c r="L278" i="1" s="1"/>
  <c r="H279" i="1"/>
  <c r="L279" i="1" s="1"/>
  <c r="H280" i="1"/>
  <c r="L280" i="1" s="1"/>
  <c r="H281" i="1"/>
  <c r="L281" i="1" s="1"/>
  <c r="H282" i="1"/>
  <c r="L282" i="1" s="1"/>
  <c r="H283" i="1"/>
  <c r="L283" i="1" s="1"/>
  <c r="H284" i="1"/>
  <c r="L284" i="1" s="1"/>
  <c r="H285" i="1"/>
  <c r="L285" i="1" s="1"/>
  <c r="H286" i="1"/>
  <c r="L286" i="1" s="1"/>
  <c r="H287" i="1"/>
  <c r="L287" i="1" s="1"/>
  <c r="H288" i="1"/>
  <c r="L288" i="1" s="1"/>
  <c r="H289" i="1"/>
  <c r="L289" i="1" s="1"/>
  <c r="H290" i="1"/>
  <c r="L290" i="1" s="1"/>
  <c r="H291" i="1"/>
  <c r="L291" i="1" s="1"/>
  <c r="H292" i="1"/>
  <c r="L292" i="1" s="1"/>
  <c r="H293" i="1"/>
  <c r="L293" i="1" s="1"/>
  <c r="H294" i="1"/>
  <c r="L294" i="1" s="1"/>
  <c r="H295" i="1"/>
  <c r="L295" i="1" s="1"/>
  <c r="H296" i="1"/>
  <c r="L296" i="1" s="1"/>
  <c r="H297" i="1"/>
  <c r="L297" i="1" s="1"/>
  <c r="H298" i="1"/>
  <c r="L298" i="1" s="1"/>
  <c r="H299" i="1"/>
  <c r="L299" i="1" s="1"/>
  <c r="H300" i="1"/>
  <c r="L300" i="1" s="1"/>
  <c r="H301" i="1"/>
  <c r="L301" i="1" s="1"/>
  <c r="H302" i="1"/>
  <c r="L302" i="1" s="1"/>
  <c r="H303" i="1"/>
  <c r="L303" i="1" s="1"/>
  <c r="H304" i="1"/>
  <c r="L304" i="1" s="1"/>
  <c r="H305" i="1"/>
  <c r="L305" i="1" s="1"/>
  <c r="H306" i="1"/>
  <c r="L306" i="1" s="1"/>
  <c r="H307" i="1"/>
  <c r="L307" i="1" s="1"/>
  <c r="H308" i="1"/>
  <c r="L308" i="1" s="1"/>
  <c r="H309" i="1"/>
  <c r="L309" i="1" s="1"/>
  <c r="H310" i="1"/>
  <c r="L310" i="1" s="1"/>
  <c r="H311" i="1"/>
  <c r="L311" i="1" s="1"/>
  <c r="H312" i="1"/>
  <c r="L312" i="1" s="1"/>
  <c r="H313" i="1"/>
  <c r="L313" i="1" s="1"/>
  <c r="H314" i="1"/>
  <c r="L314" i="1" s="1"/>
  <c r="H315" i="1"/>
  <c r="L315" i="1" s="1"/>
  <c r="H316" i="1"/>
  <c r="L316" i="1" s="1"/>
  <c r="H317" i="1"/>
  <c r="L317" i="1" s="1"/>
  <c r="H318" i="1"/>
  <c r="L318" i="1" s="1"/>
  <c r="H319" i="1"/>
  <c r="L319" i="1" s="1"/>
  <c r="H320" i="1"/>
  <c r="L320" i="1" s="1"/>
  <c r="H321" i="1"/>
  <c r="L321" i="1" s="1"/>
  <c r="H322" i="1"/>
  <c r="L322" i="1" s="1"/>
  <c r="H323" i="1"/>
  <c r="L323" i="1" s="1"/>
  <c r="H324" i="1"/>
  <c r="L324" i="1" s="1"/>
  <c r="H325" i="1"/>
  <c r="L325" i="1" s="1"/>
  <c r="H326" i="1"/>
  <c r="L326" i="1" s="1"/>
  <c r="H327" i="1"/>
  <c r="L327" i="1" s="1"/>
  <c r="H328" i="1"/>
  <c r="L328" i="1" s="1"/>
  <c r="H329" i="1"/>
  <c r="L329" i="1" s="1"/>
  <c r="H330" i="1"/>
  <c r="L330" i="1" s="1"/>
  <c r="H331" i="1"/>
  <c r="L331" i="1" s="1"/>
  <c r="H332" i="1"/>
  <c r="L332" i="1" s="1"/>
  <c r="H333" i="1"/>
  <c r="L333" i="1" s="1"/>
  <c r="H334" i="1"/>
  <c r="L334" i="1" s="1"/>
  <c r="H335" i="1"/>
  <c r="L335" i="1" s="1"/>
  <c r="H336" i="1"/>
  <c r="L336" i="1" s="1"/>
  <c r="H337" i="1"/>
  <c r="L337" i="1" s="1"/>
  <c r="H338" i="1"/>
  <c r="L338" i="1" s="1"/>
  <c r="H339" i="1"/>
  <c r="L339" i="1" s="1"/>
  <c r="H340" i="1"/>
  <c r="L340" i="1" s="1"/>
  <c r="H341" i="1"/>
  <c r="L341" i="1" s="1"/>
  <c r="H342" i="1"/>
  <c r="L342" i="1" s="1"/>
  <c r="H343" i="1"/>
  <c r="L343" i="1" s="1"/>
  <c r="H344" i="1"/>
  <c r="L344" i="1" s="1"/>
  <c r="H345" i="1"/>
  <c r="L345" i="1" s="1"/>
  <c r="H346" i="1"/>
  <c r="L346" i="1" s="1"/>
  <c r="H347" i="1"/>
  <c r="L347" i="1" s="1"/>
  <c r="H348" i="1"/>
  <c r="L348" i="1" s="1"/>
  <c r="H349" i="1"/>
  <c r="L349" i="1" s="1"/>
  <c r="H350" i="1"/>
  <c r="L350" i="1" s="1"/>
  <c r="H351" i="1"/>
  <c r="L351" i="1" s="1"/>
  <c r="H352" i="1"/>
  <c r="L352" i="1" s="1"/>
  <c r="H353" i="1"/>
  <c r="L353" i="1" s="1"/>
  <c r="H354" i="1"/>
  <c r="L354" i="1" s="1"/>
  <c r="H355" i="1"/>
  <c r="L355" i="1" s="1"/>
  <c r="H356" i="1"/>
  <c r="L356" i="1" s="1"/>
  <c r="H357" i="1"/>
  <c r="L357" i="1" s="1"/>
  <c r="H358" i="1"/>
  <c r="L358" i="1" s="1"/>
  <c r="H359" i="1"/>
  <c r="L359" i="1" s="1"/>
  <c r="H360" i="1"/>
  <c r="L360" i="1" s="1"/>
  <c r="H361" i="1"/>
  <c r="L361" i="1" s="1"/>
  <c r="H362" i="1"/>
  <c r="L362" i="1" s="1"/>
  <c r="H363" i="1"/>
  <c r="L363" i="1" s="1"/>
  <c r="H364" i="1"/>
  <c r="L364" i="1" s="1"/>
  <c r="H365" i="1"/>
  <c r="L365" i="1" s="1"/>
  <c r="H366" i="1"/>
  <c r="L366" i="1" s="1"/>
  <c r="H367" i="1"/>
  <c r="L367" i="1" s="1"/>
  <c r="H368" i="1"/>
  <c r="L368" i="1" s="1"/>
  <c r="H369" i="1"/>
  <c r="L369" i="1" s="1"/>
  <c r="H370" i="1"/>
  <c r="L370" i="1" s="1"/>
  <c r="H371" i="1"/>
  <c r="L371" i="1" s="1"/>
  <c r="H372" i="1"/>
  <c r="L372" i="1" s="1"/>
  <c r="H373" i="1"/>
  <c r="L373" i="1" s="1"/>
  <c r="H374" i="1"/>
  <c r="L374" i="1" s="1"/>
  <c r="H375" i="1"/>
  <c r="L375" i="1" s="1"/>
  <c r="H376" i="1"/>
  <c r="L376" i="1" s="1"/>
  <c r="H377" i="1"/>
  <c r="L377" i="1" s="1"/>
  <c r="H378" i="1"/>
  <c r="L378" i="1" s="1"/>
  <c r="H379" i="1"/>
  <c r="L379" i="1" s="1"/>
  <c r="H380" i="1"/>
  <c r="L380" i="1" s="1"/>
  <c r="H381" i="1"/>
  <c r="L381" i="1" s="1"/>
  <c r="H382" i="1"/>
  <c r="L382" i="1" s="1"/>
  <c r="H383" i="1"/>
  <c r="L383" i="1" s="1"/>
  <c r="H384" i="1"/>
  <c r="L384" i="1" s="1"/>
  <c r="H385" i="1"/>
  <c r="L385" i="1" s="1"/>
  <c r="H386" i="1"/>
  <c r="L386" i="1" s="1"/>
  <c r="H387" i="1"/>
  <c r="L387" i="1" s="1"/>
  <c r="H388" i="1"/>
  <c r="L388" i="1" s="1"/>
  <c r="H389" i="1"/>
  <c r="L389" i="1" s="1"/>
  <c r="H390" i="1"/>
  <c r="L390" i="1" s="1"/>
  <c r="H391" i="1"/>
  <c r="L391" i="1" s="1"/>
  <c r="H392" i="1"/>
  <c r="L392" i="1" s="1"/>
  <c r="H393" i="1"/>
  <c r="L393" i="1" s="1"/>
  <c r="H394" i="1"/>
  <c r="L394" i="1" s="1"/>
  <c r="H395" i="1"/>
  <c r="L395" i="1" s="1"/>
  <c r="H396" i="1"/>
  <c r="L396" i="1" s="1"/>
  <c r="H397" i="1"/>
  <c r="L397" i="1" s="1"/>
  <c r="H398" i="1"/>
  <c r="L398" i="1" s="1"/>
  <c r="H399" i="1"/>
  <c r="L399" i="1" s="1"/>
  <c r="H400" i="1"/>
  <c r="L400" i="1" s="1"/>
  <c r="H401" i="1"/>
  <c r="L401" i="1" s="1"/>
  <c r="H402" i="1"/>
  <c r="L402" i="1" s="1"/>
  <c r="H403" i="1"/>
  <c r="L403" i="1" s="1"/>
  <c r="H404" i="1"/>
  <c r="L404" i="1" s="1"/>
  <c r="H405" i="1"/>
  <c r="L405" i="1" s="1"/>
  <c r="H406" i="1"/>
  <c r="L406" i="1" s="1"/>
  <c r="H407" i="1"/>
  <c r="L407" i="1" s="1"/>
  <c r="H408" i="1"/>
  <c r="L408" i="1" s="1"/>
  <c r="H409" i="1"/>
  <c r="L409" i="1" s="1"/>
  <c r="H410" i="1"/>
  <c r="L410" i="1" s="1"/>
  <c r="H411" i="1"/>
  <c r="L411" i="1" s="1"/>
  <c r="H412" i="1"/>
  <c r="L412" i="1" s="1"/>
  <c r="H413" i="1"/>
  <c r="L413" i="1" s="1"/>
  <c r="H414" i="1"/>
  <c r="L414" i="1" s="1"/>
  <c r="H415" i="1"/>
  <c r="L415" i="1" s="1"/>
  <c r="H416" i="1"/>
  <c r="L416" i="1" s="1"/>
  <c r="H417" i="1"/>
  <c r="L417" i="1" s="1"/>
  <c r="H418" i="1"/>
  <c r="L418" i="1" s="1"/>
  <c r="H419" i="1"/>
  <c r="L419" i="1" s="1"/>
  <c r="H420" i="1"/>
  <c r="L420" i="1" s="1"/>
  <c r="H421" i="1"/>
  <c r="L421" i="1" s="1"/>
  <c r="H422" i="1"/>
  <c r="L422" i="1" s="1"/>
  <c r="H423" i="1"/>
  <c r="L423" i="1" s="1"/>
  <c r="H424" i="1"/>
  <c r="L424" i="1" s="1"/>
  <c r="H425" i="1"/>
  <c r="L425" i="1" s="1"/>
  <c r="H426" i="1"/>
  <c r="L426" i="1" s="1"/>
  <c r="H427" i="1"/>
  <c r="L427" i="1" s="1"/>
  <c r="H428" i="1"/>
  <c r="L428" i="1" s="1"/>
  <c r="H429" i="1"/>
  <c r="L429" i="1" s="1"/>
  <c r="H430" i="1"/>
  <c r="L430" i="1" s="1"/>
  <c r="H431" i="1"/>
  <c r="L431" i="1" s="1"/>
  <c r="H432" i="1"/>
  <c r="L432" i="1" s="1"/>
  <c r="H433" i="1"/>
  <c r="L433" i="1" s="1"/>
  <c r="H434" i="1"/>
  <c r="L434" i="1" s="1"/>
  <c r="H435" i="1"/>
  <c r="L435" i="1" s="1"/>
  <c r="H436" i="1"/>
  <c r="L436" i="1" s="1"/>
  <c r="H437" i="1"/>
  <c r="L437" i="1" s="1"/>
  <c r="H438" i="1"/>
  <c r="L438" i="1" s="1"/>
  <c r="H439" i="1"/>
  <c r="L439" i="1" s="1"/>
  <c r="H440" i="1"/>
  <c r="L440" i="1" s="1"/>
  <c r="H441" i="1"/>
  <c r="L441" i="1" s="1"/>
  <c r="H442" i="1"/>
  <c r="L442" i="1" s="1"/>
  <c r="H443" i="1"/>
  <c r="L443" i="1" s="1"/>
  <c r="H444" i="1"/>
  <c r="L444" i="1" s="1"/>
  <c r="H445" i="1"/>
  <c r="L445" i="1" s="1"/>
  <c r="H446" i="1"/>
  <c r="L446" i="1" s="1"/>
  <c r="H447" i="1"/>
  <c r="L447" i="1" s="1"/>
  <c r="H448" i="1"/>
  <c r="L448" i="1" s="1"/>
  <c r="H449" i="1"/>
  <c r="L449" i="1" s="1"/>
  <c r="H450" i="1"/>
  <c r="L450" i="1" s="1"/>
  <c r="H451" i="1"/>
  <c r="L451" i="1" s="1"/>
  <c r="H452" i="1"/>
  <c r="L452" i="1" s="1"/>
  <c r="H453" i="1"/>
  <c r="L453" i="1" s="1"/>
  <c r="H454" i="1"/>
  <c r="L454" i="1" s="1"/>
  <c r="H455" i="1"/>
  <c r="L455" i="1" s="1"/>
  <c r="H456" i="1"/>
  <c r="L456" i="1" s="1"/>
  <c r="H457" i="1"/>
  <c r="L457" i="1" s="1"/>
  <c r="H458" i="1"/>
  <c r="L458" i="1" s="1"/>
  <c r="H459" i="1"/>
  <c r="L459" i="1" s="1"/>
  <c r="H460" i="1"/>
  <c r="L460" i="1" s="1"/>
  <c r="H461" i="1"/>
  <c r="L461" i="1" s="1"/>
  <c r="H462" i="1"/>
  <c r="L462" i="1" s="1"/>
  <c r="H463" i="1"/>
  <c r="L463" i="1" s="1"/>
  <c r="H464" i="1"/>
  <c r="L464" i="1" s="1"/>
  <c r="H465" i="1"/>
  <c r="L465" i="1" s="1"/>
  <c r="H466" i="1"/>
  <c r="L466" i="1" s="1"/>
  <c r="H467" i="1"/>
  <c r="L467" i="1" s="1"/>
  <c r="H468" i="1"/>
  <c r="L468" i="1" s="1"/>
  <c r="H469" i="1"/>
  <c r="L469" i="1" s="1"/>
  <c r="H470" i="1"/>
  <c r="L470" i="1" s="1"/>
  <c r="H471" i="1"/>
  <c r="L471" i="1" s="1"/>
  <c r="H472" i="1"/>
  <c r="L472" i="1" s="1"/>
  <c r="H473" i="1"/>
  <c r="L473" i="1" s="1"/>
  <c r="H474" i="1"/>
  <c r="L474" i="1" s="1"/>
  <c r="H475" i="1"/>
  <c r="L475" i="1" s="1"/>
  <c r="H476" i="1"/>
  <c r="L476" i="1" s="1"/>
  <c r="H477" i="1"/>
  <c r="L477" i="1" s="1"/>
  <c r="H478" i="1"/>
  <c r="L478" i="1" s="1"/>
  <c r="H479" i="1"/>
  <c r="L479" i="1" s="1"/>
  <c r="H480" i="1"/>
  <c r="L480" i="1" s="1"/>
  <c r="H481" i="1"/>
  <c r="L481" i="1" s="1"/>
  <c r="H482" i="1"/>
  <c r="L482" i="1" s="1"/>
  <c r="H483" i="1"/>
  <c r="L483" i="1" s="1"/>
  <c r="H484" i="1"/>
  <c r="L484" i="1" s="1"/>
  <c r="H485" i="1"/>
  <c r="L485" i="1" s="1"/>
  <c r="H486" i="1"/>
  <c r="L486" i="1" s="1"/>
  <c r="H487" i="1"/>
  <c r="L487" i="1" s="1"/>
  <c r="H488" i="1"/>
  <c r="L488" i="1" s="1"/>
  <c r="H489" i="1"/>
  <c r="L489" i="1" s="1"/>
  <c r="H490" i="1"/>
  <c r="L490" i="1" s="1"/>
  <c r="H491" i="1"/>
  <c r="L491" i="1" s="1"/>
  <c r="H492" i="1"/>
  <c r="L492" i="1" s="1"/>
  <c r="H493" i="1"/>
  <c r="L493" i="1" s="1"/>
  <c r="H494" i="1"/>
  <c r="L494" i="1" s="1"/>
  <c r="H495" i="1"/>
  <c r="L495" i="1" s="1"/>
  <c r="H496" i="1"/>
  <c r="L496" i="1" s="1"/>
  <c r="H497" i="1"/>
  <c r="L497" i="1" s="1"/>
  <c r="H498" i="1"/>
  <c r="L498" i="1" s="1"/>
  <c r="H499" i="1"/>
  <c r="L499" i="1" s="1"/>
  <c r="H500" i="1"/>
  <c r="L500" i="1" s="1"/>
  <c r="H501" i="1"/>
  <c r="L501" i="1" s="1"/>
  <c r="H502" i="1"/>
  <c r="L502" i="1" s="1"/>
  <c r="H503" i="1"/>
  <c r="L503" i="1" s="1"/>
  <c r="H504" i="1"/>
  <c r="L504" i="1" s="1"/>
  <c r="H505" i="1"/>
  <c r="L505" i="1" s="1"/>
  <c r="H506" i="1"/>
  <c r="L506" i="1" s="1"/>
  <c r="H507" i="1"/>
  <c r="L507" i="1" s="1"/>
  <c r="H508" i="1"/>
  <c r="L508" i="1" s="1"/>
  <c r="H509" i="1"/>
  <c r="L509" i="1" s="1"/>
  <c r="H510" i="1"/>
  <c r="L510" i="1" s="1"/>
  <c r="H511" i="1"/>
  <c r="L511" i="1" s="1"/>
  <c r="H512" i="1"/>
  <c r="L512" i="1" s="1"/>
  <c r="H513" i="1"/>
  <c r="L513" i="1" s="1"/>
  <c r="H514" i="1"/>
  <c r="L514" i="1" s="1"/>
  <c r="H515" i="1"/>
  <c r="L515" i="1" s="1"/>
  <c r="H516" i="1"/>
  <c r="L516" i="1" s="1"/>
  <c r="H517" i="1"/>
  <c r="L517" i="1" s="1"/>
  <c r="H518" i="1"/>
  <c r="L518" i="1" s="1"/>
  <c r="H519" i="1"/>
  <c r="L519" i="1" s="1"/>
  <c r="H520" i="1"/>
  <c r="L520" i="1" s="1"/>
  <c r="H521" i="1"/>
  <c r="L521" i="1" s="1"/>
  <c r="H522" i="1"/>
  <c r="L522" i="1" s="1"/>
  <c r="H523" i="1"/>
  <c r="L523" i="1" s="1"/>
  <c r="H524" i="1"/>
  <c r="L524" i="1" s="1"/>
  <c r="H525" i="1"/>
  <c r="L525" i="1" s="1"/>
  <c r="H526" i="1"/>
  <c r="L526" i="1" s="1"/>
  <c r="H527" i="1"/>
  <c r="L527" i="1" s="1"/>
  <c r="H528" i="1"/>
  <c r="L528" i="1" s="1"/>
  <c r="H529" i="1"/>
  <c r="L529" i="1" s="1"/>
  <c r="H530" i="1"/>
  <c r="L530" i="1" s="1"/>
  <c r="H531" i="1"/>
  <c r="L531" i="1" s="1"/>
  <c r="H532" i="1"/>
  <c r="L532" i="1" s="1"/>
  <c r="H533" i="1"/>
  <c r="L533" i="1" s="1"/>
  <c r="H534" i="1"/>
  <c r="L534" i="1" s="1"/>
  <c r="H535" i="1"/>
  <c r="L535" i="1" s="1"/>
  <c r="H536" i="1"/>
  <c r="L536" i="1" s="1"/>
  <c r="H537" i="1"/>
  <c r="L537" i="1" s="1"/>
  <c r="H538" i="1"/>
  <c r="L538" i="1" s="1"/>
  <c r="H539" i="1"/>
  <c r="L539" i="1" s="1"/>
  <c r="H540" i="1"/>
  <c r="L540" i="1" s="1"/>
  <c r="H541" i="1"/>
  <c r="L541" i="1" s="1"/>
  <c r="H542" i="1"/>
  <c r="L542" i="1" s="1"/>
  <c r="H543" i="1"/>
  <c r="L543" i="1" s="1"/>
  <c r="H544" i="1"/>
  <c r="L544" i="1" s="1"/>
  <c r="H545" i="1"/>
  <c r="L545" i="1" s="1"/>
  <c r="H546" i="1"/>
  <c r="L546" i="1" s="1"/>
  <c r="H547" i="1"/>
  <c r="L547" i="1" s="1"/>
  <c r="H548" i="1"/>
  <c r="L548" i="1" s="1"/>
  <c r="H549" i="1"/>
  <c r="L549" i="1" s="1"/>
  <c r="H550" i="1"/>
  <c r="L550" i="1" s="1"/>
  <c r="H551" i="1"/>
  <c r="L551" i="1" s="1"/>
  <c r="H552" i="1"/>
  <c r="L552" i="1" s="1"/>
  <c r="H553" i="1"/>
  <c r="L553" i="1" s="1"/>
  <c r="H554" i="1"/>
  <c r="L554" i="1" s="1"/>
  <c r="H555" i="1"/>
  <c r="L555" i="1" s="1"/>
  <c r="H556" i="1"/>
  <c r="L556" i="1" s="1"/>
  <c r="H557" i="1"/>
  <c r="L557" i="1" s="1"/>
  <c r="H558" i="1"/>
  <c r="L558" i="1" s="1"/>
  <c r="H559" i="1"/>
  <c r="L559" i="1" s="1"/>
  <c r="H560" i="1"/>
  <c r="L560" i="1" s="1"/>
  <c r="H561" i="1"/>
  <c r="L561" i="1" s="1"/>
  <c r="H562" i="1"/>
  <c r="L562" i="1" s="1"/>
  <c r="H563" i="1"/>
  <c r="L563" i="1" s="1"/>
  <c r="H564" i="1"/>
  <c r="L564" i="1" s="1"/>
  <c r="H565" i="1"/>
  <c r="L565" i="1" s="1"/>
  <c r="H566" i="1"/>
  <c r="L566" i="1" s="1"/>
  <c r="H567" i="1"/>
  <c r="L567" i="1" s="1"/>
  <c r="H568" i="1"/>
  <c r="L568" i="1" s="1"/>
  <c r="H569" i="1"/>
  <c r="L569" i="1" s="1"/>
  <c r="H570" i="1"/>
  <c r="L570" i="1" s="1"/>
  <c r="H571" i="1"/>
  <c r="L571" i="1" s="1"/>
  <c r="H572" i="1"/>
  <c r="L572" i="1" s="1"/>
  <c r="H573" i="1"/>
  <c r="L573" i="1" s="1"/>
  <c r="H574" i="1"/>
  <c r="L574" i="1" s="1"/>
  <c r="H575" i="1"/>
  <c r="L575" i="1" s="1"/>
  <c r="H576" i="1"/>
  <c r="L576" i="1" s="1"/>
  <c r="H577" i="1"/>
  <c r="L577" i="1" s="1"/>
  <c r="H578" i="1"/>
  <c r="L578" i="1" s="1"/>
  <c r="H579" i="1"/>
  <c r="L579" i="1" s="1"/>
  <c r="H580" i="1"/>
  <c r="L580" i="1" s="1"/>
  <c r="H581" i="1"/>
  <c r="L581" i="1" s="1"/>
  <c r="H582" i="1"/>
  <c r="L582" i="1" s="1"/>
  <c r="H583" i="1"/>
  <c r="L583" i="1" s="1"/>
  <c r="H584" i="1"/>
  <c r="L584" i="1" s="1"/>
  <c r="H585" i="1"/>
  <c r="L585" i="1" s="1"/>
  <c r="H586" i="1"/>
  <c r="L586" i="1" s="1"/>
  <c r="H587" i="1"/>
  <c r="L587" i="1" s="1"/>
  <c r="H588" i="1"/>
  <c r="L588" i="1" s="1"/>
  <c r="H589" i="1"/>
  <c r="L589" i="1" s="1"/>
  <c r="H590" i="1"/>
  <c r="L590" i="1" s="1"/>
  <c r="H591" i="1"/>
  <c r="L591" i="1" s="1"/>
  <c r="H592" i="1"/>
  <c r="L592" i="1" s="1"/>
  <c r="H593" i="1"/>
  <c r="L593" i="1" s="1"/>
  <c r="H594" i="1"/>
  <c r="L594" i="1" s="1"/>
  <c r="H595" i="1"/>
  <c r="L595" i="1" s="1"/>
  <c r="H596" i="1"/>
  <c r="L596" i="1" s="1"/>
  <c r="H597" i="1"/>
  <c r="L597" i="1" s="1"/>
  <c r="H598" i="1"/>
  <c r="L598" i="1" s="1"/>
  <c r="H599" i="1"/>
  <c r="L599" i="1" s="1"/>
  <c r="H600" i="1"/>
  <c r="L600" i="1" s="1"/>
  <c r="H601" i="1"/>
  <c r="L601" i="1" s="1"/>
  <c r="H602" i="1"/>
  <c r="L602" i="1" s="1"/>
  <c r="H603" i="1"/>
  <c r="L603" i="1" s="1"/>
  <c r="H604" i="1"/>
  <c r="L604" i="1" s="1"/>
  <c r="H605" i="1"/>
  <c r="L605" i="1" s="1"/>
  <c r="H606" i="1"/>
  <c r="L606" i="1" s="1"/>
  <c r="H607" i="1"/>
  <c r="L607" i="1" s="1"/>
  <c r="H608" i="1"/>
  <c r="L608" i="1" s="1"/>
  <c r="H609" i="1"/>
  <c r="L609" i="1" s="1"/>
  <c r="H610" i="1"/>
  <c r="L610" i="1" s="1"/>
  <c r="H611" i="1"/>
  <c r="L611" i="1" s="1"/>
  <c r="H612" i="1"/>
  <c r="L612" i="1" s="1"/>
  <c r="H613" i="1"/>
  <c r="L613" i="1" s="1"/>
  <c r="H614" i="1"/>
  <c r="L614" i="1" s="1"/>
  <c r="H615" i="1"/>
  <c r="L615" i="1" s="1"/>
  <c r="H616" i="1"/>
  <c r="L616" i="1" s="1"/>
  <c r="H617" i="1"/>
  <c r="L617" i="1" s="1"/>
  <c r="H618" i="1"/>
  <c r="L618" i="1" s="1"/>
  <c r="H619" i="1"/>
  <c r="L619" i="1" s="1"/>
  <c r="H620" i="1"/>
  <c r="L620" i="1" s="1"/>
  <c r="H621" i="1"/>
  <c r="L621" i="1" s="1"/>
  <c r="H622" i="1"/>
  <c r="L622" i="1" s="1"/>
  <c r="H623" i="1"/>
  <c r="L623" i="1" s="1"/>
  <c r="H624" i="1"/>
  <c r="L624" i="1" s="1"/>
  <c r="H625" i="1"/>
  <c r="L625" i="1" s="1"/>
  <c r="H626" i="1"/>
  <c r="L626" i="1" s="1"/>
  <c r="H627" i="1"/>
  <c r="L627" i="1" s="1"/>
  <c r="H628" i="1"/>
  <c r="L628" i="1" s="1"/>
  <c r="H629" i="1"/>
  <c r="L629" i="1" s="1"/>
  <c r="H630" i="1"/>
  <c r="L630" i="1" s="1"/>
  <c r="H631" i="1"/>
  <c r="L631" i="1" s="1"/>
  <c r="H632" i="1"/>
  <c r="L632" i="1" s="1"/>
  <c r="H633" i="1"/>
  <c r="L633" i="1" s="1"/>
  <c r="H634" i="1"/>
  <c r="L634" i="1" s="1"/>
  <c r="H635" i="1"/>
  <c r="L635" i="1" s="1"/>
  <c r="H636" i="1"/>
  <c r="L636" i="1" s="1"/>
  <c r="H637" i="1"/>
  <c r="L637" i="1" s="1"/>
  <c r="H638" i="1"/>
  <c r="L638" i="1" s="1"/>
  <c r="H639" i="1"/>
  <c r="L639" i="1" s="1"/>
  <c r="H640" i="1"/>
  <c r="L640" i="1" s="1"/>
  <c r="H641" i="1"/>
  <c r="L641" i="1" s="1"/>
  <c r="H642" i="1"/>
  <c r="L642" i="1" s="1"/>
  <c r="H643" i="1"/>
  <c r="L643" i="1" s="1"/>
  <c r="H644" i="1"/>
  <c r="L644" i="1" s="1"/>
  <c r="H645" i="1"/>
  <c r="L645" i="1" s="1"/>
  <c r="H646" i="1"/>
  <c r="L646" i="1" s="1"/>
  <c r="H647" i="1"/>
  <c r="L647" i="1" s="1"/>
  <c r="H648" i="1"/>
  <c r="L648" i="1" s="1"/>
  <c r="H649" i="1"/>
  <c r="L649" i="1" s="1"/>
  <c r="H650" i="1"/>
  <c r="L650" i="1" s="1"/>
  <c r="H651" i="1"/>
  <c r="L651" i="1" s="1"/>
  <c r="H652" i="1"/>
  <c r="L652" i="1" s="1"/>
  <c r="H653" i="1"/>
  <c r="L653" i="1" s="1"/>
  <c r="H654" i="1"/>
  <c r="L654" i="1" s="1"/>
  <c r="H655" i="1"/>
  <c r="L655" i="1" s="1"/>
  <c r="H656" i="1"/>
  <c r="L656" i="1" s="1"/>
  <c r="H657" i="1"/>
  <c r="L657" i="1" s="1"/>
  <c r="H658" i="1"/>
  <c r="L658" i="1" s="1"/>
  <c r="H659" i="1"/>
  <c r="L659" i="1" s="1"/>
  <c r="H660" i="1"/>
  <c r="L660" i="1" s="1"/>
  <c r="H661" i="1"/>
  <c r="L661" i="1" s="1"/>
  <c r="H662" i="1"/>
  <c r="L662" i="1" s="1"/>
  <c r="H663" i="1"/>
  <c r="L663" i="1" s="1"/>
  <c r="H664" i="1"/>
  <c r="L664" i="1" s="1"/>
  <c r="H665" i="1"/>
  <c r="L665" i="1" s="1"/>
  <c r="H666" i="1"/>
  <c r="L666" i="1" s="1"/>
  <c r="H667" i="1"/>
  <c r="L667" i="1" s="1"/>
  <c r="H668" i="1"/>
  <c r="L668" i="1" s="1"/>
  <c r="H669" i="1"/>
  <c r="L669" i="1" s="1"/>
  <c r="H670" i="1"/>
  <c r="L670" i="1" s="1"/>
  <c r="H671" i="1"/>
  <c r="L671" i="1" s="1"/>
  <c r="H672" i="1"/>
  <c r="L672" i="1" s="1"/>
  <c r="H673" i="1"/>
  <c r="L673" i="1" s="1"/>
  <c r="H674" i="1"/>
  <c r="L674" i="1" s="1"/>
  <c r="H675" i="1"/>
  <c r="L675" i="1" s="1"/>
  <c r="H676" i="1"/>
  <c r="L676" i="1" s="1"/>
  <c r="H677" i="1"/>
  <c r="L677" i="1" s="1"/>
  <c r="H678" i="1"/>
  <c r="L678" i="1" s="1"/>
  <c r="H679" i="1"/>
  <c r="L679" i="1" s="1"/>
  <c r="H680" i="1"/>
  <c r="L680" i="1" s="1"/>
  <c r="H681" i="1"/>
  <c r="L681" i="1" s="1"/>
  <c r="H682" i="1"/>
  <c r="L682" i="1" s="1"/>
  <c r="H683" i="1"/>
  <c r="L683" i="1" s="1"/>
  <c r="H684" i="1"/>
  <c r="L684" i="1" s="1"/>
  <c r="H685" i="1"/>
  <c r="L685" i="1" s="1"/>
  <c r="H686" i="1"/>
  <c r="L686" i="1" s="1"/>
  <c r="H687" i="1"/>
  <c r="L687" i="1" s="1"/>
  <c r="H688" i="1"/>
  <c r="L688" i="1" s="1"/>
  <c r="H689" i="1"/>
  <c r="L689" i="1" s="1"/>
  <c r="H690" i="1"/>
  <c r="L690" i="1" s="1"/>
  <c r="H691" i="1"/>
  <c r="L691" i="1" s="1"/>
  <c r="H692" i="1"/>
  <c r="L692" i="1" s="1"/>
  <c r="H693" i="1"/>
  <c r="L693" i="1" s="1"/>
  <c r="H694" i="1"/>
  <c r="L694" i="1" s="1"/>
  <c r="H695" i="1"/>
  <c r="L695" i="1" s="1"/>
  <c r="H696" i="1"/>
  <c r="L696" i="1" s="1"/>
  <c r="H697" i="1"/>
  <c r="L697" i="1" s="1"/>
  <c r="H698" i="1"/>
  <c r="L698" i="1" s="1"/>
  <c r="H699" i="1"/>
  <c r="L699" i="1" s="1"/>
  <c r="H700" i="1"/>
  <c r="L700" i="1" s="1"/>
  <c r="H701" i="1"/>
  <c r="L701" i="1" s="1"/>
  <c r="H702" i="1"/>
  <c r="L702" i="1" s="1"/>
  <c r="H703" i="1"/>
  <c r="L703" i="1" s="1"/>
  <c r="H704" i="1"/>
  <c r="L704" i="1" s="1"/>
  <c r="H705" i="1"/>
  <c r="L705" i="1" s="1"/>
  <c r="H706" i="1"/>
  <c r="L706" i="1" s="1"/>
  <c r="H707" i="1"/>
  <c r="L707" i="1" s="1"/>
  <c r="H708" i="1"/>
  <c r="L708" i="1" s="1"/>
  <c r="H709" i="1"/>
  <c r="L709" i="1" s="1"/>
  <c r="H710" i="1"/>
  <c r="L710" i="1" s="1"/>
  <c r="H711" i="1"/>
  <c r="L711" i="1" s="1"/>
  <c r="H712" i="1"/>
  <c r="L712" i="1" s="1"/>
  <c r="H713" i="1"/>
  <c r="L713" i="1" s="1"/>
  <c r="H714" i="1"/>
  <c r="L714" i="1" s="1"/>
  <c r="H715" i="1"/>
  <c r="L715" i="1" s="1"/>
  <c r="H716" i="1"/>
  <c r="L716" i="1" s="1"/>
  <c r="H717" i="1"/>
  <c r="L717" i="1" s="1"/>
  <c r="H718" i="1"/>
  <c r="L718" i="1" s="1"/>
  <c r="H719" i="1"/>
  <c r="L719" i="1" s="1"/>
  <c r="H720" i="1"/>
  <c r="L720" i="1" s="1"/>
  <c r="H721" i="1"/>
  <c r="L721" i="1" s="1"/>
  <c r="H722" i="1"/>
  <c r="L722" i="1" s="1"/>
  <c r="H723" i="1"/>
  <c r="L723" i="1" s="1"/>
  <c r="H724" i="1"/>
  <c r="L724" i="1" s="1"/>
  <c r="H725" i="1"/>
  <c r="L725" i="1" s="1"/>
  <c r="H726" i="1"/>
  <c r="L726" i="1" s="1"/>
  <c r="H727" i="1"/>
  <c r="L727" i="1" s="1"/>
  <c r="H728" i="1"/>
  <c r="L728" i="1" s="1"/>
  <c r="H729" i="1"/>
  <c r="L729" i="1" s="1"/>
  <c r="H730" i="1"/>
  <c r="L730" i="1" s="1"/>
  <c r="H731" i="1"/>
  <c r="L731" i="1" s="1"/>
  <c r="H732" i="1"/>
  <c r="L732" i="1" s="1"/>
  <c r="H733" i="1"/>
  <c r="L733" i="1" s="1"/>
  <c r="H734" i="1"/>
  <c r="L734" i="1" s="1"/>
  <c r="H735" i="1"/>
  <c r="L735" i="1" s="1"/>
  <c r="H736" i="1"/>
  <c r="L736" i="1" s="1"/>
  <c r="H737" i="1"/>
  <c r="L737" i="1" s="1"/>
  <c r="H738" i="1"/>
  <c r="L738" i="1" s="1"/>
  <c r="H2" i="1"/>
  <c r="L2" i="1" s="1"/>
  <c r="Q474" i="1" l="1"/>
  <c r="V474" i="1" s="1"/>
  <c r="X792" i="1"/>
  <c r="Q287" i="1"/>
  <c r="V287" i="1" s="1"/>
  <c r="Q434" i="1"/>
  <c r="V434" i="1" s="1"/>
  <c r="Q461" i="3" s="1"/>
  <c r="X834" i="1"/>
  <c r="X755" i="1"/>
  <c r="X800" i="1"/>
  <c r="P804" i="3"/>
  <c r="Q88" i="1"/>
  <c r="V88" i="1" s="1"/>
  <c r="Q115" i="3" s="1"/>
  <c r="V823" i="1"/>
  <c r="Q850" i="3" s="1"/>
  <c r="Q358" i="1"/>
  <c r="V358" i="1" s="1"/>
  <c r="Q385" i="3" s="1"/>
  <c r="Q506" i="1"/>
  <c r="V506" i="1" s="1"/>
  <c r="Q533" i="3" s="1"/>
  <c r="Q223" i="1"/>
  <c r="V223" i="1" s="1"/>
  <c r="Q250" i="3" s="1"/>
  <c r="Q419" i="1"/>
  <c r="V419" i="1" s="1"/>
  <c r="Q446" i="3" s="1"/>
  <c r="Q340" i="1"/>
  <c r="V340" i="1" s="1"/>
  <c r="Q367" i="3" s="1"/>
  <c r="Q529" i="1"/>
  <c r="V529" i="1" s="1"/>
  <c r="Q556" i="3" s="1"/>
  <c r="Q335" i="1"/>
  <c r="V335" i="1" s="1"/>
  <c r="Q362" i="3" s="1"/>
  <c r="Q528" i="1"/>
  <c r="V528" i="1" s="1"/>
  <c r="Q555" i="3" s="1"/>
  <c r="Q400" i="1"/>
  <c r="V400" i="1" s="1"/>
  <c r="Q427" i="3" s="1"/>
  <c r="Q175" i="1"/>
  <c r="V175" i="1" s="1"/>
  <c r="Q202" i="3" s="1"/>
  <c r="Q64" i="1"/>
  <c r="V64" i="1" s="1"/>
  <c r="Q91" i="3" s="1"/>
  <c r="Q159" i="1"/>
  <c r="V159" i="1" s="1"/>
  <c r="Q186" i="3" s="1"/>
  <c r="Q56" i="1"/>
  <c r="V56" i="1" s="1"/>
  <c r="Q83" i="3" s="1"/>
  <c r="Q151" i="1"/>
  <c r="V151" i="1" s="1"/>
  <c r="Q178" i="3" s="1"/>
  <c r="Q40" i="1"/>
  <c r="V40" i="1" s="1"/>
  <c r="Q67" i="3" s="1"/>
  <c r="Q353" i="1"/>
  <c r="V353" i="1" s="1"/>
  <c r="Q380" i="3" s="1"/>
  <c r="Q135" i="1"/>
  <c r="V135" i="1" s="1"/>
  <c r="Q162" i="3" s="1"/>
  <c r="Q16" i="1"/>
  <c r="V16" i="1" s="1"/>
  <c r="Q43" i="3" s="1"/>
  <c r="Q127" i="1"/>
  <c r="V127" i="1" s="1"/>
  <c r="Q154" i="3" s="1"/>
  <c r="X741" i="1"/>
  <c r="Q104" i="1"/>
  <c r="V104" i="1" s="1"/>
  <c r="Q131" i="3" s="1"/>
  <c r="Q389" i="1"/>
  <c r="V389" i="1" s="1"/>
  <c r="Q416" i="3" s="1"/>
  <c r="Q523" i="1"/>
  <c r="V523" i="1" s="1"/>
  <c r="Q550" i="3" s="1"/>
  <c r="Q345" i="1"/>
  <c r="V345" i="1" s="1"/>
  <c r="Q372" i="3" s="1"/>
  <c r="Q390" i="1"/>
  <c r="V390" i="1" s="1"/>
  <c r="Q337" i="1"/>
  <c r="V337" i="1" s="1"/>
  <c r="Q364" i="3" s="1"/>
  <c r="Q393" i="1"/>
  <c r="V393" i="1" s="1"/>
  <c r="Q420" i="3" s="1"/>
  <c r="Q670" i="1"/>
  <c r="V670" i="1" s="1"/>
  <c r="Q697" i="3" s="1"/>
  <c r="Q611" i="1"/>
  <c r="V611" i="1" s="1"/>
  <c r="Q638" i="3" s="1"/>
  <c r="Q452" i="1"/>
  <c r="V452" i="1" s="1"/>
  <c r="Q479" i="3" s="1"/>
  <c r="Q385" i="1"/>
  <c r="V385" i="1" s="1"/>
  <c r="Q412" i="3" s="1"/>
  <c r="Q329" i="1"/>
  <c r="V329" i="1" s="1"/>
  <c r="Q356" i="3" s="1"/>
  <c r="Q555" i="1"/>
  <c r="V555" i="1" s="1"/>
  <c r="Q436" i="1"/>
  <c r="V436" i="1" s="1"/>
  <c r="Q463" i="3" s="1"/>
  <c r="Q361" i="1"/>
  <c r="V361" i="1" s="1"/>
  <c r="Q388" i="3" s="1"/>
  <c r="Q527" i="1"/>
  <c r="V527" i="1" s="1"/>
  <c r="Q554" i="3" s="1"/>
  <c r="Q357" i="1"/>
  <c r="V357" i="1" s="1"/>
  <c r="Q384" i="3" s="1"/>
  <c r="Q524" i="1"/>
  <c r="V524" i="1" s="1"/>
  <c r="Q551" i="3" s="1"/>
  <c r="Q437" i="1"/>
  <c r="V437" i="1" s="1"/>
  <c r="Q464" i="3" s="1"/>
  <c r="Q579" i="1"/>
  <c r="V579" i="1" s="1"/>
  <c r="Q428" i="1"/>
  <c r="V428" i="1" s="1"/>
  <c r="Q455" i="3" s="1"/>
  <c r="X799" i="1"/>
  <c r="Q422" i="1"/>
  <c r="V422" i="1" s="1"/>
  <c r="Q449" i="3" s="1"/>
  <c r="Q386" i="1"/>
  <c r="V386" i="1" s="1"/>
  <c r="Q413" i="3" s="1"/>
  <c r="X825" i="1"/>
  <c r="X826" i="1"/>
  <c r="Q460" i="1"/>
  <c r="V460" i="1" s="1"/>
  <c r="Q487" i="3" s="1"/>
  <c r="Q421" i="1"/>
  <c r="V421" i="1" s="1"/>
  <c r="X839" i="1"/>
  <c r="Q370" i="1"/>
  <c r="V370" i="1" s="1"/>
  <c r="Q397" i="3" s="1"/>
  <c r="Q689" i="1"/>
  <c r="V689" i="1" s="1"/>
  <c r="Q716" i="3" s="1"/>
  <c r="Q444" i="1"/>
  <c r="V444" i="1" s="1"/>
  <c r="Q471" i="3" s="1"/>
  <c r="Q413" i="1"/>
  <c r="V413" i="1" s="1"/>
  <c r="Q440" i="3" s="1"/>
  <c r="X864" i="1"/>
  <c r="V825" i="1"/>
  <c r="Q852" i="3" s="1"/>
  <c r="Q575" i="1"/>
  <c r="V575" i="1" s="1"/>
  <c r="Q405" i="1"/>
  <c r="V405" i="1" s="1"/>
  <c r="Q432" i="3" s="1"/>
  <c r="Q377" i="1"/>
  <c r="V377" i="1" s="1"/>
  <c r="Q404" i="3" s="1"/>
  <c r="X851" i="1"/>
  <c r="X752" i="1"/>
  <c r="Q166" i="1"/>
  <c r="V166" i="1" s="1"/>
  <c r="Q193" i="3" s="1"/>
  <c r="Q531" i="1"/>
  <c r="V531" i="1" s="1"/>
  <c r="Q558" i="3" s="1"/>
  <c r="Q492" i="1"/>
  <c r="V492" i="1" s="1"/>
  <c r="Q519" i="3" s="1"/>
  <c r="Q397" i="1"/>
  <c r="V397" i="1" s="1"/>
  <c r="Q369" i="1"/>
  <c r="V369" i="1" s="1"/>
  <c r="Q396" i="3" s="1"/>
  <c r="Q55" i="1"/>
  <c r="V55" i="1" s="1"/>
  <c r="Q82" i="3" s="1"/>
  <c r="Q468" i="1"/>
  <c r="V468" i="1" s="1"/>
  <c r="Q495" i="3" s="1"/>
  <c r="Q321" i="1"/>
  <c r="V321" i="1" s="1"/>
  <c r="Q348" i="3" s="1"/>
  <c r="X874" i="1"/>
  <c r="X847" i="1"/>
  <c r="X820" i="1"/>
  <c r="X845" i="1"/>
  <c r="Q288" i="1"/>
  <c r="V288" i="1" s="1"/>
  <c r="Q315" i="3" s="1"/>
  <c r="Q727" i="1"/>
  <c r="V727" i="1" s="1"/>
  <c r="Q754" i="3" s="1"/>
  <c r="X823" i="1"/>
  <c r="X788" i="1"/>
  <c r="X808" i="1"/>
  <c r="Q673" i="1"/>
  <c r="V673" i="1" s="1"/>
  <c r="Q700" i="3" s="1"/>
  <c r="Q435" i="1"/>
  <c r="V435" i="1" s="1"/>
  <c r="Q462" i="3" s="1"/>
  <c r="X827" i="1"/>
  <c r="X812" i="1"/>
  <c r="Q336" i="1"/>
  <c r="V336" i="1" s="1"/>
  <c r="Q363" i="3" s="1"/>
  <c r="Q655" i="1"/>
  <c r="V655" i="1" s="1"/>
  <c r="Q682" i="3" s="1"/>
  <c r="Q470" i="1"/>
  <c r="V470" i="1" s="1"/>
  <c r="Q497" i="3" s="1"/>
  <c r="Q731" i="1"/>
  <c r="V731" i="1" s="1"/>
  <c r="Q758" i="3" s="1"/>
  <c r="X875" i="1"/>
  <c r="Q716" i="1"/>
  <c r="V716" i="1" s="1"/>
  <c r="Q743" i="3" s="1"/>
  <c r="Q533" i="1"/>
  <c r="V533" i="1" s="1"/>
  <c r="Q396" i="1"/>
  <c r="V396" i="1" s="1"/>
  <c r="Q423" i="3" s="1"/>
  <c r="Q561" i="1"/>
  <c r="V561" i="1" s="1"/>
  <c r="Q588" i="3" s="1"/>
  <c r="Q530" i="1"/>
  <c r="V530" i="1" s="1"/>
  <c r="Q557" i="3" s="1"/>
  <c r="Q514" i="1"/>
  <c r="V514" i="1" s="1"/>
  <c r="Q541" i="3" s="1"/>
  <c r="Q482" i="1"/>
  <c r="V482" i="1" s="1"/>
  <c r="Q509" i="3" s="1"/>
  <c r="Q458" i="1"/>
  <c r="V458" i="1" s="1"/>
  <c r="Q485" i="3" s="1"/>
  <c r="Q420" i="1"/>
  <c r="V420" i="1" s="1"/>
  <c r="Q447" i="3" s="1"/>
  <c r="Q319" i="1"/>
  <c r="V319" i="1" s="1"/>
  <c r="Q346" i="3" s="1"/>
  <c r="Q224" i="1"/>
  <c r="V224" i="1" s="1"/>
  <c r="Q251" i="3" s="1"/>
  <c r="X796" i="1"/>
  <c r="X850" i="1"/>
  <c r="X835" i="1"/>
  <c r="Q704" i="1"/>
  <c r="V704" i="1" s="1"/>
  <c r="Q731" i="3" s="1"/>
  <c r="Q553" i="1"/>
  <c r="V553" i="1" s="1"/>
  <c r="Q580" i="3" s="1"/>
  <c r="Q499" i="1"/>
  <c r="V499" i="1" s="1"/>
  <c r="Q526" i="3" s="1"/>
  <c r="Q450" i="1"/>
  <c r="V450" i="1" s="1"/>
  <c r="Q477" i="3" s="1"/>
  <c r="Q412" i="1"/>
  <c r="V412" i="1" s="1"/>
  <c r="Q439" i="3" s="1"/>
  <c r="Q395" i="1"/>
  <c r="V395" i="1" s="1"/>
  <c r="Q422" i="3" s="1"/>
  <c r="Q384" i="1"/>
  <c r="V384" i="1" s="1"/>
  <c r="Q411" i="3" s="1"/>
  <c r="Q367" i="1"/>
  <c r="V367" i="1" s="1"/>
  <c r="Q394" i="3" s="1"/>
  <c r="Q351" i="1"/>
  <c r="V351" i="1" s="1"/>
  <c r="Q378" i="3" s="1"/>
  <c r="Q271" i="1"/>
  <c r="V271" i="1" s="1"/>
  <c r="Q298" i="3" s="1"/>
  <c r="Q204" i="1"/>
  <c r="V204" i="1" s="1"/>
  <c r="Q231" i="3" s="1"/>
  <c r="X822" i="1"/>
  <c r="P789" i="3"/>
  <c r="Q545" i="1"/>
  <c r="V545" i="1" s="1"/>
  <c r="Q572" i="3" s="1"/>
  <c r="Q498" i="1"/>
  <c r="V498" i="1" s="1"/>
  <c r="Q525" i="3" s="1"/>
  <c r="Q467" i="1"/>
  <c r="V467" i="1" s="1"/>
  <c r="Q494" i="3" s="1"/>
  <c r="Q427" i="1"/>
  <c r="V427" i="1" s="1"/>
  <c r="Q454" i="3" s="1"/>
  <c r="Q411" i="1"/>
  <c r="V411" i="1" s="1"/>
  <c r="Q438" i="3" s="1"/>
  <c r="Q383" i="1"/>
  <c r="V383" i="1" s="1"/>
  <c r="Q410" i="3" s="1"/>
  <c r="Q328" i="1"/>
  <c r="V328" i="1" s="1"/>
  <c r="Q355" i="3" s="1"/>
  <c r="Q256" i="1"/>
  <c r="V256" i="1" s="1"/>
  <c r="Q283" i="3" s="1"/>
  <c r="Q201" i="1"/>
  <c r="V201" i="1" s="1"/>
  <c r="Q228" i="3" s="1"/>
  <c r="X867" i="1"/>
  <c r="X860" i="1"/>
  <c r="P780" i="3"/>
  <c r="Q352" i="1"/>
  <c r="V352" i="1" s="1"/>
  <c r="Q379" i="3" s="1"/>
  <c r="Q679" i="1"/>
  <c r="V679" i="1" s="1"/>
  <c r="Q706" i="3" s="1"/>
  <c r="Q537" i="1"/>
  <c r="V537" i="1" s="1"/>
  <c r="Q564" i="3" s="1"/>
  <c r="Q466" i="1"/>
  <c r="V466" i="1" s="1"/>
  <c r="Q493" i="3" s="1"/>
  <c r="Q443" i="1"/>
  <c r="V443" i="1" s="1"/>
  <c r="Q470" i="3" s="1"/>
  <c r="Q426" i="1"/>
  <c r="V426" i="1" s="1"/>
  <c r="Q453" i="3" s="1"/>
  <c r="Q392" i="1"/>
  <c r="V392" i="1" s="1"/>
  <c r="Q419" i="3" s="1"/>
  <c r="Q360" i="1"/>
  <c r="V360" i="1" s="1"/>
  <c r="Q387" i="3" s="1"/>
  <c r="Q344" i="1"/>
  <c r="V344" i="1" s="1"/>
  <c r="Q371" i="3" s="1"/>
  <c r="Q327" i="1"/>
  <c r="V327" i="1" s="1"/>
  <c r="Q354" i="3" s="1"/>
  <c r="Q255" i="1"/>
  <c r="V255" i="1" s="1"/>
  <c r="Q282" i="3" s="1"/>
  <c r="Q195" i="1"/>
  <c r="V195" i="1" s="1"/>
  <c r="X804" i="1"/>
  <c r="X791" i="1"/>
  <c r="X759" i="1"/>
  <c r="X747" i="1"/>
  <c r="Q451" i="1"/>
  <c r="V451" i="1" s="1"/>
  <c r="Q478" i="3" s="1"/>
  <c r="Q569" i="1"/>
  <c r="V569" i="1" s="1"/>
  <c r="Q596" i="3" s="1"/>
  <c r="Q522" i="1"/>
  <c r="V522" i="1" s="1"/>
  <c r="Q549" i="3" s="1"/>
  <c r="Q491" i="1"/>
  <c r="V491" i="1" s="1"/>
  <c r="Q518" i="3" s="1"/>
  <c r="Q442" i="1"/>
  <c r="V442" i="1" s="1"/>
  <c r="Q469" i="3" s="1"/>
  <c r="Q404" i="1"/>
  <c r="V404" i="1" s="1"/>
  <c r="Q431" i="3" s="1"/>
  <c r="Q391" i="1"/>
  <c r="V391" i="1" s="1"/>
  <c r="Q418" i="3" s="1"/>
  <c r="Q376" i="1"/>
  <c r="V376" i="1" s="1"/>
  <c r="Q403" i="3" s="1"/>
  <c r="Q359" i="1"/>
  <c r="V359" i="1" s="1"/>
  <c r="Q386" i="3" s="1"/>
  <c r="Q343" i="1"/>
  <c r="V343" i="1" s="1"/>
  <c r="Q370" i="3" s="1"/>
  <c r="Q248" i="1"/>
  <c r="V248" i="1" s="1"/>
  <c r="Q275" i="3" s="1"/>
  <c r="X750" i="1"/>
  <c r="X872" i="1"/>
  <c r="Q554" i="1"/>
  <c r="V554" i="1" s="1"/>
  <c r="Q581" i="3" s="1"/>
  <c r="Q368" i="1"/>
  <c r="V368" i="1" s="1"/>
  <c r="Q395" i="3" s="1"/>
  <c r="Q671" i="1"/>
  <c r="V671" i="1" s="1"/>
  <c r="Q698" i="3" s="1"/>
  <c r="Q562" i="1"/>
  <c r="V562" i="1" s="1"/>
  <c r="Q589" i="3" s="1"/>
  <c r="Q521" i="1"/>
  <c r="V521" i="1" s="1"/>
  <c r="Q548" i="3" s="1"/>
  <c r="Q490" i="1"/>
  <c r="V490" i="1" s="1"/>
  <c r="Q459" i="1"/>
  <c r="V459" i="1" s="1"/>
  <c r="Q486" i="3" s="1"/>
  <c r="Q403" i="1"/>
  <c r="V403" i="1" s="1"/>
  <c r="Q375" i="1"/>
  <c r="V375" i="1" s="1"/>
  <c r="Q402" i="3" s="1"/>
  <c r="Q320" i="1"/>
  <c r="V320" i="1" s="1"/>
  <c r="Q347" i="3" s="1"/>
  <c r="Q239" i="1"/>
  <c r="V239" i="1" s="1"/>
  <c r="Q266" i="3" s="1"/>
  <c r="P786" i="3"/>
  <c r="Q469" i="1"/>
  <c r="V469" i="1" s="1"/>
  <c r="Q496" i="3" s="1"/>
  <c r="Q453" i="1"/>
  <c r="V453" i="1" s="1"/>
  <c r="Q330" i="1"/>
  <c r="V330" i="1" s="1"/>
  <c r="Q357" i="3" s="1"/>
  <c r="Q118" i="1"/>
  <c r="V118" i="1" s="1"/>
  <c r="Q145" i="3" s="1"/>
  <c r="X858" i="1"/>
  <c r="X833" i="1"/>
  <c r="Q643" i="1"/>
  <c r="V643" i="1" s="1"/>
  <c r="Q670" i="3" s="1"/>
  <c r="Q406" i="1"/>
  <c r="V406" i="1" s="1"/>
  <c r="Q433" i="3" s="1"/>
  <c r="X868" i="1"/>
  <c r="Q642" i="1"/>
  <c r="V642" i="1" s="1"/>
  <c r="Q532" i="1"/>
  <c r="V532" i="1" s="1"/>
  <c r="Q559" i="3" s="1"/>
  <c r="Q394" i="1"/>
  <c r="V394" i="1" s="1"/>
  <c r="Q421" i="3" s="1"/>
  <c r="Q354" i="1"/>
  <c r="V354" i="1" s="1"/>
  <c r="Q381" i="3" s="1"/>
  <c r="Q103" i="1"/>
  <c r="V103" i="1" s="1"/>
  <c r="Q130" i="3" s="1"/>
  <c r="Q39" i="1"/>
  <c r="V39" i="1" s="1"/>
  <c r="Q66" i="3" s="1"/>
  <c r="Q709" i="1"/>
  <c r="V709" i="1" s="1"/>
  <c r="Q736" i="3" s="1"/>
  <c r="Q631" i="1"/>
  <c r="V631" i="1" s="1"/>
  <c r="Q658" i="3" s="1"/>
  <c r="Q461" i="1"/>
  <c r="V461" i="1" s="1"/>
  <c r="Q448" i="1"/>
  <c r="V448" i="1" s="1"/>
  <c r="Q475" i="3" s="1"/>
  <c r="Q338" i="1"/>
  <c r="V338" i="1" s="1"/>
  <c r="Q365" i="3" s="1"/>
  <c r="Q322" i="1"/>
  <c r="V322" i="1" s="1"/>
  <c r="Q349" i="3" s="1"/>
  <c r="Q150" i="1"/>
  <c r="V150" i="1" s="1"/>
  <c r="Q177" i="3" s="1"/>
  <c r="Q23" i="1"/>
  <c r="V23" i="1" s="1"/>
  <c r="Q50" i="3" s="1"/>
  <c r="X746" i="1"/>
  <c r="X859" i="1"/>
  <c r="X783" i="1"/>
  <c r="Q706" i="1"/>
  <c r="V706" i="1" s="1"/>
  <c r="Q733" i="3" s="1"/>
  <c r="Q669" i="1"/>
  <c r="V669" i="1" s="1"/>
  <c r="Q696" i="3" s="1"/>
  <c r="Q612" i="1"/>
  <c r="V612" i="1" s="1"/>
  <c r="Q639" i="3" s="1"/>
  <c r="Q445" i="1"/>
  <c r="V445" i="1" s="1"/>
  <c r="Q472" i="3" s="1"/>
  <c r="Q429" i="1"/>
  <c r="V429" i="1" s="1"/>
  <c r="Q456" i="3" s="1"/>
  <c r="Q417" i="1"/>
  <c r="V417" i="1" s="1"/>
  <c r="Q444" i="3" s="1"/>
  <c r="Q378" i="1"/>
  <c r="V378" i="1" s="1"/>
  <c r="Q405" i="3" s="1"/>
  <c r="Q362" i="1"/>
  <c r="V362" i="1" s="1"/>
  <c r="Q389" i="3" s="1"/>
  <c r="Q87" i="1"/>
  <c r="V87" i="1" s="1"/>
  <c r="Q114" i="3" s="1"/>
  <c r="X814" i="1"/>
  <c r="X780" i="1"/>
  <c r="X815" i="1"/>
  <c r="Q658" i="1"/>
  <c r="V658" i="1" s="1"/>
  <c r="Q685" i="3" s="1"/>
  <c r="Q414" i="1"/>
  <c r="V414" i="1" s="1"/>
  <c r="Q441" i="3" s="1"/>
  <c r="Q134" i="1"/>
  <c r="V134" i="1" s="1"/>
  <c r="Q161" i="3" s="1"/>
  <c r="Q71" i="1"/>
  <c r="V71" i="1" s="1"/>
  <c r="Q98" i="3" s="1"/>
  <c r="Q7" i="1"/>
  <c r="V7" i="1" s="1"/>
  <c r="Q34" i="3" s="1"/>
  <c r="Q690" i="1"/>
  <c r="V690" i="1" s="1"/>
  <c r="Q717" i="3" s="1"/>
  <c r="Q657" i="1"/>
  <c r="V657" i="1" s="1"/>
  <c r="Q684" i="3" s="1"/>
  <c r="Q607" i="1"/>
  <c r="V607" i="1" s="1"/>
  <c r="Q634" i="3" s="1"/>
  <c r="Q398" i="1"/>
  <c r="V398" i="1" s="1"/>
  <c r="Q425" i="3" s="1"/>
  <c r="Q346" i="1"/>
  <c r="V346" i="1" s="1"/>
  <c r="Q373" i="3" s="1"/>
  <c r="Q182" i="1"/>
  <c r="V182" i="1" s="1"/>
  <c r="Q209" i="3" s="1"/>
  <c r="X843" i="1"/>
  <c r="Q624" i="1"/>
  <c r="V624" i="1" s="1"/>
  <c r="Q651" i="3" s="1"/>
  <c r="Q326" i="1"/>
  <c r="V326" i="1" s="1"/>
  <c r="Q353" i="3" s="1"/>
  <c r="X782" i="1"/>
  <c r="X749" i="1"/>
  <c r="P782" i="3"/>
  <c r="Q600" i="1"/>
  <c r="V600" i="1" s="1"/>
  <c r="Q627" i="3" s="1"/>
  <c r="Q497" i="1"/>
  <c r="V497" i="1" s="1"/>
  <c r="Q524" i="3" s="1"/>
  <c r="L881" i="1"/>
  <c r="L882" i="1"/>
  <c r="Q724" i="1"/>
  <c r="V724" i="1" s="1"/>
  <c r="Q751" i="3" s="1"/>
  <c r="Q685" i="1"/>
  <c r="V685" i="1" s="1"/>
  <c r="Q712" i="3" s="1"/>
  <c r="Q662" i="1"/>
  <c r="V662" i="1" s="1"/>
  <c r="Q689" i="3" s="1"/>
  <c r="Q646" i="1"/>
  <c r="V646" i="1" s="1"/>
  <c r="Q673" i="3" s="1"/>
  <c r="Q623" i="1"/>
  <c r="V623" i="1" s="1"/>
  <c r="Q650" i="3" s="1"/>
  <c r="Q599" i="1"/>
  <c r="V599" i="1" s="1"/>
  <c r="Q626" i="3" s="1"/>
  <c r="Q568" i="1"/>
  <c r="V568" i="1" s="1"/>
  <c r="Q595" i="3" s="1"/>
  <c r="Q535" i="1"/>
  <c r="V535" i="1" s="1"/>
  <c r="Q562" i="3" s="1"/>
  <c r="Q513" i="1"/>
  <c r="V513" i="1" s="1"/>
  <c r="Q540" i="3" s="1"/>
  <c r="Q496" i="1"/>
  <c r="V496" i="1" s="1"/>
  <c r="Q523" i="3" s="1"/>
  <c r="Q480" i="1"/>
  <c r="V480" i="1" s="1"/>
  <c r="Q507" i="3" s="1"/>
  <c r="Q456" i="1"/>
  <c r="V456" i="1" s="1"/>
  <c r="Q483" i="3" s="1"/>
  <c r="Q424" i="1"/>
  <c r="V424" i="1" s="1"/>
  <c r="Q451" i="3" s="1"/>
  <c r="Q366" i="1"/>
  <c r="V366" i="1" s="1"/>
  <c r="Q393" i="3" s="1"/>
  <c r="Q325" i="1"/>
  <c r="V325" i="1" s="1"/>
  <c r="Q352" i="3" s="1"/>
  <c r="R882" i="1"/>
  <c r="R881" i="1"/>
  <c r="X849" i="1"/>
  <c r="X856" i="1"/>
  <c r="Q457" i="1"/>
  <c r="V457" i="1" s="1"/>
  <c r="Q484" i="3" s="1"/>
  <c r="I882" i="1"/>
  <c r="I881" i="1"/>
  <c r="Q723" i="1"/>
  <c r="V723" i="1" s="1"/>
  <c r="Q750" i="3" s="1"/>
  <c r="Q702" i="1"/>
  <c r="V702" i="1" s="1"/>
  <c r="Q729" i="3" s="1"/>
  <c r="Q661" i="1"/>
  <c r="V661" i="1" s="1"/>
  <c r="Q688" i="3" s="1"/>
  <c r="Q616" i="1"/>
  <c r="V616" i="1" s="1"/>
  <c r="Q643" i="3" s="1"/>
  <c r="Q592" i="1"/>
  <c r="V592" i="1" s="1"/>
  <c r="Q619" i="3" s="1"/>
  <c r="Q567" i="1"/>
  <c r="V567" i="1" s="1"/>
  <c r="Q594" i="3" s="1"/>
  <c r="Q552" i="1"/>
  <c r="V552" i="1" s="1"/>
  <c r="Q579" i="3" s="1"/>
  <c r="Q512" i="1"/>
  <c r="V512" i="1" s="1"/>
  <c r="Q539" i="3" s="1"/>
  <c r="Q465" i="1"/>
  <c r="V465" i="1" s="1"/>
  <c r="Q492" i="3" s="1"/>
  <c r="Q433" i="1"/>
  <c r="V433" i="1" s="1"/>
  <c r="Q402" i="1"/>
  <c r="V402" i="1" s="1"/>
  <c r="Q429" i="3" s="1"/>
  <c r="Q365" i="1"/>
  <c r="V365" i="1" s="1"/>
  <c r="Q392" i="3" s="1"/>
  <c r="Q334" i="1"/>
  <c r="V334" i="1" s="1"/>
  <c r="Q361" i="3" s="1"/>
  <c r="S881" i="1"/>
  <c r="S882" i="1"/>
  <c r="X806" i="1"/>
  <c r="X841" i="1"/>
  <c r="Q686" i="1"/>
  <c r="V686" i="1" s="1"/>
  <c r="Q713" i="3" s="1"/>
  <c r="J882" i="1"/>
  <c r="J881" i="1"/>
  <c r="Q718" i="1"/>
  <c r="V718" i="1" s="1"/>
  <c r="Q745" i="3" s="1"/>
  <c r="Q701" i="1"/>
  <c r="V701" i="1" s="1"/>
  <c r="Q728" i="3" s="1"/>
  <c r="Q678" i="1"/>
  <c r="V678" i="1" s="1"/>
  <c r="Q705" i="3" s="1"/>
  <c r="Q615" i="1"/>
  <c r="V615" i="1" s="1"/>
  <c r="Q642" i="3" s="1"/>
  <c r="Q591" i="1"/>
  <c r="V591" i="1" s="1"/>
  <c r="Q618" i="3" s="1"/>
  <c r="Q551" i="1"/>
  <c r="V551" i="1" s="1"/>
  <c r="Q578" i="3" s="1"/>
  <c r="Q473" i="1"/>
  <c r="V473" i="1" s="1"/>
  <c r="Q500" i="3" s="1"/>
  <c r="Q464" i="1"/>
  <c r="V464" i="1" s="1"/>
  <c r="Q491" i="3" s="1"/>
  <c r="Q432" i="1"/>
  <c r="V432" i="1" s="1"/>
  <c r="Q459" i="3" s="1"/>
  <c r="Q401" i="1"/>
  <c r="V401" i="1" s="1"/>
  <c r="Q428" i="3" s="1"/>
  <c r="Q374" i="1"/>
  <c r="V374" i="1" s="1"/>
  <c r="Q401" i="3" s="1"/>
  <c r="Q342" i="1"/>
  <c r="V342" i="1" s="1"/>
  <c r="Q369" i="3" s="1"/>
  <c r="Q333" i="1"/>
  <c r="V333" i="1" s="1"/>
  <c r="Q360" i="3" s="1"/>
  <c r="Q92" i="1"/>
  <c r="V92" i="1" s="1"/>
  <c r="Q119" i="3" s="1"/>
  <c r="U881" i="1"/>
  <c r="U882" i="1"/>
  <c r="X744" i="1"/>
  <c r="X876" i="1"/>
  <c r="X784" i="1"/>
  <c r="Q647" i="1"/>
  <c r="V647" i="1" s="1"/>
  <c r="Q674" i="3" s="1"/>
  <c r="Q536" i="1"/>
  <c r="V536" i="1" s="1"/>
  <c r="Q425" i="1"/>
  <c r="V425" i="1" s="1"/>
  <c r="Q452" i="3" s="1"/>
  <c r="K882" i="1"/>
  <c r="K881" i="1"/>
  <c r="Q717" i="1"/>
  <c r="V717" i="1" s="1"/>
  <c r="Q744" i="3" s="1"/>
  <c r="Q694" i="1"/>
  <c r="V694" i="1" s="1"/>
  <c r="Q721" i="3" s="1"/>
  <c r="Q677" i="1"/>
  <c r="V677" i="1" s="1"/>
  <c r="Q704" i="3" s="1"/>
  <c r="Q639" i="1"/>
  <c r="V639" i="1" s="1"/>
  <c r="Q666" i="3" s="1"/>
  <c r="Q584" i="1"/>
  <c r="V584" i="1" s="1"/>
  <c r="Q611" i="3" s="1"/>
  <c r="Q505" i="1"/>
  <c r="V505" i="1" s="1"/>
  <c r="Q532" i="3" s="1"/>
  <c r="Q472" i="1"/>
  <c r="V472" i="1" s="1"/>
  <c r="Q499" i="3" s="1"/>
  <c r="Q441" i="1"/>
  <c r="V441" i="1" s="1"/>
  <c r="Q468" i="3" s="1"/>
  <c r="Q410" i="1"/>
  <c r="V410" i="1" s="1"/>
  <c r="Q437" i="3" s="1"/>
  <c r="Q373" i="1"/>
  <c r="V373" i="1" s="1"/>
  <c r="Q400" i="3" s="1"/>
  <c r="Q341" i="1"/>
  <c r="V341" i="1" s="1"/>
  <c r="Q91" i="1"/>
  <c r="V91" i="1" s="1"/>
  <c r="Q118" i="3" s="1"/>
  <c r="X866" i="1"/>
  <c r="X756" i="1"/>
  <c r="Q693" i="1"/>
  <c r="V693" i="1" s="1"/>
  <c r="Q720" i="3" s="1"/>
  <c r="Q638" i="1"/>
  <c r="V638" i="1" s="1"/>
  <c r="Q665" i="3" s="1"/>
  <c r="Q583" i="1"/>
  <c r="V583" i="1" s="1"/>
  <c r="Q610" i="3" s="1"/>
  <c r="Q560" i="1"/>
  <c r="V560" i="1" s="1"/>
  <c r="Q587" i="3" s="1"/>
  <c r="Q544" i="1"/>
  <c r="V544" i="1" s="1"/>
  <c r="Q571" i="3" s="1"/>
  <c r="Q520" i="1"/>
  <c r="V520" i="1" s="1"/>
  <c r="Q547" i="3" s="1"/>
  <c r="Q504" i="1"/>
  <c r="V504" i="1" s="1"/>
  <c r="Q531" i="3" s="1"/>
  <c r="Q489" i="1"/>
  <c r="V489" i="1" s="1"/>
  <c r="Q516" i="3" s="1"/>
  <c r="Q440" i="1"/>
  <c r="V440" i="1" s="1"/>
  <c r="Q467" i="3" s="1"/>
  <c r="Q409" i="1"/>
  <c r="V409" i="1" s="1"/>
  <c r="Q436" i="3" s="1"/>
  <c r="Q382" i="1"/>
  <c r="V382" i="1" s="1"/>
  <c r="Q409" i="3" s="1"/>
  <c r="Q350" i="1"/>
  <c r="V350" i="1" s="1"/>
  <c r="Q377" i="3" s="1"/>
  <c r="Q36" i="1"/>
  <c r="V36" i="1" s="1"/>
  <c r="Q63" i="3" s="1"/>
  <c r="X807" i="1"/>
  <c r="Q481" i="1"/>
  <c r="V481" i="1" s="1"/>
  <c r="Q508" i="3" s="1"/>
  <c r="Q732" i="1"/>
  <c r="V732" i="1" s="1"/>
  <c r="Q759" i="3" s="1"/>
  <c r="Q710" i="1"/>
  <c r="V710" i="1" s="1"/>
  <c r="Q737" i="3" s="1"/>
  <c r="Q654" i="1"/>
  <c r="V654" i="1" s="1"/>
  <c r="Q681" i="3" s="1"/>
  <c r="Q632" i="1"/>
  <c r="V632" i="1" s="1"/>
  <c r="Q659" i="3" s="1"/>
  <c r="Q608" i="1"/>
  <c r="V608" i="1" s="1"/>
  <c r="Q635" i="3" s="1"/>
  <c r="Q559" i="1"/>
  <c r="V559" i="1" s="1"/>
  <c r="Q586" i="3" s="1"/>
  <c r="Q543" i="1"/>
  <c r="V543" i="1" s="1"/>
  <c r="Q570" i="3" s="1"/>
  <c r="Q519" i="1"/>
  <c r="V519" i="1" s="1"/>
  <c r="Q546" i="3" s="1"/>
  <c r="Q488" i="1"/>
  <c r="V488" i="1" s="1"/>
  <c r="Q515" i="3" s="1"/>
  <c r="Q449" i="1"/>
  <c r="V449" i="1" s="1"/>
  <c r="Q476" i="3" s="1"/>
  <c r="Q418" i="1"/>
  <c r="V418" i="1" s="1"/>
  <c r="Q445" i="3" s="1"/>
  <c r="Q381" i="1"/>
  <c r="V381" i="1" s="1"/>
  <c r="Q408" i="3" s="1"/>
  <c r="Q349" i="1"/>
  <c r="V349" i="1" s="1"/>
  <c r="Q376" i="3" s="1"/>
  <c r="Q123" i="1"/>
  <c r="V123" i="1" s="1"/>
  <c r="Q150" i="3" s="1"/>
  <c r="X798" i="1"/>
  <c r="X842" i="1"/>
  <c r="X831" i="1"/>
  <c r="V874" i="1"/>
  <c r="Q901" i="3" s="1"/>
  <c r="P901" i="3"/>
  <c r="V858" i="1"/>
  <c r="Q885" i="3" s="1"/>
  <c r="P885" i="3"/>
  <c r="V812" i="1"/>
  <c r="Q839" i="3" s="1"/>
  <c r="P839" i="3"/>
  <c r="V820" i="1"/>
  <c r="Q847" i="3" s="1"/>
  <c r="P847" i="3"/>
  <c r="V822" i="1"/>
  <c r="Q849" i="3" s="1"/>
  <c r="P849" i="3"/>
  <c r="V744" i="1"/>
  <c r="Q771" i="3" s="1"/>
  <c r="P771" i="3"/>
  <c r="V844" i="1"/>
  <c r="Q871" i="3" s="1"/>
  <c r="P871" i="3"/>
  <c r="Q408" i="1"/>
  <c r="V408" i="1" s="1"/>
  <c r="Q435" i="3" s="1"/>
  <c r="Q348" i="1"/>
  <c r="V348" i="1" s="1"/>
  <c r="Q375" i="3" s="1"/>
  <c r="Q260" i="1"/>
  <c r="V260" i="1" s="1"/>
  <c r="Q287" i="3" s="1"/>
  <c r="Q179" i="1"/>
  <c r="V179" i="1" s="1"/>
  <c r="Q206" i="3" s="1"/>
  <c r="Q60" i="1"/>
  <c r="V60" i="1" s="1"/>
  <c r="Q87" i="3" s="1"/>
  <c r="Q28" i="1"/>
  <c r="V28" i="1" s="1"/>
  <c r="Q55" i="3" s="1"/>
  <c r="V808" i="1"/>
  <c r="Q835" i="3" s="1"/>
  <c r="P835" i="3"/>
  <c r="V840" i="1"/>
  <c r="Q867" i="3" s="1"/>
  <c r="P867" i="3"/>
  <c r="V872" i="1"/>
  <c r="Q899" i="3" s="1"/>
  <c r="P899" i="3"/>
  <c r="V798" i="1"/>
  <c r="Q825" i="3" s="1"/>
  <c r="P825" i="3"/>
  <c r="V865" i="1"/>
  <c r="Q892" i="3" s="1"/>
  <c r="P892" i="3"/>
  <c r="V785" i="1"/>
  <c r="Q812" i="3" s="1"/>
  <c r="P812" i="3"/>
  <c r="V740" i="1"/>
  <c r="Q767" i="3" s="1"/>
  <c r="P767" i="3"/>
  <c r="V750" i="1"/>
  <c r="Q777" i="3" s="1"/>
  <c r="P777" i="3"/>
  <c r="V789" i="1"/>
  <c r="Q816" i="3" s="1"/>
  <c r="P816" i="3"/>
  <c r="V826" i="1"/>
  <c r="Q853" i="3" s="1"/>
  <c r="P853" i="3"/>
  <c r="V841" i="1"/>
  <c r="Q868" i="3" s="1"/>
  <c r="P868" i="3"/>
  <c r="V861" i="1"/>
  <c r="Q888" i="3" s="1"/>
  <c r="P888" i="3"/>
  <c r="Q637" i="1"/>
  <c r="V637" i="1" s="1"/>
  <c r="Q664" i="3" s="1"/>
  <c r="Q416" i="1"/>
  <c r="V416" i="1" s="1"/>
  <c r="Q443" i="3" s="1"/>
  <c r="Q356" i="1"/>
  <c r="V356" i="1" s="1"/>
  <c r="Q383" i="3" s="1"/>
  <c r="Q220" i="1"/>
  <c r="V220" i="1" s="1"/>
  <c r="Q247" i="3" s="1"/>
  <c r="Q147" i="1"/>
  <c r="V147" i="1" s="1"/>
  <c r="Q174" i="3" s="1"/>
  <c r="Q115" i="1"/>
  <c r="V115" i="1" s="1"/>
  <c r="Q142" i="3" s="1"/>
  <c r="V802" i="1"/>
  <c r="Q829" i="3" s="1"/>
  <c r="P829" i="3"/>
  <c r="V793" i="1"/>
  <c r="Q820" i="3" s="1"/>
  <c r="P820" i="3"/>
  <c r="V797" i="1"/>
  <c r="Q824" i="3" s="1"/>
  <c r="P824" i="3"/>
  <c r="V814" i="1"/>
  <c r="Q841" i="3" s="1"/>
  <c r="P841" i="3"/>
  <c r="V786" i="1"/>
  <c r="Q813" i="3" s="1"/>
  <c r="P813" i="3"/>
  <c r="V857" i="1"/>
  <c r="Q884" i="3" s="1"/>
  <c r="P884" i="3"/>
  <c r="Q688" i="1"/>
  <c r="V688" i="1" s="1"/>
  <c r="Q715" i="3" s="1"/>
  <c r="Q423" i="1"/>
  <c r="V423" i="1" s="1"/>
  <c r="Q450" i="3" s="1"/>
  <c r="Q364" i="1"/>
  <c r="V364" i="1" s="1"/>
  <c r="Q391" i="3" s="1"/>
  <c r="Q308" i="1"/>
  <c r="V308" i="1" s="1"/>
  <c r="Q335" i="3" s="1"/>
  <c r="Q212" i="1"/>
  <c r="V212" i="1" s="1"/>
  <c r="Q239" i="3" s="1"/>
  <c r="Q193" i="1"/>
  <c r="V193" i="1" s="1"/>
  <c r="Q220" i="3" s="1"/>
  <c r="Q171" i="1"/>
  <c r="V171" i="1" s="1"/>
  <c r="Q198" i="3" s="1"/>
  <c r="Q139" i="1"/>
  <c r="V139" i="1" s="1"/>
  <c r="Q166" i="3" s="1"/>
  <c r="Q20" i="1"/>
  <c r="V20" i="1" s="1"/>
  <c r="Q47" i="3" s="1"/>
  <c r="V807" i="1"/>
  <c r="Q834" i="3" s="1"/>
  <c r="P834" i="3"/>
  <c r="V784" i="1"/>
  <c r="Q811" i="3" s="1"/>
  <c r="P811" i="3"/>
  <c r="V816" i="1"/>
  <c r="Q843" i="3" s="1"/>
  <c r="P843" i="3"/>
  <c r="V848" i="1"/>
  <c r="Q875" i="3" s="1"/>
  <c r="P875" i="3"/>
  <c r="V765" i="1"/>
  <c r="Q792" i="3" s="1"/>
  <c r="P792" i="3"/>
  <c r="V747" i="1"/>
  <c r="Q774" i="3" s="1"/>
  <c r="P774" i="3"/>
  <c r="V742" i="1"/>
  <c r="Q769" i="3" s="1"/>
  <c r="P769" i="3"/>
  <c r="V767" i="1"/>
  <c r="Q794" i="3" s="1"/>
  <c r="P794" i="3"/>
  <c r="V821" i="1"/>
  <c r="Q848" i="3" s="1"/>
  <c r="P848" i="3"/>
  <c r="V794" i="1"/>
  <c r="Q821" i="3" s="1"/>
  <c r="P821" i="3"/>
  <c r="V813" i="1"/>
  <c r="Q840" i="3" s="1"/>
  <c r="P840" i="3"/>
  <c r="V828" i="1"/>
  <c r="Q855" i="3" s="1"/>
  <c r="P855" i="3"/>
  <c r="Q431" i="1"/>
  <c r="V431" i="1" s="1"/>
  <c r="Q458" i="3" s="1"/>
  <c r="Q372" i="1"/>
  <c r="V372" i="1" s="1"/>
  <c r="Q399" i="3" s="1"/>
  <c r="Q292" i="1"/>
  <c r="V292" i="1" s="1"/>
  <c r="Q319" i="3" s="1"/>
  <c r="Q108" i="1"/>
  <c r="V108" i="1" s="1"/>
  <c r="Q135" i="3" s="1"/>
  <c r="Q84" i="1"/>
  <c r="V84" i="1" s="1"/>
  <c r="Q111" i="3" s="1"/>
  <c r="Q52" i="1"/>
  <c r="V52" i="1" s="1"/>
  <c r="Q79" i="3" s="1"/>
  <c r="V815" i="1"/>
  <c r="Q842" i="3" s="1"/>
  <c r="P842" i="3"/>
  <c r="V749" i="1"/>
  <c r="Q776" i="3" s="1"/>
  <c r="P776" i="3"/>
  <c r="V850" i="1"/>
  <c r="Q877" i="3" s="1"/>
  <c r="P877" i="3"/>
  <c r="V788" i="1"/>
  <c r="Q815" i="3" s="1"/>
  <c r="P815" i="3"/>
  <c r="V804" i="1"/>
  <c r="Q831" i="3" s="1"/>
  <c r="P831" i="3"/>
  <c r="V878" i="1"/>
  <c r="Q905" i="3" s="1"/>
  <c r="P905" i="3"/>
  <c r="V870" i="1"/>
  <c r="Q897" i="3" s="1"/>
  <c r="P897" i="3"/>
  <c r="V806" i="1"/>
  <c r="Q833" i="3" s="1"/>
  <c r="P833" i="3"/>
  <c r="V829" i="1"/>
  <c r="Q856" i="3" s="1"/>
  <c r="P856" i="3"/>
  <c r="V877" i="1"/>
  <c r="Q904" i="3" s="1"/>
  <c r="P904" i="3"/>
  <c r="Q439" i="1"/>
  <c r="V439" i="1" s="1"/>
  <c r="Q466" i="3" s="1"/>
  <c r="Q380" i="1"/>
  <c r="V380" i="1" s="1"/>
  <c r="Q407" i="3" s="1"/>
  <c r="Q244" i="1"/>
  <c r="V244" i="1" s="1"/>
  <c r="Q271" i="3" s="1"/>
  <c r="Q206" i="1"/>
  <c r="V206" i="1" s="1"/>
  <c r="Q233" i="3" s="1"/>
  <c r="Q163" i="1"/>
  <c r="V163" i="1" s="1"/>
  <c r="Q190" i="3" s="1"/>
  <c r="Q76" i="1"/>
  <c r="V76" i="1" s="1"/>
  <c r="Q103" i="3" s="1"/>
  <c r="Q44" i="1"/>
  <c r="V44" i="1" s="1"/>
  <c r="Q71" i="3" s="1"/>
  <c r="Q12" i="1"/>
  <c r="V12" i="1" s="1"/>
  <c r="Q39" i="3" s="1"/>
  <c r="V792" i="1"/>
  <c r="Q819" i="3" s="1"/>
  <c r="P819" i="3"/>
  <c r="V824" i="1"/>
  <c r="Q851" i="3" s="1"/>
  <c r="P851" i="3"/>
  <c r="V856" i="1"/>
  <c r="Q883" i="3" s="1"/>
  <c r="P883" i="3"/>
  <c r="V842" i="1"/>
  <c r="Q869" i="3" s="1"/>
  <c r="P869" i="3"/>
  <c r="V757" i="1"/>
  <c r="Q784" i="3" s="1"/>
  <c r="P784" i="3"/>
  <c r="V862" i="1"/>
  <c r="Q889" i="3" s="1"/>
  <c r="P889" i="3"/>
  <c r="V780" i="1"/>
  <c r="Q807" i="3" s="1"/>
  <c r="P807" i="3"/>
  <c r="V781" i="1"/>
  <c r="Q808" i="3" s="1"/>
  <c r="P808" i="3"/>
  <c r="V836" i="1"/>
  <c r="Q863" i="3" s="1"/>
  <c r="P863" i="3"/>
  <c r="V852" i="1"/>
  <c r="Q879" i="3" s="1"/>
  <c r="P879" i="3"/>
  <c r="V751" i="1"/>
  <c r="Q778" i="3" s="1"/>
  <c r="P778" i="3"/>
  <c r="V845" i="1"/>
  <c r="Q872" i="3" s="1"/>
  <c r="P872" i="3"/>
  <c r="V873" i="1"/>
  <c r="Q900" i="3" s="1"/>
  <c r="P900" i="3"/>
  <c r="V849" i="1"/>
  <c r="Q876" i="3" s="1"/>
  <c r="P876" i="3"/>
  <c r="V790" i="1"/>
  <c r="Q817" i="3" s="1"/>
  <c r="P817" i="3"/>
  <c r="V837" i="1"/>
  <c r="Q864" i="3" s="1"/>
  <c r="P864" i="3"/>
  <c r="V853" i="1"/>
  <c r="Q880" i="3" s="1"/>
  <c r="P880" i="3"/>
  <c r="V739" i="1"/>
  <c r="Q766" i="3" s="1"/>
  <c r="P766" i="3"/>
  <c r="V805" i="1"/>
  <c r="Q832" i="3" s="1"/>
  <c r="P832" i="3"/>
  <c r="V796" i="1"/>
  <c r="Q823" i="3" s="1"/>
  <c r="P823" i="3"/>
  <c r="V817" i="1"/>
  <c r="Q844" i="3" s="1"/>
  <c r="P844" i="3"/>
  <c r="V830" i="1"/>
  <c r="Q857" i="3" s="1"/>
  <c r="P857" i="3"/>
  <c r="Q447" i="1"/>
  <c r="V447" i="1" s="1"/>
  <c r="Q474" i="3" s="1"/>
  <c r="Q388" i="1"/>
  <c r="V388" i="1" s="1"/>
  <c r="Q415" i="3" s="1"/>
  <c r="Q324" i="1"/>
  <c r="V324" i="1" s="1"/>
  <c r="Q351" i="3" s="1"/>
  <c r="Q190" i="1"/>
  <c r="V190" i="1" s="1"/>
  <c r="Q217" i="3" s="1"/>
  <c r="Q131" i="1"/>
  <c r="V131" i="1" s="1"/>
  <c r="Q158" i="3" s="1"/>
  <c r="V810" i="1"/>
  <c r="Q837" i="3" s="1"/>
  <c r="P837" i="3"/>
  <c r="V818" i="1"/>
  <c r="Q845" i="3" s="1"/>
  <c r="P845" i="3"/>
  <c r="Q455" i="1"/>
  <c r="V455" i="1" s="1"/>
  <c r="Q482" i="3" s="1"/>
  <c r="Q332" i="1"/>
  <c r="V332" i="1" s="1"/>
  <c r="Q359" i="3" s="1"/>
  <c r="Q276" i="1"/>
  <c r="V276" i="1" s="1"/>
  <c r="Q303" i="3" s="1"/>
  <c r="Q228" i="1"/>
  <c r="V228" i="1" s="1"/>
  <c r="Q255" i="3" s="1"/>
  <c r="Q185" i="1"/>
  <c r="V185" i="1" s="1"/>
  <c r="Q212" i="3" s="1"/>
  <c r="Q155" i="1"/>
  <c r="V155" i="1" s="1"/>
  <c r="Q182" i="3" s="1"/>
  <c r="Q100" i="1"/>
  <c r="V100" i="1" s="1"/>
  <c r="Q127" i="3" s="1"/>
  <c r="Q68" i="1"/>
  <c r="V68" i="1" s="1"/>
  <c r="Q95" i="3" s="1"/>
  <c r="Q4" i="1"/>
  <c r="V4" i="1" s="1"/>
  <c r="Q31" i="3" s="1"/>
  <c r="V800" i="1"/>
  <c r="Q827" i="3" s="1"/>
  <c r="P827" i="3"/>
  <c r="V832" i="1"/>
  <c r="Q859" i="3" s="1"/>
  <c r="P859" i="3"/>
  <c r="V864" i="1"/>
  <c r="Q891" i="3" s="1"/>
  <c r="P891" i="3"/>
  <c r="V868" i="1"/>
  <c r="Q895" i="3" s="1"/>
  <c r="P895" i="3"/>
  <c r="V776" i="1"/>
  <c r="Q803" i="3" s="1"/>
  <c r="P803" i="3"/>
  <c r="V834" i="1"/>
  <c r="Q861" i="3" s="1"/>
  <c r="P861" i="3"/>
  <c r="V782" i="1"/>
  <c r="Q809" i="3" s="1"/>
  <c r="P809" i="3"/>
  <c r="V748" i="1"/>
  <c r="Q775" i="3" s="1"/>
  <c r="P775" i="3"/>
  <c r="V809" i="1"/>
  <c r="Q836" i="3" s="1"/>
  <c r="P836" i="3"/>
  <c r="V869" i="1"/>
  <c r="Q896" i="3" s="1"/>
  <c r="P896" i="3"/>
  <c r="V876" i="1"/>
  <c r="Q903" i="3" s="1"/>
  <c r="P903" i="3"/>
  <c r="Q19" i="1"/>
  <c r="V19" i="1" s="1"/>
  <c r="Q46" i="3" s="1"/>
  <c r="Q596" i="1"/>
  <c r="V596" i="1" s="1"/>
  <c r="Q623" i="3" s="1"/>
  <c r="Q501" i="1"/>
  <c r="V501" i="1" s="1"/>
  <c r="Q528" i="3" s="1"/>
  <c r="Q251" i="1"/>
  <c r="V251" i="1" s="1"/>
  <c r="Q278" i="3" s="1"/>
  <c r="Q107" i="1"/>
  <c r="V107" i="1" s="1"/>
  <c r="Q134" i="3" s="1"/>
  <c r="Q597" i="1"/>
  <c r="V597" i="1" s="1"/>
  <c r="Q624" i="3" s="1"/>
  <c r="Q714" i="1"/>
  <c r="V714" i="1" s="1"/>
  <c r="Q741" i="3" s="1"/>
  <c r="Q595" i="1"/>
  <c r="V595" i="1" s="1"/>
  <c r="Q622" i="3" s="1"/>
  <c r="Q539" i="1"/>
  <c r="V539" i="1" s="1"/>
  <c r="Q566" i="3" s="1"/>
  <c r="Q476" i="1"/>
  <c r="V476" i="1" s="1"/>
  <c r="Q503" i="3" s="1"/>
  <c r="Q35" i="1"/>
  <c r="V35" i="1" s="1"/>
  <c r="Q62" i="3" s="1"/>
  <c r="Q540" i="1"/>
  <c r="V540" i="1" s="1"/>
  <c r="Q567" i="3" s="1"/>
  <c r="Q721" i="1"/>
  <c r="V721" i="1" s="1"/>
  <c r="Q748" i="3" s="1"/>
  <c r="Q713" i="1"/>
  <c r="V713" i="1" s="1"/>
  <c r="Q740" i="3" s="1"/>
  <c r="Q698" i="1"/>
  <c r="V698" i="1" s="1"/>
  <c r="Q725" i="3" s="1"/>
  <c r="Q572" i="1"/>
  <c r="V572" i="1" s="1"/>
  <c r="Q599" i="3" s="1"/>
  <c r="Q538" i="1"/>
  <c r="V538" i="1" s="1"/>
  <c r="Q565" i="3" s="1"/>
  <c r="Q509" i="1"/>
  <c r="V509" i="1" s="1"/>
  <c r="Q536" i="3" s="1"/>
  <c r="Q475" i="1"/>
  <c r="V475" i="1" s="1"/>
  <c r="Q502" i="3" s="1"/>
  <c r="Q275" i="1"/>
  <c r="V275" i="1" s="1"/>
  <c r="Q302" i="3" s="1"/>
  <c r="Q216" i="1"/>
  <c r="V216" i="1" s="1"/>
  <c r="Q243" i="3" s="1"/>
  <c r="Q167" i="1"/>
  <c r="V167" i="1" s="1"/>
  <c r="Q194" i="3" s="1"/>
  <c r="Q80" i="1"/>
  <c r="V80" i="1" s="1"/>
  <c r="Q107" i="3" s="1"/>
  <c r="Q32" i="1"/>
  <c r="V32" i="1" s="1"/>
  <c r="Q59" i="3" s="1"/>
  <c r="Q8" i="1"/>
  <c r="V8" i="1" s="1"/>
  <c r="Q35" i="3" s="1"/>
  <c r="Q564" i="1"/>
  <c r="V564" i="1" s="1"/>
  <c r="Q591" i="3" s="1"/>
  <c r="Q712" i="1"/>
  <c r="V712" i="1" s="1"/>
  <c r="Q739" i="3" s="1"/>
  <c r="Q681" i="1"/>
  <c r="V681" i="1" s="1"/>
  <c r="Q708" i="3" s="1"/>
  <c r="Q665" i="1"/>
  <c r="V665" i="1" s="1"/>
  <c r="Q692" i="3" s="1"/>
  <c r="Q651" i="1"/>
  <c r="V651" i="1" s="1"/>
  <c r="Q678" i="3" s="1"/>
  <c r="Q620" i="1"/>
  <c r="V620" i="1" s="1"/>
  <c r="Q647" i="3" s="1"/>
  <c r="Q604" i="1"/>
  <c r="V604" i="1" s="1"/>
  <c r="Q631" i="3" s="1"/>
  <c r="Q571" i="1"/>
  <c r="V571" i="1" s="1"/>
  <c r="Q598" i="3" s="1"/>
  <c r="Q548" i="1"/>
  <c r="V548" i="1" s="1"/>
  <c r="Q575" i="3" s="1"/>
  <c r="Q508" i="1"/>
  <c r="V508" i="1" s="1"/>
  <c r="Q535" i="3" s="1"/>
  <c r="Q485" i="1"/>
  <c r="V485" i="1" s="1"/>
  <c r="Q512" i="3" s="1"/>
  <c r="Q304" i="1"/>
  <c r="V304" i="1" s="1"/>
  <c r="Q331" i="3" s="1"/>
  <c r="Q240" i="1"/>
  <c r="V240" i="1" s="1"/>
  <c r="Q267" i="3" s="1"/>
  <c r="Q187" i="1"/>
  <c r="V187" i="1" s="1"/>
  <c r="Q214" i="3" s="1"/>
  <c r="Q146" i="1"/>
  <c r="V146" i="1" s="1"/>
  <c r="Q173" i="3" s="1"/>
  <c r="Q119" i="1"/>
  <c r="V119" i="1" s="1"/>
  <c r="Q146" i="3" s="1"/>
  <c r="Q735" i="1"/>
  <c r="V735" i="1" s="1"/>
  <c r="Q762" i="3" s="1"/>
  <c r="Q636" i="1"/>
  <c r="V636" i="1" s="1"/>
  <c r="Q663" i="3" s="1"/>
  <c r="Q619" i="1"/>
  <c r="V619" i="1" s="1"/>
  <c r="Q646" i="3" s="1"/>
  <c r="Q603" i="1"/>
  <c r="V603" i="1" s="1"/>
  <c r="Q630" i="3" s="1"/>
  <c r="Q588" i="1"/>
  <c r="V588" i="1" s="1"/>
  <c r="Q615" i="3" s="1"/>
  <c r="Q570" i="1"/>
  <c r="V570" i="1" s="1"/>
  <c r="Q597" i="3" s="1"/>
  <c r="Q546" i="1"/>
  <c r="V546" i="1" s="1"/>
  <c r="Q573" i="3" s="1"/>
  <c r="Q516" i="1"/>
  <c r="V516" i="1" s="1"/>
  <c r="Q543" i="3" s="1"/>
  <c r="Q507" i="1"/>
  <c r="V507" i="1" s="1"/>
  <c r="Q534" i="3" s="1"/>
  <c r="Q483" i="1"/>
  <c r="V483" i="1" s="1"/>
  <c r="Q510" i="3" s="1"/>
  <c r="Q299" i="1"/>
  <c r="V299" i="1" s="1"/>
  <c r="Q326" i="3" s="1"/>
  <c r="Q264" i="1"/>
  <c r="V264" i="1" s="1"/>
  <c r="Q291" i="3" s="1"/>
  <c r="Q211" i="1"/>
  <c r="V211" i="1" s="1"/>
  <c r="Q238" i="3" s="1"/>
  <c r="Q143" i="1"/>
  <c r="V143" i="1" s="1"/>
  <c r="Q170" i="3" s="1"/>
  <c r="Q96" i="1"/>
  <c r="V96" i="1" s="1"/>
  <c r="Q123" i="3" s="1"/>
  <c r="Q72" i="1"/>
  <c r="V72" i="1" s="1"/>
  <c r="Q99" i="3" s="1"/>
  <c r="Q48" i="1"/>
  <c r="V48" i="1" s="1"/>
  <c r="Q75" i="3" s="1"/>
  <c r="Q24" i="1"/>
  <c r="V24" i="1" s="1"/>
  <c r="Q51" i="3" s="1"/>
  <c r="Q628" i="1"/>
  <c r="V628" i="1" s="1"/>
  <c r="Q655" i="3" s="1"/>
  <c r="Q477" i="1"/>
  <c r="V477" i="1" s="1"/>
  <c r="Q504" i="3" s="1"/>
  <c r="Q720" i="1"/>
  <c r="V720" i="1" s="1"/>
  <c r="Q747" i="3" s="1"/>
  <c r="Q691" i="1"/>
  <c r="V691" i="1" s="1"/>
  <c r="Q718" i="3" s="1"/>
  <c r="Q635" i="1"/>
  <c r="V635" i="1" s="1"/>
  <c r="Q662" i="3" s="1"/>
  <c r="Q587" i="1"/>
  <c r="V587" i="1" s="1"/>
  <c r="Q614" i="3" s="1"/>
  <c r="Q556" i="1"/>
  <c r="V556" i="1" s="1"/>
  <c r="Q583" i="3" s="1"/>
  <c r="Q525" i="1"/>
  <c r="V525" i="1" s="1"/>
  <c r="Q552" i="3" s="1"/>
  <c r="Q515" i="1"/>
  <c r="V515" i="1" s="1"/>
  <c r="Q542" i="3" s="1"/>
  <c r="Q493" i="1"/>
  <c r="V493" i="1" s="1"/>
  <c r="Q520" i="3" s="1"/>
  <c r="Q462" i="1"/>
  <c r="V462" i="1" s="1"/>
  <c r="Q489" i="3" s="1"/>
  <c r="Q454" i="1"/>
  <c r="V454" i="1" s="1"/>
  <c r="Q481" i="3" s="1"/>
  <c r="Q446" i="1"/>
  <c r="V446" i="1" s="1"/>
  <c r="Q473" i="3" s="1"/>
  <c r="Q438" i="1"/>
  <c r="V438" i="1" s="1"/>
  <c r="Q465" i="3" s="1"/>
  <c r="Q430" i="1"/>
  <c r="V430" i="1" s="1"/>
  <c r="Q457" i="3" s="1"/>
  <c r="Q415" i="1"/>
  <c r="V415" i="1" s="1"/>
  <c r="Q442" i="3" s="1"/>
  <c r="Q407" i="1"/>
  <c r="V407" i="1" s="1"/>
  <c r="Q434" i="3" s="1"/>
  <c r="Q399" i="1"/>
  <c r="V399" i="1" s="1"/>
  <c r="Q426" i="3" s="1"/>
  <c r="Q387" i="1"/>
  <c r="V387" i="1" s="1"/>
  <c r="Q414" i="3" s="1"/>
  <c r="Q379" i="1"/>
  <c r="V379" i="1" s="1"/>
  <c r="Q406" i="3" s="1"/>
  <c r="Q371" i="1"/>
  <c r="V371" i="1" s="1"/>
  <c r="Q398" i="3" s="1"/>
  <c r="Q363" i="1"/>
  <c r="V363" i="1" s="1"/>
  <c r="Q390" i="3" s="1"/>
  <c r="Q355" i="1"/>
  <c r="V355" i="1" s="1"/>
  <c r="Q382" i="3" s="1"/>
  <c r="Q347" i="1"/>
  <c r="V347" i="1" s="1"/>
  <c r="Q374" i="3" s="1"/>
  <c r="Q339" i="1"/>
  <c r="V339" i="1" s="1"/>
  <c r="Q366" i="3" s="1"/>
  <c r="Q331" i="1"/>
  <c r="V331" i="1" s="1"/>
  <c r="Q358" i="3" s="1"/>
  <c r="Q323" i="1"/>
  <c r="V323" i="1" s="1"/>
  <c r="Q296" i="1"/>
  <c r="V296" i="1" s="1"/>
  <c r="Q323" i="3" s="1"/>
  <c r="Q232" i="1"/>
  <c r="V232" i="1" s="1"/>
  <c r="Q259" i="3" s="1"/>
  <c r="Q183" i="1"/>
  <c r="V183" i="1" s="1"/>
  <c r="Q210" i="3" s="1"/>
  <c r="Q162" i="1"/>
  <c r="V162" i="1" s="1"/>
  <c r="Q189" i="3" s="1"/>
  <c r="T649" i="1"/>
  <c r="S676" i="3" s="1"/>
  <c r="T510" i="1"/>
  <c r="S537" i="3" s="1"/>
  <c r="Q729" i="1"/>
  <c r="V729" i="1" s="1"/>
  <c r="Q756" i="3" s="1"/>
  <c r="Q667" i="1"/>
  <c r="V667" i="1" s="1"/>
  <c r="Q694" i="3" s="1"/>
  <c r="Q644" i="1"/>
  <c r="V644" i="1" s="1"/>
  <c r="Q671" i="3" s="1"/>
  <c r="Q621" i="1"/>
  <c r="V621" i="1" s="1"/>
  <c r="Q648" i="3" s="1"/>
  <c r="Q541" i="1"/>
  <c r="V541" i="1" s="1"/>
  <c r="Q568" i="3" s="1"/>
  <c r="Q478" i="1"/>
  <c r="V478" i="1" s="1"/>
  <c r="Q505" i="3" s="1"/>
  <c r="Q227" i="1"/>
  <c r="V227" i="1" s="1"/>
  <c r="Q254" i="3" s="1"/>
  <c r="Q178" i="1"/>
  <c r="V178" i="1" s="1"/>
  <c r="Q205" i="3" s="1"/>
  <c r="Q122" i="1"/>
  <c r="V122" i="1" s="1"/>
  <c r="Q149" i="3" s="1"/>
  <c r="Q51" i="1"/>
  <c r="V51" i="1" s="1"/>
  <c r="Q78" i="3" s="1"/>
  <c r="T618" i="1"/>
  <c r="T494" i="1"/>
  <c r="S521" i="3" s="1"/>
  <c r="T277" i="1"/>
  <c r="S304" i="3" s="1"/>
  <c r="Q728" i="1"/>
  <c r="V728" i="1" s="1"/>
  <c r="Q755" i="3" s="1"/>
  <c r="Q699" i="1"/>
  <c r="V699" i="1" s="1"/>
  <c r="Q726" i="3" s="1"/>
  <c r="Q666" i="1"/>
  <c r="V666" i="1" s="1"/>
  <c r="Q693" i="3" s="1"/>
  <c r="Q581" i="1"/>
  <c r="V581" i="1" s="1"/>
  <c r="Q608" i="3" s="1"/>
  <c r="Q549" i="1"/>
  <c r="V549" i="1" s="1"/>
  <c r="Q576" i="3" s="1"/>
  <c r="Q486" i="1"/>
  <c r="V486" i="1" s="1"/>
  <c r="Q513" i="3" s="1"/>
  <c r="Q267" i="1"/>
  <c r="V267" i="1" s="1"/>
  <c r="Q294" i="3" s="1"/>
  <c r="Q189" i="1"/>
  <c r="V189" i="1" s="1"/>
  <c r="Q216" i="3" s="1"/>
  <c r="Q138" i="1"/>
  <c r="V138" i="1" s="1"/>
  <c r="Q165" i="3" s="1"/>
  <c r="Q67" i="1"/>
  <c r="V67" i="1" s="1"/>
  <c r="Q94" i="3" s="1"/>
  <c r="Q11" i="1"/>
  <c r="V11" i="1" s="1"/>
  <c r="Q38" i="3" s="1"/>
  <c r="Q737" i="1"/>
  <c r="V737" i="1" s="1"/>
  <c r="Q675" i="1"/>
  <c r="V675" i="1" s="1"/>
  <c r="Q702" i="3" s="1"/>
  <c r="Q605" i="1"/>
  <c r="V605" i="1" s="1"/>
  <c r="Q632" i="3" s="1"/>
  <c r="Q557" i="1"/>
  <c r="V557" i="1" s="1"/>
  <c r="Q584" i="3" s="1"/>
  <c r="Q291" i="1"/>
  <c r="V291" i="1" s="1"/>
  <c r="Q318" i="3" s="1"/>
  <c r="Q243" i="1"/>
  <c r="V243" i="1" s="1"/>
  <c r="Q270" i="3" s="1"/>
  <c r="Q198" i="1"/>
  <c r="V198" i="1" s="1"/>
  <c r="Q225" i="3" s="1"/>
  <c r="Q154" i="1"/>
  <c r="V154" i="1" s="1"/>
  <c r="Q181" i="3" s="1"/>
  <c r="Q83" i="1"/>
  <c r="V83" i="1" s="1"/>
  <c r="Q110" i="3" s="1"/>
  <c r="Q27" i="1"/>
  <c r="V27" i="1" s="1"/>
  <c r="Q54" i="3" s="1"/>
  <c r="T664" i="1"/>
  <c r="S691" i="3" s="1"/>
  <c r="T586" i="1"/>
  <c r="S613" i="3" s="1"/>
  <c r="T172" i="1"/>
  <c r="S199" i="3" s="1"/>
  <c r="Q736" i="1"/>
  <c r="V736" i="1" s="1"/>
  <c r="Q726" i="1"/>
  <c r="V726" i="1" s="1"/>
  <c r="Q753" i="3" s="1"/>
  <c r="Q707" i="1"/>
  <c r="V707" i="1" s="1"/>
  <c r="Q734" i="3" s="1"/>
  <c r="Q697" i="1"/>
  <c r="V697" i="1" s="1"/>
  <c r="Q724" i="3" s="1"/>
  <c r="Q674" i="1"/>
  <c r="V674" i="1" s="1"/>
  <c r="Q701" i="3" s="1"/>
  <c r="Q652" i="1"/>
  <c r="V652" i="1" s="1"/>
  <c r="Q679" i="3" s="1"/>
  <c r="Q629" i="1"/>
  <c r="V629" i="1" s="1"/>
  <c r="Q656" i="3" s="1"/>
  <c r="Q565" i="1"/>
  <c r="V565" i="1" s="1"/>
  <c r="Q592" i="3" s="1"/>
  <c r="Q547" i="1"/>
  <c r="V547" i="1" s="1"/>
  <c r="Q574" i="3" s="1"/>
  <c r="Q502" i="1"/>
  <c r="V502" i="1" s="1"/>
  <c r="Q529" i="3" s="1"/>
  <c r="Q484" i="1"/>
  <c r="V484" i="1" s="1"/>
  <c r="Q511" i="3" s="1"/>
  <c r="Q315" i="1"/>
  <c r="V315" i="1" s="1"/>
  <c r="Q342" i="3" s="1"/>
  <c r="Q170" i="1"/>
  <c r="V170" i="1" s="1"/>
  <c r="Q197" i="3" s="1"/>
  <c r="Q99" i="1"/>
  <c r="V99" i="1" s="1"/>
  <c r="Q126" i="3" s="1"/>
  <c r="Q43" i="1"/>
  <c r="V43" i="1" s="1"/>
  <c r="Q70" i="3" s="1"/>
  <c r="T634" i="1"/>
  <c r="S661" i="3" s="1"/>
  <c r="Q683" i="1"/>
  <c r="V683" i="1" s="1"/>
  <c r="Q710" i="3" s="1"/>
  <c r="Q589" i="1"/>
  <c r="V589" i="1" s="1"/>
  <c r="Q616" i="3" s="1"/>
  <c r="Q573" i="1"/>
  <c r="V573" i="1" s="1"/>
  <c r="Q600" i="3" s="1"/>
  <c r="Q259" i="1"/>
  <c r="V259" i="1" s="1"/>
  <c r="Q286" i="3" s="1"/>
  <c r="Q219" i="1"/>
  <c r="V219" i="1" s="1"/>
  <c r="Q246" i="3" s="1"/>
  <c r="Q114" i="1"/>
  <c r="V114" i="1" s="1"/>
  <c r="Q141" i="3" s="1"/>
  <c r="Q59" i="1"/>
  <c r="V59" i="1" s="1"/>
  <c r="Q86" i="3" s="1"/>
  <c r="T45" i="1"/>
  <c r="S72" i="3" s="1"/>
  <c r="Q734" i="1"/>
  <c r="V734" i="1" s="1"/>
  <c r="Q761" i="3" s="1"/>
  <c r="Q715" i="1"/>
  <c r="V715" i="1" s="1"/>
  <c r="Q742" i="3" s="1"/>
  <c r="Q705" i="1"/>
  <c r="V705" i="1" s="1"/>
  <c r="Q732" i="3" s="1"/>
  <c r="Q682" i="1"/>
  <c r="V682" i="1" s="1"/>
  <c r="Q709" i="3" s="1"/>
  <c r="Q659" i="1"/>
  <c r="V659" i="1" s="1"/>
  <c r="Q686" i="3" s="1"/>
  <c r="Q650" i="1"/>
  <c r="V650" i="1" s="1"/>
  <c r="Q677" i="3" s="1"/>
  <c r="Q627" i="1"/>
  <c r="V627" i="1" s="1"/>
  <c r="Q654" i="3" s="1"/>
  <c r="Q613" i="1"/>
  <c r="V613" i="1" s="1"/>
  <c r="Q640" i="3" s="1"/>
  <c r="Q563" i="1"/>
  <c r="V563" i="1" s="1"/>
  <c r="Q590" i="3" s="1"/>
  <c r="Q517" i="1"/>
  <c r="V517" i="1" s="1"/>
  <c r="Q544" i="3" s="1"/>
  <c r="Q500" i="1"/>
  <c r="V500" i="1" s="1"/>
  <c r="Q527" i="3" s="1"/>
  <c r="Q307" i="1"/>
  <c r="V307" i="1" s="1"/>
  <c r="Q334" i="3" s="1"/>
  <c r="Q283" i="1"/>
  <c r="V283" i="1" s="1"/>
  <c r="Q310" i="3" s="1"/>
  <c r="Q235" i="1"/>
  <c r="V235" i="1" s="1"/>
  <c r="Q262" i="3" s="1"/>
  <c r="Q192" i="1"/>
  <c r="V192" i="1" s="1"/>
  <c r="Q219" i="3" s="1"/>
  <c r="Q130" i="1"/>
  <c r="V130" i="1" s="1"/>
  <c r="Q157" i="3" s="1"/>
  <c r="Q75" i="1"/>
  <c r="V75" i="1" s="1"/>
  <c r="Q102" i="3" s="1"/>
  <c r="Q3" i="1"/>
  <c r="V3" i="1" s="1"/>
  <c r="Q30" i="3" s="1"/>
  <c r="T696" i="1"/>
  <c r="S723" i="3" s="1"/>
  <c r="T602" i="1"/>
  <c r="T630" i="1"/>
  <c r="S657" i="3" s="1"/>
  <c r="Q630" i="1"/>
  <c r="V630" i="1" s="1"/>
  <c r="Q657" i="3" s="1"/>
  <c r="T598" i="1"/>
  <c r="S625" i="3" s="1"/>
  <c r="Q598" i="1"/>
  <c r="V598" i="1" s="1"/>
  <c r="Q625" i="3" s="1"/>
  <c r="T463" i="1"/>
  <c r="S490" i="3" s="1"/>
  <c r="Q463" i="1"/>
  <c r="V463" i="1" s="1"/>
  <c r="Q490" i="3" s="1"/>
  <c r="Q722" i="1"/>
  <c r="V722" i="1" s="1"/>
  <c r="Q749" i="3" s="1"/>
  <c r="Q590" i="1"/>
  <c r="V590" i="1" s="1"/>
  <c r="Q617" i="3" s="1"/>
  <c r="Q2" i="1"/>
  <c r="V2" i="1" s="1"/>
  <c r="Q29" i="3" s="1"/>
  <c r="T2" i="1"/>
  <c r="S29" i="3" s="1"/>
  <c r="Q730" i="1"/>
  <c r="V730" i="1" s="1"/>
  <c r="Q757" i="3" s="1"/>
  <c r="Q574" i="1"/>
  <c r="V574" i="1" s="1"/>
  <c r="Q601" i="3" s="1"/>
  <c r="Q566" i="1"/>
  <c r="V566" i="1" s="1"/>
  <c r="Q593" i="3" s="1"/>
  <c r="Q558" i="1"/>
  <c r="V558" i="1" s="1"/>
  <c r="Q585" i="3" s="1"/>
  <c r="Q550" i="1"/>
  <c r="V550" i="1" s="1"/>
  <c r="Q577" i="3" s="1"/>
  <c r="Q542" i="1"/>
  <c r="V542" i="1" s="1"/>
  <c r="Q569" i="3" s="1"/>
  <c r="Q534" i="1"/>
  <c r="V534" i="1" s="1"/>
  <c r="Q561" i="3" s="1"/>
  <c r="Q526" i="1"/>
  <c r="V526" i="1" s="1"/>
  <c r="Q553" i="3" s="1"/>
  <c r="Q518" i="1"/>
  <c r="V518" i="1" s="1"/>
  <c r="Q545" i="3" s="1"/>
  <c r="Q511" i="1"/>
  <c r="V511" i="1" s="1"/>
  <c r="Q538" i="3" s="1"/>
  <c r="Q503" i="1"/>
  <c r="V503" i="1" s="1"/>
  <c r="Q530" i="3" s="1"/>
  <c r="Q495" i="1"/>
  <c r="V495" i="1" s="1"/>
  <c r="Q522" i="3" s="1"/>
  <c r="Q487" i="1"/>
  <c r="V487" i="1" s="1"/>
  <c r="Q514" i="3" s="1"/>
  <c r="T471" i="1"/>
  <c r="S498" i="3" s="1"/>
  <c r="Q471" i="1"/>
  <c r="V471" i="1" s="1"/>
  <c r="Q498" i="3" s="1"/>
  <c r="Q738" i="1"/>
  <c r="V738" i="1" s="1"/>
  <c r="Q676" i="1"/>
  <c r="V676" i="1" s="1"/>
  <c r="Q703" i="3" s="1"/>
  <c r="Q622" i="1"/>
  <c r="V622" i="1" s="1"/>
  <c r="Q649" i="3" s="1"/>
  <c r="Q684" i="1"/>
  <c r="V684" i="1" s="1"/>
  <c r="Q711" i="3" s="1"/>
  <c r="T680" i="1"/>
  <c r="S707" i="3" s="1"/>
  <c r="Q692" i="1"/>
  <c r="V692" i="1" s="1"/>
  <c r="Q719" i="3" s="1"/>
  <c r="Q653" i="1"/>
  <c r="V653" i="1" s="1"/>
  <c r="Q680" i="3" s="1"/>
  <c r="T733" i="1"/>
  <c r="S760" i="3" s="1"/>
  <c r="Q733" i="1"/>
  <c r="V733" i="1" s="1"/>
  <c r="Q760" i="3" s="1"/>
  <c r="T725" i="1"/>
  <c r="S752" i="3" s="1"/>
  <c r="Q725" i="1"/>
  <c r="V725" i="1" s="1"/>
  <c r="Q752" i="3" s="1"/>
  <c r="T719" i="1"/>
  <c r="S746" i="3" s="1"/>
  <c r="Q719" i="1"/>
  <c r="V719" i="1" s="1"/>
  <c r="Q746" i="3" s="1"/>
  <c r="T711" i="1"/>
  <c r="S738" i="3" s="1"/>
  <c r="Q711" i="1"/>
  <c r="V711" i="1" s="1"/>
  <c r="Q738" i="3" s="1"/>
  <c r="T703" i="1"/>
  <c r="S730" i="3" s="1"/>
  <c r="Q703" i="1"/>
  <c r="V703" i="1" s="1"/>
  <c r="Q730" i="3" s="1"/>
  <c r="T668" i="1"/>
  <c r="S695" i="3" s="1"/>
  <c r="Q668" i="1"/>
  <c r="V668" i="1" s="1"/>
  <c r="Q695" i="3" s="1"/>
  <c r="T645" i="1"/>
  <c r="S672" i="3" s="1"/>
  <c r="Q645" i="1"/>
  <c r="V645" i="1" s="1"/>
  <c r="Q672" i="3" s="1"/>
  <c r="T614" i="1"/>
  <c r="S641" i="3" s="1"/>
  <c r="Q614" i="1"/>
  <c r="V614" i="1" s="1"/>
  <c r="Q641" i="3" s="1"/>
  <c r="T582" i="1"/>
  <c r="S609" i="3" s="1"/>
  <c r="Q582" i="1"/>
  <c r="V582" i="1" s="1"/>
  <c r="Q609" i="3" s="1"/>
  <c r="Q700" i="1"/>
  <c r="V700" i="1" s="1"/>
  <c r="Q727" i="3" s="1"/>
  <c r="Q606" i="1"/>
  <c r="V606" i="1" s="1"/>
  <c r="Q633" i="3" s="1"/>
  <c r="T660" i="1"/>
  <c r="S687" i="3" s="1"/>
  <c r="Q660" i="1"/>
  <c r="V660" i="1" s="1"/>
  <c r="Q687" i="3" s="1"/>
  <c r="T479" i="1"/>
  <c r="S506" i="3" s="1"/>
  <c r="Q479" i="1"/>
  <c r="V479" i="1" s="1"/>
  <c r="Q506" i="3" s="1"/>
  <c r="Q708" i="1"/>
  <c r="V708" i="1" s="1"/>
  <c r="Q735" i="3" s="1"/>
  <c r="Q695" i="1"/>
  <c r="V695" i="1" s="1"/>
  <c r="Q722" i="3" s="1"/>
  <c r="Q687" i="1"/>
  <c r="V687" i="1" s="1"/>
  <c r="Q714" i="3" s="1"/>
  <c r="Q578" i="1"/>
  <c r="V578" i="1" s="1"/>
  <c r="Q605" i="3" s="1"/>
  <c r="Q272" i="1"/>
  <c r="V272" i="1" s="1"/>
  <c r="Q299" i="3" s="1"/>
  <c r="Q312" i="1"/>
  <c r="V312" i="1" s="1"/>
  <c r="Q339" i="3" s="1"/>
  <c r="T672" i="1"/>
  <c r="S699" i="3" s="1"/>
  <c r="T656" i="1"/>
  <c r="S683" i="3" s="1"/>
  <c r="T641" i="1"/>
  <c r="S668" i="3" s="1"/>
  <c r="T626" i="1"/>
  <c r="S653" i="3" s="1"/>
  <c r="T610" i="1"/>
  <c r="S637" i="3" s="1"/>
  <c r="T594" i="1"/>
  <c r="S621" i="3" s="1"/>
  <c r="T648" i="1"/>
  <c r="S675" i="3" s="1"/>
  <c r="Q648" i="1"/>
  <c r="V648" i="1" s="1"/>
  <c r="Q675" i="3" s="1"/>
  <c r="T640" i="1"/>
  <c r="S667" i="3" s="1"/>
  <c r="Q640" i="1"/>
  <c r="V640" i="1" s="1"/>
  <c r="Q667" i="3" s="1"/>
  <c r="T633" i="1"/>
  <c r="S660" i="3" s="1"/>
  <c r="Q633" i="1"/>
  <c r="V633" i="1" s="1"/>
  <c r="Q660" i="3" s="1"/>
  <c r="T625" i="1"/>
  <c r="S652" i="3" s="1"/>
  <c r="Q625" i="1"/>
  <c r="V625" i="1" s="1"/>
  <c r="Q652" i="3" s="1"/>
  <c r="T617" i="1"/>
  <c r="S644" i="3" s="1"/>
  <c r="Q617" i="1"/>
  <c r="V617" i="1" s="1"/>
  <c r="Q644" i="3" s="1"/>
  <c r="T609" i="1"/>
  <c r="S636" i="3" s="1"/>
  <c r="Q609" i="1"/>
  <c r="V609" i="1" s="1"/>
  <c r="Q636" i="3" s="1"/>
  <c r="T601" i="1"/>
  <c r="S628" i="3" s="1"/>
  <c r="Q601" i="1"/>
  <c r="V601" i="1" s="1"/>
  <c r="Q628" i="3" s="1"/>
  <c r="T593" i="1"/>
  <c r="S620" i="3" s="1"/>
  <c r="Q593" i="1"/>
  <c r="V593" i="1" s="1"/>
  <c r="Q620" i="3" s="1"/>
  <c r="T585" i="1"/>
  <c r="S612" i="3" s="1"/>
  <c r="Q585" i="1"/>
  <c r="V585" i="1" s="1"/>
  <c r="Q612" i="3" s="1"/>
  <c r="T577" i="1"/>
  <c r="S604" i="3" s="1"/>
  <c r="Q577" i="1"/>
  <c r="V577" i="1" s="1"/>
  <c r="Q604" i="3" s="1"/>
  <c r="T311" i="1"/>
  <c r="S338" i="3" s="1"/>
  <c r="Q311" i="1"/>
  <c r="V311" i="1" s="1"/>
  <c r="Q338" i="3" s="1"/>
  <c r="T295" i="1"/>
  <c r="S322" i="3" s="1"/>
  <c r="Q295" i="1"/>
  <c r="V295" i="1" s="1"/>
  <c r="Q322" i="3" s="1"/>
  <c r="T279" i="1"/>
  <c r="S306" i="3" s="1"/>
  <c r="Q279" i="1"/>
  <c r="V279" i="1" s="1"/>
  <c r="Q306" i="3" s="1"/>
  <c r="T263" i="1"/>
  <c r="S290" i="3" s="1"/>
  <c r="Q263" i="1"/>
  <c r="V263" i="1" s="1"/>
  <c r="Q290" i="3" s="1"/>
  <c r="T247" i="1"/>
  <c r="S274" i="3" s="1"/>
  <c r="Q247" i="1"/>
  <c r="V247" i="1" s="1"/>
  <c r="Q274" i="3" s="1"/>
  <c r="T231" i="1"/>
  <c r="S258" i="3" s="1"/>
  <c r="Q231" i="1"/>
  <c r="V231" i="1" s="1"/>
  <c r="Q258" i="3" s="1"/>
  <c r="T215" i="1"/>
  <c r="S242" i="3" s="1"/>
  <c r="Q215" i="1"/>
  <c r="V215" i="1" s="1"/>
  <c r="Q242" i="3" s="1"/>
  <c r="T186" i="1"/>
  <c r="S213" i="3" s="1"/>
  <c r="Q186" i="1"/>
  <c r="V186" i="1" s="1"/>
  <c r="Q213" i="3" s="1"/>
  <c r="T174" i="1"/>
  <c r="S201" i="3" s="1"/>
  <c r="Q174" i="1"/>
  <c r="V174" i="1" s="1"/>
  <c r="Q201" i="3" s="1"/>
  <c r="T158" i="1"/>
  <c r="S185" i="3" s="1"/>
  <c r="Q158" i="1"/>
  <c r="V158" i="1" s="1"/>
  <c r="Q185" i="3" s="1"/>
  <c r="T142" i="1"/>
  <c r="S169" i="3" s="1"/>
  <c r="Q142" i="1"/>
  <c r="V142" i="1" s="1"/>
  <c r="Q169" i="3" s="1"/>
  <c r="T126" i="1"/>
  <c r="S153" i="3" s="1"/>
  <c r="Q126" i="1"/>
  <c r="V126" i="1" s="1"/>
  <c r="Q153" i="3" s="1"/>
  <c r="T111" i="1"/>
  <c r="S138" i="3" s="1"/>
  <c r="Q111" i="1"/>
  <c r="V111" i="1" s="1"/>
  <c r="Q138" i="3" s="1"/>
  <c r="T95" i="1"/>
  <c r="S122" i="3" s="1"/>
  <c r="Q95" i="1"/>
  <c r="V95" i="1" s="1"/>
  <c r="Q122" i="3" s="1"/>
  <c r="T79" i="1"/>
  <c r="S106" i="3" s="1"/>
  <c r="Q79" i="1"/>
  <c r="V79" i="1" s="1"/>
  <c r="Q106" i="3" s="1"/>
  <c r="T63" i="1"/>
  <c r="S90" i="3" s="1"/>
  <c r="Q63" i="1"/>
  <c r="V63" i="1" s="1"/>
  <c r="Q90" i="3" s="1"/>
  <c r="T47" i="1"/>
  <c r="S74" i="3" s="1"/>
  <c r="Q47" i="1"/>
  <c r="V47" i="1" s="1"/>
  <c r="Q74" i="3" s="1"/>
  <c r="T31" i="1"/>
  <c r="S58" i="3" s="1"/>
  <c r="Q31" i="1"/>
  <c r="V31" i="1" s="1"/>
  <c r="Q58" i="3" s="1"/>
  <c r="T15" i="1"/>
  <c r="S42" i="3" s="1"/>
  <c r="Q15" i="1"/>
  <c r="V15" i="1" s="1"/>
  <c r="Q42" i="3" s="1"/>
  <c r="Q663" i="1"/>
  <c r="V663" i="1" s="1"/>
  <c r="Q690" i="3" s="1"/>
  <c r="Q303" i="1"/>
  <c r="V303" i="1" s="1"/>
  <c r="Q330" i="3" s="1"/>
  <c r="Q280" i="1"/>
  <c r="V280" i="1" s="1"/>
  <c r="Q307" i="3" s="1"/>
  <c r="Q316" i="1"/>
  <c r="V316" i="1" s="1"/>
  <c r="Q343" i="3" s="1"/>
  <c r="Q300" i="1"/>
  <c r="V300" i="1" s="1"/>
  <c r="Q327" i="3" s="1"/>
  <c r="Q284" i="1"/>
  <c r="V284" i="1" s="1"/>
  <c r="Q311" i="3" s="1"/>
  <c r="Q268" i="1"/>
  <c r="V268" i="1" s="1"/>
  <c r="Q295" i="3" s="1"/>
  <c r="Q252" i="1"/>
  <c r="V252" i="1" s="1"/>
  <c r="Q279" i="3" s="1"/>
  <c r="Q236" i="1"/>
  <c r="V236" i="1" s="1"/>
  <c r="Q263" i="3" s="1"/>
  <c r="Q310" i="1"/>
  <c r="V310" i="1" s="1"/>
  <c r="Q337" i="3" s="1"/>
  <c r="T310" i="1"/>
  <c r="S337" i="3" s="1"/>
  <c r="Q302" i="1"/>
  <c r="V302" i="1" s="1"/>
  <c r="Q329" i="3" s="1"/>
  <c r="T302" i="1"/>
  <c r="S329" i="3" s="1"/>
  <c r="Q294" i="1"/>
  <c r="V294" i="1" s="1"/>
  <c r="Q321" i="3" s="1"/>
  <c r="T294" i="1"/>
  <c r="S321" i="3" s="1"/>
  <c r="Q286" i="1"/>
  <c r="V286" i="1" s="1"/>
  <c r="Q313" i="3" s="1"/>
  <c r="T286" i="1"/>
  <c r="S313" i="3" s="1"/>
  <c r="Q278" i="1"/>
  <c r="V278" i="1" s="1"/>
  <c r="Q305" i="3" s="1"/>
  <c r="T278" i="1"/>
  <c r="S305" i="3" s="1"/>
  <c r="Q270" i="1"/>
  <c r="V270" i="1" s="1"/>
  <c r="Q297" i="3" s="1"/>
  <c r="T270" i="1"/>
  <c r="S297" i="3" s="1"/>
  <c r="Q262" i="1"/>
  <c r="V262" i="1" s="1"/>
  <c r="Q289" i="3" s="1"/>
  <c r="T262" i="1"/>
  <c r="S289" i="3" s="1"/>
  <c r="Q254" i="1"/>
  <c r="V254" i="1" s="1"/>
  <c r="Q281" i="3" s="1"/>
  <c r="T254" i="1"/>
  <c r="S281" i="3" s="1"/>
  <c r="Q246" i="1"/>
  <c r="V246" i="1" s="1"/>
  <c r="Q273" i="3" s="1"/>
  <c r="T246" i="1"/>
  <c r="S273" i="3" s="1"/>
  <c r="Q238" i="1"/>
  <c r="V238" i="1" s="1"/>
  <c r="Q265" i="3" s="1"/>
  <c r="T238" i="1"/>
  <c r="S265" i="3" s="1"/>
  <c r="Q230" i="1"/>
  <c r="V230" i="1" s="1"/>
  <c r="Q257" i="3" s="1"/>
  <c r="T230" i="1"/>
  <c r="S257" i="3" s="1"/>
  <c r="Q222" i="1"/>
  <c r="V222" i="1" s="1"/>
  <c r="Q249" i="3" s="1"/>
  <c r="T222" i="1"/>
  <c r="S249" i="3" s="1"/>
  <c r="Q214" i="1"/>
  <c r="V214" i="1" s="1"/>
  <c r="Q241" i="3" s="1"/>
  <c r="T214" i="1"/>
  <c r="S241" i="3" s="1"/>
  <c r="Q208" i="1"/>
  <c r="V208" i="1" s="1"/>
  <c r="Q235" i="3" s="1"/>
  <c r="T208" i="1"/>
  <c r="S235" i="3" s="1"/>
  <c r="Q203" i="1"/>
  <c r="V203" i="1" s="1"/>
  <c r="Q230" i="3" s="1"/>
  <c r="T203" i="1"/>
  <c r="S230" i="3" s="1"/>
  <c r="Q200" i="1"/>
  <c r="V200" i="1" s="1"/>
  <c r="Q227" i="3" s="1"/>
  <c r="T200" i="1"/>
  <c r="S227" i="3" s="1"/>
  <c r="Q194" i="1"/>
  <c r="V194" i="1" s="1"/>
  <c r="Q221" i="3" s="1"/>
  <c r="T194" i="1"/>
  <c r="S221" i="3" s="1"/>
  <c r="Q181" i="1"/>
  <c r="V181" i="1" s="1"/>
  <c r="Q208" i="3" s="1"/>
  <c r="T181" i="1"/>
  <c r="S208" i="3" s="1"/>
  <c r="Q173" i="1"/>
  <c r="V173" i="1" s="1"/>
  <c r="Q200" i="3" s="1"/>
  <c r="T173" i="1"/>
  <c r="S200" i="3" s="1"/>
  <c r="Q165" i="1"/>
  <c r="V165" i="1" s="1"/>
  <c r="Q192" i="3" s="1"/>
  <c r="T165" i="1"/>
  <c r="S192" i="3" s="1"/>
  <c r="Q157" i="1"/>
  <c r="V157" i="1" s="1"/>
  <c r="Q184" i="3" s="1"/>
  <c r="T157" i="1"/>
  <c r="S184" i="3" s="1"/>
  <c r="Q149" i="1"/>
  <c r="V149" i="1" s="1"/>
  <c r="Q176" i="3" s="1"/>
  <c r="T149" i="1"/>
  <c r="S176" i="3" s="1"/>
  <c r="Q141" i="1"/>
  <c r="V141" i="1" s="1"/>
  <c r="Q168" i="3" s="1"/>
  <c r="T141" i="1"/>
  <c r="S168" i="3" s="1"/>
  <c r="Q133" i="1"/>
  <c r="V133" i="1" s="1"/>
  <c r="Q160" i="3" s="1"/>
  <c r="T133" i="1"/>
  <c r="S160" i="3" s="1"/>
  <c r="Q125" i="1"/>
  <c r="V125" i="1" s="1"/>
  <c r="Q152" i="3" s="1"/>
  <c r="T125" i="1"/>
  <c r="S152" i="3" s="1"/>
  <c r="Q117" i="1"/>
  <c r="V117" i="1" s="1"/>
  <c r="Q144" i="3" s="1"/>
  <c r="T117" i="1"/>
  <c r="S144" i="3" s="1"/>
  <c r="Q110" i="1"/>
  <c r="V110" i="1" s="1"/>
  <c r="Q137" i="3" s="1"/>
  <c r="T110" i="1"/>
  <c r="S137" i="3" s="1"/>
  <c r="Q102" i="1"/>
  <c r="V102" i="1" s="1"/>
  <c r="Q129" i="3" s="1"/>
  <c r="T102" i="1"/>
  <c r="S129" i="3" s="1"/>
  <c r="Q94" i="1"/>
  <c r="V94" i="1" s="1"/>
  <c r="Q121" i="3" s="1"/>
  <c r="T94" i="1"/>
  <c r="S121" i="3" s="1"/>
  <c r="Q86" i="1"/>
  <c r="V86" i="1" s="1"/>
  <c r="Q113" i="3" s="1"/>
  <c r="T86" i="1"/>
  <c r="S113" i="3" s="1"/>
  <c r="Q78" i="1"/>
  <c r="V78" i="1" s="1"/>
  <c r="Q105" i="3" s="1"/>
  <c r="T78" i="1"/>
  <c r="S105" i="3" s="1"/>
  <c r="Q70" i="1"/>
  <c r="V70" i="1" s="1"/>
  <c r="Q97" i="3" s="1"/>
  <c r="T70" i="1"/>
  <c r="S97" i="3" s="1"/>
  <c r="Q62" i="1"/>
  <c r="V62" i="1" s="1"/>
  <c r="Q89" i="3" s="1"/>
  <c r="T62" i="1"/>
  <c r="S89" i="3" s="1"/>
  <c r="Q54" i="1"/>
  <c r="V54" i="1" s="1"/>
  <c r="Q81" i="3" s="1"/>
  <c r="T54" i="1"/>
  <c r="S81" i="3" s="1"/>
  <c r="Q46" i="1"/>
  <c r="V46" i="1" s="1"/>
  <c r="Q73" i="3" s="1"/>
  <c r="T46" i="1"/>
  <c r="S73" i="3" s="1"/>
  <c r="Q38" i="1"/>
  <c r="V38" i="1" s="1"/>
  <c r="Q65" i="3" s="1"/>
  <c r="T38" i="1"/>
  <c r="S65" i="3" s="1"/>
  <c r="Q30" i="1"/>
  <c r="V30" i="1" s="1"/>
  <c r="Q57" i="3" s="1"/>
  <c r="T30" i="1"/>
  <c r="S57" i="3" s="1"/>
  <c r="Q22" i="1"/>
  <c r="V22" i="1" s="1"/>
  <c r="Q49" i="3" s="1"/>
  <c r="T22" i="1"/>
  <c r="S49" i="3" s="1"/>
  <c r="Q14" i="1"/>
  <c r="V14" i="1" s="1"/>
  <c r="Q41" i="3" s="1"/>
  <c r="T14" i="1"/>
  <c r="S41" i="3" s="1"/>
  <c r="Q6" i="1"/>
  <c r="V6" i="1" s="1"/>
  <c r="Q33" i="3" s="1"/>
  <c r="T6" i="1"/>
  <c r="S33" i="3" s="1"/>
  <c r="T318" i="1"/>
  <c r="S345" i="3" s="1"/>
  <c r="Q317" i="1"/>
  <c r="V317" i="1" s="1"/>
  <c r="Q344" i="3" s="1"/>
  <c r="T317" i="1"/>
  <c r="S344" i="3" s="1"/>
  <c r="Q301" i="1"/>
  <c r="V301" i="1" s="1"/>
  <c r="Q328" i="3" s="1"/>
  <c r="T301" i="1"/>
  <c r="S328" i="3" s="1"/>
  <c r="Q293" i="1"/>
  <c r="V293" i="1" s="1"/>
  <c r="Q320" i="3" s="1"/>
  <c r="T293" i="1"/>
  <c r="S320" i="3" s="1"/>
  <c r="Q285" i="1"/>
  <c r="V285" i="1" s="1"/>
  <c r="Q312" i="3" s="1"/>
  <c r="T285" i="1"/>
  <c r="S312" i="3" s="1"/>
  <c r="Q269" i="1"/>
  <c r="V269" i="1" s="1"/>
  <c r="Q296" i="3" s="1"/>
  <c r="T269" i="1"/>
  <c r="S296" i="3" s="1"/>
  <c r="Q261" i="1"/>
  <c r="V261" i="1" s="1"/>
  <c r="Q288" i="3" s="1"/>
  <c r="T261" i="1"/>
  <c r="S288" i="3" s="1"/>
  <c r="Q253" i="1"/>
  <c r="V253" i="1" s="1"/>
  <c r="Q280" i="3" s="1"/>
  <c r="T253" i="1"/>
  <c r="S280" i="3" s="1"/>
  <c r="Q237" i="1"/>
  <c r="V237" i="1" s="1"/>
  <c r="Q264" i="3" s="1"/>
  <c r="T237" i="1"/>
  <c r="S264" i="3" s="1"/>
  <c r="Q229" i="1"/>
  <c r="V229" i="1" s="1"/>
  <c r="Q256" i="3" s="1"/>
  <c r="T229" i="1"/>
  <c r="S256" i="3" s="1"/>
  <c r="Q221" i="1"/>
  <c r="V221" i="1" s="1"/>
  <c r="Q248" i="3" s="1"/>
  <c r="T221" i="1"/>
  <c r="S248" i="3" s="1"/>
  <c r="Q207" i="1"/>
  <c r="V207" i="1" s="1"/>
  <c r="Q234" i="3" s="1"/>
  <c r="T207" i="1"/>
  <c r="S234" i="3" s="1"/>
  <c r="Q202" i="1"/>
  <c r="V202" i="1" s="1"/>
  <c r="Q229" i="3" s="1"/>
  <c r="T202" i="1"/>
  <c r="S229" i="3" s="1"/>
  <c r="Q199" i="1"/>
  <c r="V199" i="1" s="1"/>
  <c r="Q226" i="3" s="1"/>
  <c r="T199" i="1"/>
  <c r="S226" i="3" s="1"/>
  <c r="Q180" i="1"/>
  <c r="V180" i="1" s="1"/>
  <c r="Q207" i="3" s="1"/>
  <c r="T180" i="1"/>
  <c r="S207" i="3" s="1"/>
  <c r="Q164" i="1"/>
  <c r="V164" i="1" s="1"/>
  <c r="Q191" i="3" s="1"/>
  <c r="T164" i="1"/>
  <c r="S191" i="3" s="1"/>
  <c r="Q156" i="1"/>
  <c r="V156" i="1" s="1"/>
  <c r="Q183" i="3" s="1"/>
  <c r="T156" i="1"/>
  <c r="S183" i="3" s="1"/>
  <c r="Q148" i="1"/>
  <c r="V148" i="1" s="1"/>
  <c r="Q175" i="3" s="1"/>
  <c r="T148" i="1"/>
  <c r="S175" i="3" s="1"/>
  <c r="Q132" i="1"/>
  <c r="V132" i="1" s="1"/>
  <c r="Q159" i="3" s="1"/>
  <c r="T132" i="1"/>
  <c r="S159" i="3" s="1"/>
  <c r="Q124" i="1"/>
  <c r="V124" i="1" s="1"/>
  <c r="Q151" i="3" s="1"/>
  <c r="T124" i="1"/>
  <c r="S151" i="3" s="1"/>
  <c r="Q116" i="1"/>
  <c r="V116" i="1" s="1"/>
  <c r="Q143" i="3" s="1"/>
  <c r="T116" i="1"/>
  <c r="S143" i="3" s="1"/>
  <c r="Q101" i="1"/>
  <c r="V101" i="1" s="1"/>
  <c r="Q128" i="3" s="1"/>
  <c r="T101" i="1"/>
  <c r="S128" i="3" s="1"/>
  <c r="Q93" i="1"/>
  <c r="V93" i="1" s="1"/>
  <c r="Q120" i="3" s="1"/>
  <c r="T93" i="1"/>
  <c r="S120" i="3" s="1"/>
  <c r="Q85" i="1"/>
  <c r="V85" i="1" s="1"/>
  <c r="Q112" i="3" s="1"/>
  <c r="T85" i="1"/>
  <c r="S112" i="3" s="1"/>
  <c r="Q69" i="1"/>
  <c r="V69" i="1" s="1"/>
  <c r="Q96" i="3" s="1"/>
  <c r="T69" i="1"/>
  <c r="S96" i="3" s="1"/>
  <c r="Q61" i="1"/>
  <c r="V61" i="1" s="1"/>
  <c r="Q88" i="3" s="1"/>
  <c r="T61" i="1"/>
  <c r="S88" i="3" s="1"/>
  <c r="Q53" i="1"/>
  <c r="V53" i="1" s="1"/>
  <c r="Q80" i="3" s="1"/>
  <c r="T53" i="1"/>
  <c r="S80" i="3" s="1"/>
  <c r="Q37" i="1"/>
  <c r="V37" i="1" s="1"/>
  <c r="Q64" i="3" s="1"/>
  <c r="T37" i="1"/>
  <c r="S64" i="3" s="1"/>
  <c r="Q29" i="1"/>
  <c r="V29" i="1" s="1"/>
  <c r="Q56" i="3" s="1"/>
  <c r="T29" i="1"/>
  <c r="S56" i="3" s="1"/>
  <c r="Q21" i="1"/>
  <c r="V21" i="1" s="1"/>
  <c r="Q48" i="3" s="1"/>
  <c r="T21" i="1"/>
  <c r="S48" i="3" s="1"/>
  <c r="Q5" i="1"/>
  <c r="V5" i="1" s="1"/>
  <c r="Q32" i="3" s="1"/>
  <c r="T5" i="1"/>
  <c r="S32" i="3" s="1"/>
  <c r="T576" i="1"/>
  <c r="S603" i="3" s="1"/>
  <c r="T245" i="1"/>
  <c r="S272" i="3" s="1"/>
  <c r="T140" i="1"/>
  <c r="S167" i="3" s="1"/>
  <c r="T13" i="1"/>
  <c r="S40" i="3" s="1"/>
  <c r="T213" i="1"/>
  <c r="S240" i="3" s="1"/>
  <c r="T109" i="1"/>
  <c r="S136" i="3" s="1"/>
  <c r="Q314" i="1"/>
  <c r="V314" i="1" s="1"/>
  <c r="Q341" i="3" s="1"/>
  <c r="T314" i="1"/>
  <c r="S341" i="3" s="1"/>
  <c r="Q306" i="1"/>
  <c r="V306" i="1" s="1"/>
  <c r="Q333" i="3" s="1"/>
  <c r="T306" i="1"/>
  <c r="S333" i="3" s="1"/>
  <c r="Q298" i="1"/>
  <c r="V298" i="1" s="1"/>
  <c r="Q325" i="3" s="1"/>
  <c r="T298" i="1"/>
  <c r="S325" i="3" s="1"/>
  <c r="Q290" i="1"/>
  <c r="V290" i="1" s="1"/>
  <c r="Q317" i="3" s="1"/>
  <c r="T290" i="1"/>
  <c r="S317" i="3" s="1"/>
  <c r="Q282" i="1"/>
  <c r="V282" i="1" s="1"/>
  <c r="Q309" i="3" s="1"/>
  <c r="T282" i="1"/>
  <c r="S309" i="3" s="1"/>
  <c r="Q274" i="1"/>
  <c r="V274" i="1" s="1"/>
  <c r="Q301" i="3" s="1"/>
  <c r="T274" i="1"/>
  <c r="S301" i="3" s="1"/>
  <c r="Q266" i="1"/>
  <c r="V266" i="1" s="1"/>
  <c r="Q293" i="3" s="1"/>
  <c r="T266" i="1"/>
  <c r="S293" i="3" s="1"/>
  <c r="Q258" i="1"/>
  <c r="V258" i="1" s="1"/>
  <c r="Q285" i="3" s="1"/>
  <c r="T258" i="1"/>
  <c r="S285" i="3" s="1"/>
  <c r="Q250" i="1"/>
  <c r="V250" i="1" s="1"/>
  <c r="Q277" i="3" s="1"/>
  <c r="T250" i="1"/>
  <c r="S277" i="3" s="1"/>
  <c r="Q242" i="1"/>
  <c r="V242" i="1" s="1"/>
  <c r="Q269" i="3" s="1"/>
  <c r="T242" i="1"/>
  <c r="S269" i="3" s="1"/>
  <c r="Q234" i="1"/>
  <c r="V234" i="1" s="1"/>
  <c r="Q261" i="3" s="1"/>
  <c r="T234" i="1"/>
  <c r="S261" i="3" s="1"/>
  <c r="Q226" i="1"/>
  <c r="V226" i="1" s="1"/>
  <c r="Q253" i="3" s="1"/>
  <c r="T226" i="1"/>
  <c r="S253" i="3" s="1"/>
  <c r="Q218" i="1"/>
  <c r="V218" i="1" s="1"/>
  <c r="Q245" i="3" s="1"/>
  <c r="T218" i="1"/>
  <c r="S245" i="3" s="1"/>
  <c r="Q210" i="1"/>
  <c r="V210" i="1" s="1"/>
  <c r="Q237" i="3" s="1"/>
  <c r="T210" i="1"/>
  <c r="S237" i="3" s="1"/>
  <c r="Q205" i="1"/>
  <c r="V205" i="1" s="1"/>
  <c r="Q232" i="3" s="1"/>
  <c r="T205" i="1"/>
  <c r="S232" i="3" s="1"/>
  <c r="Q197" i="1"/>
  <c r="V197" i="1" s="1"/>
  <c r="Q224" i="3" s="1"/>
  <c r="T197" i="1"/>
  <c r="S224" i="3" s="1"/>
  <c r="Q191" i="1"/>
  <c r="V191" i="1" s="1"/>
  <c r="Q218" i="3" s="1"/>
  <c r="T191" i="1"/>
  <c r="S218" i="3" s="1"/>
  <c r="Q177" i="1"/>
  <c r="V177" i="1" s="1"/>
  <c r="Q204" i="3" s="1"/>
  <c r="T177" i="1"/>
  <c r="S204" i="3" s="1"/>
  <c r="Q169" i="1"/>
  <c r="V169" i="1" s="1"/>
  <c r="Q196" i="3" s="1"/>
  <c r="T169" i="1"/>
  <c r="S196" i="3" s="1"/>
  <c r="Q161" i="1"/>
  <c r="V161" i="1" s="1"/>
  <c r="Q188" i="3" s="1"/>
  <c r="T161" i="1"/>
  <c r="S188" i="3" s="1"/>
  <c r="Q153" i="1"/>
  <c r="V153" i="1" s="1"/>
  <c r="Q180" i="3" s="1"/>
  <c r="T153" i="1"/>
  <c r="S180" i="3" s="1"/>
  <c r="Q145" i="1"/>
  <c r="V145" i="1" s="1"/>
  <c r="Q172" i="3" s="1"/>
  <c r="T145" i="1"/>
  <c r="S172" i="3" s="1"/>
  <c r="Q137" i="1"/>
  <c r="V137" i="1" s="1"/>
  <c r="Q164" i="3" s="1"/>
  <c r="T137" i="1"/>
  <c r="S164" i="3" s="1"/>
  <c r="Q129" i="1"/>
  <c r="V129" i="1" s="1"/>
  <c r="Q156" i="3" s="1"/>
  <c r="T129" i="1"/>
  <c r="S156" i="3" s="1"/>
  <c r="Q121" i="1"/>
  <c r="V121" i="1" s="1"/>
  <c r="Q148" i="3" s="1"/>
  <c r="T121" i="1"/>
  <c r="S148" i="3" s="1"/>
  <c r="Q113" i="1"/>
  <c r="V113" i="1" s="1"/>
  <c r="Q140" i="3" s="1"/>
  <c r="T113" i="1"/>
  <c r="S140" i="3" s="1"/>
  <c r="Q106" i="1"/>
  <c r="V106" i="1" s="1"/>
  <c r="Q133" i="3" s="1"/>
  <c r="T106" i="1"/>
  <c r="S133" i="3" s="1"/>
  <c r="Q98" i="1"/>
  <c r="V98" i="1" s="1"/>
  <c r="Q125" i="3" s="1"/>
  <c r="T98" i="1"/>
  <c r="S125" i="3" s="1"/>
  <c r="Q90" i="1"/>
  <c r="V90" i="1" s="1"/>
  <c r="Q117" i="3" s="1"/>
  <c r="T90" i="1"/>
  <c r="S117" i="3" s="1"/>
  <c r="Q82" i="1"/>
  <c r="V82" i="1" s="1"/>
  <c r="Q109" i="3" s="1"/>
  <c r="T82" i="1"/>
  <c r="S109" i="3" s="1"/>
  <c r="Q74" i="1"/>
  <c r="V74" i="1" s="1"/>
  <c r="Q101" i="3" s="1"/>
  <c r="T74" i="1"/>
  <c r="S101" i="3" s="1"/>
  <c r="Q66" i="1"/>
  <c r="V66" i="1" s="1"/>
  <c r="Q93" i="3" s="1"/>
  <c r="T66" i="1"/>
  <c r="S93" i="3" s="1"/>
  <c r="Q58" i="1"/>
  <c r="V58" i="1" s="1"/>
  <c r="Q85" i="3" s="1"/>
  <c r="T58" i="1"/>
  <c r="S85" i="3" s="1"/>
  <c r="Q50" i="1"/>
  <c r="V50" i="1" s="1"/>
  <c r="Q77" i="3" s="1"/>
  <c r="T50" i="1"/>
  <c r="S77" i="3" s="1"/>
  <c r="Q42" i="1"/>
  <c r="V42" i="1" s="1"/>
  <c r="Q69" i="3" s="1"/>
  <c r="T42" i="1"/>
  <c r="S69" i="3" s="1"/>
  <c r="Q34" i="1"/>
  <c r="V34" i="1" s="1"/>
  <c r="Q61" i="3" s="1"/>
  <c r="T34" i="1"/>
  <c r="S61" i="3" s="1"/>
  <c r="Q26" i="1"/>
  <c r="V26" i="1" s="1"/>
  <c r="Q53" i="3" s="1"/>
  <c r="T26" i="1"/>
  <c r="S53" i="3" s="1"/>
  <c r="Q18" i="1"/>
  <c r="V18" i="1" s="1"/>
  <c r="Q45" i="3" s="1"/>
  <c r="T18" i="1"/>
  <c r="S45" i="3" s="1"/>
  <c r="Q10" i="1"/>
  <c r="V10" i="1" s="1"/>
  <c r="Q37" i="3" s="1"/>
  <c r="T10" i="1"/>
  <c r="S37" i="3" s="1"/>
  <c r="Q313" i="1"/>
  <c r="V313" i="1" s="1"/>
  <c r="Q340" i="3" s="1"/>
  <c r="T313" i="1"/>
  <c r="S340" i="3" s="1"/>
  <c r="Q305" i="1"/>
  <c r="V305" i="1" s="1"/>
  <c r="Q332" i="3" s="1"/>
  <c r="T305" i="1"/>
  <c r="S332" i="3" s="1"/>
  <c r="Q297" i="1"/>
  <c r="V297" i="1" s="1"/>
  <c r="Q324" i="3" s="1"/>
  <c r="T297" i="1"/>
  <c r="S324" i="3" s="1"/>
  <c r="Q289" i="1"/>
  <c r="V289" i="1" s="1"/>
  <c r="Q316" i="3" s="1"/>
  <c r="T289" i="1"/>
  <c r="S316" i="3" s="1"/>
  <c r="Q281" i="1"/>
  <c r="V281" i="1" s="1"/>
  <c r="Q308" i="3" s="1"/>
  <c r="T281" i="1"/>
  <c r="S308" i="3" s="1"/>
  <c r="Q273" i="1"/>
  <c r="V273" i="1" s="1"/>
  <c r="Q300" i="3" s="1"/>
  <c r="T273" i="1"/>
  <c r="S300" i="3" s="1"/>
  <c r="Q265" i="1"/>
  <c r="V265" i="1" s="1"/>
  <c r="Q292" i="3" s="1"/>
  <c r="T265" i="1"/>
  <c r="S292" i="3" s="1"/>
  <c r="Q257" i="1"/>
  <c r="V257" i="1" s="1"/>
  <c r="Q284" i="3" s="1"/>
  <c r="T257" i="1"/>
  <c r="S284" i="3" s="1"/>
  <c r="Q249" i="1"/>
  <c r="V249" i="1" s="1"/>
  <c r="Q276" i="3" s="1"/>
  <c r="T249" i="1"/>
  <c r="S276" i="3" s="1"/>
  <c r="Q241" i="1"/>
  <c r="V241" i="1" s="1"/>
  <c r="Q268" i="3" s="1"/>
  <c r="T241" i="1"/>
  <c r="S268" i="3" s="1"/>
  <c r="Q233" i="1"/>
  <c r="V233" i="1" s="1"/>
  <c r="Q260" i="3" s="1"/>
  <c r="T233" i="1"/>
  <c r="S260" i="3" s="1"/>
  <c r="Q225" i="1"/>
  <c r="V225" i="1" s="1"/>
  <c r="Q252" i="3" s="1"/>
  <c r="T225" i="1"/>
  <c r="S252" i="3" s="1"/>
  <c r="Q217" i="1"/>
  <c r="V217" i="1" s="1"/>
  <c r="Q244" i="3" s="1"/>
  <c r="T217" i="1"/>
  <c r="S244" i="3" s="1"/>
  <c r="Q209" i="1"/>
  <c r="V209" i="1" s="1"/>
  <c r="Q236" i="3" s="1"/>
  <c r="T209" i="1"/>
  <c r="S236" i="3" s="1"/>
  <c r="Q196" i="1"/>
  <c r="V196" i="1" s="1"/>
  <c r="Q223" i="3" s="1"/>
  <c r="T196" i="1"/>
  <c r="Q188" i="1"/>
  <c r="V188" i="1" s="1"/>
  <c r="Q215" i="3" s="1"/>
  <c r="T188" i="1"/>
  <c r="S215" i="3" s="1"/>
  <c r="Q184" i="1"/>
  <c r="V184" i="1" s="1"/>
  <c r="Q211" i="3" s="1"/>
  <c r="T184" i="1"/>
  <c r="S211" i="3" s="1"/>
  <c r="Q176" i="1"/>
  <c r="V176" i="1" s="1"/>
  <c r="Q203" i="3" s="1"/>
  <c r="T176" i="1"/>
  <c r="S203" i="3" s="1"/>
  <c r="Q168" i="1"/>
  <c r="V168" i="1" s="1"/>
  <c r="Q195" i="3" s="1"/>
  <c r="T168" i="1"/>
  <c r="S195" i="3" s="1"/>
  <c r="Q160" i="1"/>
  <c r="V160" i="1" s="1"/>
  <c r="Q187" i="3" s="1"/>
  <c r="T160" i="1"/>
  <c r="S187" i="3" s="1"/>
  <c r="Q152" i="1"/>
  <c r="V152" i="1" s="1"/>
  <c r="Q179" i="3" s="1"/>
  <c r="T152" i="1"/>
  <c r="S179" i="3" s="1"/>
  <c r="Q144" i="1"/>
  <c r="V144" i="1" s="1"/>
  <c r="Q171" i="3" s="1"/>
  <c r="T144" i="1"/>
  <c r="S171" i="3" s="1"/>
  <c r="Q136" i="1"/>
  <c r="V136" i="1" s="1"/>
  <c r="Q163" i="3" s="1"/>
  <c r="T136" i="1"/>
  <c r="S163" i="3" s="1"/>
  <c r="Q128" i="1"/>
  <c r="V128" i="1" s="1"/>
  <c r="Q155" i="3" s="1"/>
  <c r="T128" i="1"/>
  <c r="S155" i="3" s="1"/>
  <c r="Q120" i="1"/>
  <c r="V120" i="1" s="1"/>
  <c r="Q147" i="3" s="1"/>
  <c r="T120" i="1"/>
  <c r="S147" i="3" s="1"/>
  <c r="Q112" i="1"/>
  <c r="V112" i="1" s="1"/>
  <c r="Q139" i="3" s="1"/>
  <c r="T112" i="1"/>
  <c r="S139" i="3" s="1"/>
  <c r="Q105" i="1"/>
  <c r="V105" i="1" s="1"/>
  <c r="Q132" i="3" s="1"/>
  <c r="T105" i="1"/>
  <c r="S132" i="3" s="1"/>
  <c r="Q97" i="1"/>
  <c r="V97" i="1" s="1"/>
  <c r="Q124" i="3" s="1"/>
  <c r="T97" i="1"/>
  <c r="S124" i="3" s="1"/>
  <c r="Q89" i="1"/>
  <c r="V89" i="1" s="1"/>
  <c r="Q116" i="3" s="1"/>
  <c r="T89" i="1"/>
  <c r="S116" i="3" s="1"/>
  <c r="Q81" i="1"/>
  <c r="V81" i="1" s="1"/>
  <c r="Q108" i="3" s="1"/>
  <c r="T81" i="1"/>
  <c r="S108" i="3" s="1"/>
  <c r="Q73" i="1"/>
  <c r="V73" i="1" s="1"/>
  <c r="Q100" i="3" s="1"/>
  <c r="T73" i="1"/>
  <c r="S100" i="3" s="1"/>
  <c r="Q65" i="1"/>
  <c r="V65" i="1" s="1"/>
  <c r="Q92" i="3" s="1"/>
  <c r="T65" i="1"/>
  <c r="S92" i="3" s="1"/>
  <c r="Q57" i="1"/>
  <c r="V57" i="1" s="1"/>
  <c r="Q84" i="3" s="1"/>
  <c r="T57" i="1"/>
  <c r="S84" i="3" s="1"/>
  <c r="Q49" i="1"/>
  <c r="V49" i="1" s="1"/>
  <c r="Q76" i="3" s="1"/>
  <c r="T49" i="1"/>
  <c r="S76" i="3" s="1"/>
  <c r="Q41" i="1"/>
  <c r="V41" i="1" s="1"/>
  <c r="Q68" i="3" s="1"/>
  <c r="T41" i="1"/>
  <c r="S68" i="3" s="1"/>
  <c r="Q33" i="1"/>
  <c r="V33" i="1" s="1"/>
  <c r="Q60" i="3" s="1"/>
  <c r="T33" i="1"/>
  <c r="S60" i="3" s="1"/>
  <c r="Q25" i="1"/>
  <c r="V25" i="1" s="1"/>
  <c r="Q52" i="3" s="1"/>
  <c r="T25" i="1"/>
  <c r="S52" i="3" s="1"/>
  <c r="Q17" i="1"/>
  <c r="V17" i="1" s="1"/>
  <c r="Q44" i="3" s="1"/>
  <c r="T17" i="1"/>
  <c r="S44" i="3" s="1"/>
  <c r="Q9" i="1"/>
  <c r="V9" i="1" s="1"/>
  <c r="Q36" i="3" s="1"/>
  <c r="T9" i="1"/>
  <c r="S36" i="3" s="1"/>
  <c r="T580" i="1"/>
  <c r="S607" i="3" s="1"/>
  <c r="T309" i="1"/>
  <c r="S336" i="3" s="1"/>
  <c r="T77" i="1"/>
  <c r="S104" i="3" s="1"/>
  <c r="F29" i="3"/>
  <c r="G29" i="3"/>
  <c r="H29" i="3"/>
  <c r="I29" i="3"/>
  <c r="J29" i="3"/>
  <c r="K29" i="3"/>
  <c r="L29" i="3"/>
  <c r="M29" i="3"/>
  <c r="N29" i="3"/>
  <c r="O29" i="3"/>
  <c r="R29" i="3"/>
  <c r="T29" i="3"/>
  <c r="U29" i="3"/>
  <c r="F30" i="3"/>
  <c r="G30" i="3"/>
  <c r="H30" i="3"/>
  <c r="I30" i="3"/>
  <c r="J30" i="3"/>
  <c r="K30" i="3"/>
  <c r="L30" i="3"/>
  <c r="M30" i="3"/>
  <c r="N30" i="3"/>
  <c r="O30" i="3"/>
  <c r="R30" i="3"/>
  <c r="S30" i="3"/>
  <c r="T30" i="3"/>
  <c r="U30" i="3"/>
  <c r="F31" i="3"/>
  <c r="G31" i="3"/>
  <c r="H31" i="3"/>
  <c r="I31" i="3"/>
  <c r="J31" i="3"/>
  <c r="K31" i="3"/>
  <c r="L31" i="3"/>
  <c r="M31" i="3"/>
  <c r="N31" i="3"/>
  <c r="O31" i="3"/>
  <c r="R31" i="3"/>
  <c r="S31" i="3"/>
  <c r="T31" i="3"/>
  <c r="U31" i="3"/>
  <c r="F32" i="3"/>
  <c r="G32" i="3"/>
  <c r="H32" i="3"/>
  <c r="I32" i="3"/>
  <c r="J32" i="3"/>
  <c r="K32" i="3"/>
  <c r="L32" i="3"/>
  <c r="M32" i="3"/>
  <c r="N32" i="3"/>
  <c r="O32" i="3"/>
  <c r="R32" i="3"/>
  <c r="T32" i="3"/>
  <c r="U32" i="3"/>
  <c r="F33" i="3"/>
  <c r="G33" i="3"/>
  <c r="H33" i="3"/>
  <c r="I33" i="3"/>
  <c r="J33" i="3"/>
  <c r="K33" i="3"/>
  <c r="L33" i="3"/>
  <c r="M33" i="3"/>
  <c r="N33" i="3"/>
  <c r="O33" i="3"/>
  <c r="R33" i="3"/>
  <c r="T33" i="3"/>
  <c r="U33" i="3"/>
  <c r="F34" i="3"/>
  <c r="G34" i="3"/>
  <c r="H34" i="3"/>
  <c r="I34" i="3"/>
  <c r="J34" i="3"/>
  <c r="K34" i="3"/>
  <c r="L34" i="3"/>
  <c r="M34" i="3"/>
  <c r="N34" i="3"/>
  <c r="O34" i="3"/>
  <c r="R34" i="3"/>
  <c r="S34" i="3"/>
  <c r="T34" i="3"/>
  <c r="U34" i="3"/>
  <c r="F35" i="3"/>
  <c r="G35" i="3"/>
  <c r="H35" i="3"/>
  <c r="I35" i="3"/>
  <c r="J35" i="3"/>
  <c r="K35" i="3"/>
  <c r="L35" i="3"/>
  <c r="M35" i="3"/>
  <c r="N35" i="3"/>
  <c r="O35" i="3"/>
  <c r="R35" i="3"/>
  <c r="S35" i="3"/>
  <c r="T35" i="3"/>
  <c r="U35" i="3"/>
  <c r="F36" i="3"/>
  <c r="G36" i="3"/>
  <c r="H36" i="3"/>
  <c r="I36" i="3"/>
  <c r="J36" i="3"/>
  <c r="K36" i="3"/>
  <c r="L36" i="3"/>
  <c r="M36" i="3"/>
  <c r="N36" i="3"/>
  <c r="O36" i="3"/>
  <c r="R36" i="3"/>
  <c r="T36" i="3"/>
  <c r="U36" i="3"/>
  <c r="F37" i="3"/>
  <c r="G37" i="3"/>
  <c r="H37" i="3"/>
  <c r="I37" i="3"/>
  <c r="J37" i="3"/>
  <c r="K37" i="3"/>
  <c r="L37" i="3"/>
  <c r="M37" i="3"/>
  <c r="N37" i="3"/>
  <c r="O37" i="3"/>
  <c r="R37" i="3"/>
  <c r="T37" i="3"/>
  <c r="U37" i="3"/>
  <c r="F38" i="3"/>
  <c r="G38" i="3"/>
  <c r="H38" i="3"/>
  <c r="I38" i="3"/>
  <c r="J38" i="3"/>
  <c r="K38" i="3"/>
  <c r="L38" i="3"/>
  <c r="M38" i="3"/>
  <c r="N38" i="3"/>
  <c r="O38" i="3"/>
  <c r="R38" i="3"/>
  <c r="S38" i="3"/>
  <c r="T38" i="3"/>
  <c r="U38" i="3"/>
  <c r="F39" i="3"/>
  <c r="G39" i="3"/>
  <c r="H39" i="3"/>
  <c r="I39" i="3"/>
  <c r="J39" i="3"/>
  <c r="K39" i="3"/>
  <c r="L39" i="3"/>
  <c r="M39" i="3"/>
  <c r="N39" i="3"/>
  <c r="O39" i="3"/>
  <c r="R39" i="3"/>
  <c r="S39" i="3"/>
  <c r="T39" i="3"/>
  <c r="U39" i="3"/>
  <c r="F40" i="3"/>
  <c r="G40" i="3"/>
  <c r="H40" i="3"/>
  <c r="I40" i="3"/>
  <c r="J40" i="3"/>
  <c r="K40" i="3"/>
  <c r="L40" i="3"/>
  <c r="M40" i="3"/>
  <c r="N40" i="3"/>
  <c r="O40" i="3"/>
  <c r="P40" i="3"/>
  <c r="Q40" i="3"/>
  <c r="R40" i="3"/>
  <c r="T40" i="3"/>
  <c r="U40" i="3"/>
  <c r="F41" i="3"/>
  <c r="G41" i="3"/>
  <c r="H41" i="3"/>
  <c r="I41" i="3"/>
  <c r="J41" i="3"/>
  <c r="K41" i="3"/>
  <c r="L41" i="3"/>
  <c r="M41" i="3"/>
  <c r="N41" i="3"/>
  <c r="O41" i="3"/>
  <c r="R41" i="3"/>
  <c r="T41" i="3"/>
  <c r="U41" i="3"/>
  <c r="F42" i="3"/>
  <c r="G42" i="3"/>
  <c r="H42" i="3"/>
  <c r="I42" i="3"/>
  <c r="J42" i="3"/>
  <c r="K42" i="3"/>
  <c r="L42" i="3"/>
  <c r="M42" i="3"/>
  <c r="N42" i="3"/>
  <c r="O42" i="3"/>
  <c r="R42" i="3"/>
  <c r="T42" i="3"/>
  <c r="U42" i="3"/>
  <c r="F43" i="3"/>
  <c r="G43" i="3"/>
  <c r="H43" i="3"/>
  <c r="I43" i="3"/>
  <c r="J43" i="3"/>
  <c r="K43" i="3"/>
  <c r="L43" i="3"/>
  <c r="M43" i="3"/>
  <c r="N43" i="3"/>
  <c r="O43" i="3"/>
  <c r="R43" i="3"/>
  <c r="S43" i="3"/>
  <c r="T43" i="3"/>
  <c r="U43" i="3"/>
  <c r="F44" i="3"/>
  <c r="G44" i="3"/>
  <c r="H44" i="3"/>
  <c r="I44" i="3"/>
  <c r="J44" i="3"/>
  <c r="K44" i="3"/>
  <c r="L44" i="3"/>
  <c r="M44" i="3"/>
  <c r="N44" i="3"/>
  <c r="O44" i="3"/>
  <c r="R44" i="3"/>
  <c r="T44" i="3"/>
  <c r="U44" i="3"/>
  <c r="F45" i="3"/>
  <c r="G45" i="3"/>
  <c r="H45" i="3"/>
  <c r="I45" i="3"/>
  <c r="J45" i="3"/>
  <c r="K45" i="3"/>
  <c r="L45" i="3"/>
  <c r="M45" i="3"/>
  <c r="N45" i="3"/>
  <c r="O45" i="3"/>
  <c r="R45" i="3"/>
  <c r="T45" i="3"/>
  <c r="U45" i="3"/>
  <c r="F46" i="3"/>
  <c r="G46" i="3"/>
  <c r="H46" i="3"/>
  <c r="I46" i="3"/>
  <c r="J46" i="3"/>
  <c r="K46" i="3"/>
  <c r="L46" i="3"/>
  <c r="M46" i="3"/>
  <c r="N46" i="3"/>
  <c r="O46" i="3"/>
  <c r="R46" i="3"/>
  <c r="S46" i="3"/>
  <c r="T46" i="3"/>
  <c r="U46" i="3"/>
  <c r="F47" i="3"/>
  <c r="G47" i="3"/>
  <c r="H47" i="3"/>
  <c r="I47" i="3"/>
  <c r="J47" i="3"/>
  <c r="K47" i="3"/>
  <c r="L47" i="3"/>
  <c r="M47" i="3"/>
  <c r="N47" i="3"/>
  <c r="O47" i="3"/>
  <c r="R47" i="3"/>
  <c r="S47" i="3"/>
  <c r="T47" i="3"/>
  <c r="U47" i="3"/>
  <c r="F48" i="3"/>
  <c r="G48" i="3"/>
  <c r="H48" i="3"/>
  <c r="I48" i="3"/>
  <c r="J48" i="3"/>
  <c r="K48" i="3"/>
  <c r="L48" i="3"/>
  <c r="M48" i="3"/>
  <c r="N48" i="3"/>
  <c r="O48" i="3"/>
  <c r="R48" i="3"/>
  <c r="T48" i="3"/>
  <c r="U48" i="3"/>
  <c r="F49" i="3"/>
  <c r="G49" i="3"/>
  <c r="H49" i="3"/>
  <c r="I49" i="3"/>
  <c r="J49" i="3"/>
  <c r="K49" i="3"/>
  <c r="L49" i="3"/>
  <c r="M49" i="3"/>
  <c r="N49" i="3"/>
  <c r="O49" i="3"/>
  <c r="R49" i="3"/>
  <c r="T49" i="3"/>
  <c r="U49" i="3"/>
  <c r="F50" i="3"/>
  <c r="G50" i="3"/>
  <c r="H50" i="3"/>
  <c r="I50" i="3"/>
  <c r="J50" i="3"/>
  <c r="K50" i="3"/>
  <c r="L50" i="3"/>
  <c r="M50" i="3"/>
  <c r="N50" i="3"/>
  <c r="O50" i="3"/>
  <c r="R50" i="3"/>
  <c r="S50" i="3"/>
  <c r="T50" i="3"/>
  <c r="U50" i="3"/>
  <c r="F51" i="3"/>
  <c r="G51" i="3"/>
  <c r="H51" i="3"/>
  <c r="I51" i="3"/>
  <c r="J51" i="3"/>
  <c r="K51" i="3"/>
  <c r="L51" i="3"/>
  <c r="M51" i="3"/>
  <c r="N51" i="3"/>
  <c r="O51" i="3"/>
  <c r="R51" i="3"/>
  <c r="S51" i="3"/>
  <c r="T51" i="3"/>
  <c r="U51" i="3"/>
  <c r="F52" i="3"/>
  <c r="G52" i="3"/>
  <c r="H52" i="3"/>
  <c r="I52" i="3"/>
  <c r="J52" i="3"/>
  <c r="K52" i="3"/>
  <c r="L52" i="3"/>
  <c r="M52" i="3"/>
  <c r="N52" i="3"/>
  <c r="O52" i="3"/>
  <c r="R52" i="3"/>
  <c r="T52" i="3"/>
  <c r="U52" i="3"/>
  <c r="F53" i="3"/>
  <c r="G53" i="3"/>
  <c r="H53" i="3"/>
  <c r="I53" i="3"/>
  <c r="J53" i="3"/>
  <c r="K53" i="3"/>
  <c r="L53" i="3"/>
  <c r="M53" i="3"/>
  <c r="N53" i="3"/>
  <c r="O53" i="3"/>
  <c r="R53" i="3"/>
  <c r="T53" i="3"/>
  <c r="U53" i="3"/>
  <c r="F54" i="3"/>
  <c r="G54" i="3"/>
  <c r="H54" i="3"/>
  <c r="I54" i="3"/>
  <c r="J54" i="3"/>
  <c r="K54" i="3"/>
  <c r="L54" i="3"/>
  <c r="M54" i="3"/>
  <c r="N54" i="3"/>
  <c r="O54" i="3"/>
  <c r="R54" i="3"/>
  <c r="S54" i="3"/>
  <c r="T54" i="3"/>
  <c r="U54" i="3"/>
  <c r="F55" i="3"/>
  <c r="G55" i="3"/>
  <c r="H55" i="3"/>
  <c r="I55" i="3"/>
  <c r="J55" i="3"/>
  <c r="K55" i="3"/>
  <c r="L55" i="3"/>
  <c r="M55" i="3"/>
  <c r="N55" i="3"/>
  <c r="O55" i="3"/>
  <c r="R55" i="3"/>
  <c r="S55" i="3"/>
  <c r="T55" i="3"/>
  <c r="U55" i="3"/>
  <c r="F56" i="3"/>
  <c r="G56" i="3"/>
  <c r="H56" i="3"/>
  <c r="I56" i="3"/>
  <c r="J56" i="3"/>
  <c r="K56" i="3"/>
  <c r="L56" i="3"/>
  <c r="M56" i="3"/>
  <c r="N56" i="3"/>
  <c r="O56" i="3"/>
  <c r="R56" i="3"/>
  <c r="T56" i="3"/>
  <c r="U56" i="3"/>
  <c r="F57" i="3"/>
  <c r="G57" i="3"/>
  <c r="H57" i="3"/>
  <c r="I57" i="3"/>
  <c r="J57" i="3"/>
  <c r="K57" i="3"/>
  <c r="L57" i="3"/>
  <c r="M57" i="3"/>
  <c r="N57" i="3"/>
  <c r="O57" i="3"/>
  <c r="R57" i="3"/>
  <c r="T57" i="3"/>
  <c r="U57" i="3"/>
  <c r="F58" i="3"/>
  <c r="G58" i="3"/>
  <c r="H58" i="3"/>
  <c r="I58" i="3"/>
  <c r="J58" i="3"/>
  <c r="K58" i="3"/>
  <c r="L58" i="3"/>
  <c r="M58" i="3"/>
  <c r="N58" i="3"/>
  <c r="O58" i="3"/>
  <c r="R58" i="3"/>
  <c r="T58" i="3"/>
  <c r="U58" i="3"/>
  <c r="F59" i="3"/>
  <c r="G59" i="3"/>
  <c r="H59" i="3"/>
  <c r="I59" i="3"/>
  <c r="J59" i="3"/>
  <c r="K59" i="3"/>
  <c r="L59" i="3"/>
  <c r="M59" i="3"/>
  <c r="N59" i="3"/>
  <c r="O59" i="3"/>
  <c r="R59" i="3"/>
  <c r="S59" i="3"/>
  <c r="T59" i="3"/>
  <c r="U59" i="3"/>
  <c r="F60" i="3"/>
  <c r="G60" i="3"/>
  <c r="H60" i="3"/>
  <c r="I60" i="3"/>
  <c r="J60" i="3"/>
  <c r="K60" i="3"/>
  <c r="L60" i="3"/>
  <c r="M60" i="3"/>
  <c r="N60" i="3"/>
  <c r="O60" i="3"/>
  <c r="R60" i="3"/>
  <c r="T60" i="3"/>
  <c r="U60" i="3"/>
  <c r="F61" i="3"/>
  <c r="G61" i="3"/>
  <c r="H61" i="3"/>
  <c r="I61" i="3"/>
  <c r="J61" i="3"/>
  <c r="K61" i="3"/>
  <c r="L61" i="3"/>
  <c r="M61" i="3"/>
  <c r="N61" i="3"/>
  <c r="O61" i="3"/>
  <c r="R61" i="3"/>
  <c r="T61" i="3"/>
  <c r="U61" i="3"/>
  <c r="F62" i="3"/>
  <c r="G62" i="3"/>
  <c r="H62" i="3"/>
  <c r="I62" i="3"/>
  <c r="J62" i="3"/>
  <c r="K62" i="3"/>
  <c r="L62" i="3"/>
  <c r="M62" i="3"/>
  <c r="N62" i="3"/>
  <c r="O62" i="3"/>
  <c r="R62" i="3"/>
  <c r="S62" i="3"/>
  <c r="T62" i="3"/>
  <c r="U62" i="3"/>
  <c r="F63" i="3"/>
  <c r="G63" i="3"/>
  <c r="H63" i="3"/>
  <c r="I63" i="3"/>
  <c r="J63" i="3"/>
  <c r="K63" i="3"/>
  <c r="L63" i="3"/>
  <c r="M63" i="3"/>
  <c r="N63" i="3"/>
  <c r="O63" i="3"/>
  <c r="R63" i="3"/>
  <c r="S63" i="3"/>
  <c r="T63" i="3"/>
  <c r="U63" i="3"/>
  <c r="F64" i="3"/>
  <c r="G64" i="3"/>
  <c r="H64" i="3"/>
  <c r="I64" i="3"/>
  <c r="J64" i="3"/>
  <c r="K64" i="3"/>
  <c r="L64" i="3"/>
  <c r="M64" i="3"/>
  <c r="N64" i="3"/>
  <c r="O64" i="3"/>
  <c r="R64" i="3"/>
  <c r="T64" i="3"/>
  <c r="U64" i="3"/>
  <c r="F65" i="3"/>
  <c r="G65" i="3"/>
  <c r="H65" i="3"/>
  <c r="I65" i="3"/>
  <c r="J65" i="3"/>
  <c r="K65" i="3"/>
  <c r="L65" i="3"/>
  <c r="M65" i="3"/>
  <c r="N65" i="3"/>
  <c r="O65" i="3"/>
  <c r="R65" i="3"/>
  <c r="T65" i="3"/>
  <c r="U65" i="3"/>
  <c r="F66" i="3"/>
  <c r="G66" i="3"/>
  <c r="H66" i="3"/>
  <c r="I66" i="3"/>
  <c r="J66" i="3"/>
  <c r="K66" i="3"/>
  <c r="L66" i="3"/>
  <c r="M66" i="3"/>
  <c r="N66" i="3"/>
  <c r="O66" i="3"/>
  <c r="R66" i="3"/>
  <c r="S66" i="3"/>
  <c r="T66" i="3"/>
  <c r="U66" i="3"/>
  <c r="F67" i="3"/>
  <c r="G67" i="3"/>
  <c r="H67" i="3"/>
  <c r="I67" i="3"/>
  <c r="J67" i="3"/>
  <c r="K67" i="3"/>
  <c r="L67" i="3"/>
  <c r="M67" i="3"/>
  <c r="N67" i="3"/>
  <c r="O67" i="3"/>
  <c r="R67" i="3"/>
  <c r="S67" i="3"/>
  <c r="T67" i="3"/>
  <c r="U67" i="3"/>
  <c r="F68" i="3"/>
  <c r="G68" i="3"/>
  <c r="H68" i="3"/>
  <c r="I68" i="3"/>
  <c r="J68" i="3"/>
  <c r="K68" i="3"/>
  <c r="L68" i="3"/>
  <c r="M68" i="3"/>
  <c r="N68" i="3"/>
  <c r="O68" i="3"/>
  <c r="R68" i="3"/>
  <c r="T68" i="3"/>
  <c r="U68" i="3"/>
  <c r="F69" i="3"/>
  <c r="G69" i="3"/>
  <c r="H69" i="3"/>
  <c r="I69" i="3"/>
  <c r="J69" i="3"/>
  <c r="K69" i="3"/>
  <c r="L69" i="3"/>
  <c r="M69" i="3"/>
  <c r="N69" i="3"/>
  <c r="O69" i="3"/>
  <c r="R69" i="3"/>
  <c r="T69" i="3"/>
  <c r="U69" i="3"/>
  <c r="F70" i="3"/>
  <c r="G70" i="3"/>
  <c r="H70" i="3"/>
  <c r="I70" i="3"/>
  <c r="J70" i="3"/>
  <c r="K70" i="3"/>
  <c r="L70" i="3"/>
  <c r="M70" i="3"/>
  <c r="N70" i="3"/>
  <c r="O70" i="3"/>
  <c r="R70" i="3"/>
  <c r="S70" i="3"/>
  <c r="T70" i="3"/>
  <c r="U70" i="3"/>
  <c r="F71" i="3"/>
  <c r="G71" i="3"/>
  <c r="H71" i="3"/>
  <c r="I71" i="3"/>
  <c r="J71" i="3"/>
  <c r="K71" i="3"/>
  <c r="L71" i="3"/>
  <c r="M71" i="3"/>
  <c r="N71" i="3"/>
  <c r="O71" i="3"/>
  <c r="R71" i="3"/>
  <c r="S71" i="3"/>
  <c r="T71" i="3"/>
  <c r="U71" i="3"/>
  <c r="F72" i="3"/>
  <c r="G72" i="3"/>
  <c r="H72" i="3"/>
  <c r="I72" i="3"/>
  <c r="J72" i="3"/>
  <c r="K72" i="3"/>
  <c r="L72" i="3"/>
  <c r="M72" i="3"/>
  <c r="N72" i="3"/>
  <c r="O72" i="3"/>
  <c r="P72" i="3"/>
  <c r="Q72" i="3"/>
  <c r="R72" i="3"/>
  <c r="T72" i="3"/>
  <c r="U72" i="3"/>
  <c r="F73" i="3"/>
  <c r="G73" i="3"/>
  <c r="H73" i="3"/>
  <c r="I73" i="3"/>
  <c r="J73" i="3"/>
  <c r="K73" i="3"/>
  <c r="L73" i="3"/>
  <c r="M73" i="3"/>
  <c r="N73" i="3"/>
  <c r="O73" i="3"/>
  <c r="R73" i="3"/>
  <c r="T73" i="3"/>
  <c r="U73" i="3"/>
  <c r="F74" i="3"/>
  <c r="G74" i="3"/>
  <c r="H74" i="3"/>
  <c r="I74" i="3"/>
  <c r="J74" i="3"/>
  <c r="K74" i="3"/>
  <c r="L74" i="3"/>
  <c r="M74" i="3"/>
  <c r="N74" i="3"/>
  <c r="O74" i="3"/>
  <c r="R74" i="3"/>
  <c r="T74" i="3"/>
  <c r="U74" i="3"/>
  <c r="F75" i="3"/>
  <c r="G75" i="3"/>
  <c r="H75" i="3"/>
  <c r="I75" i="3"/>
  <c r="J75" i="3"/>
  <c r="K75" i="3"/>
  <c r="L75" i="3"/>
  <c r="M75" i="3"/>
  <c r="N75" i="3"/>
  <c r="O75" i="3"/>
  <c r="R75" i="3"/>
  <c r="S75" i="3"/>
  <c r="T75" i="3"/>
  <c r="U75" i="3"/>
  <c r="F76" i="3"/>
  <c r="G76" i="3"/>
  <c r="H76" i="3"/>
  <c r="I76" i="3"/>
  <c r="J76" i="3"/>
  <c r="K76" i="3"/>
  <c r="L76" i="3"/>
  <c r="M76" i="3"/>
  <c r="N76" i="3"/>
  <c r="O76" i="3"/>
  <c r="R76" i="3"/>
  <c r="T76" i="3"/>
  <c r="U76" i="3"/>
  <c r="F77" i="3"/>
  <c r="G77" i="3"/>
  <c r="H77" i="3"/>
  <c r="I77" i="3"/>
  <c r="J77" i="3"/>
  <c r="K77" i="3"/>
  <c r="L77" i="3"/>
  <c r="M77" i="3"/>
  <c r="N77" i="3"/>
  <c r="O77" i="3"/>
  <c r="R77" i="3"/>
  <c r="T77" i="3"/>
  <c r="U77" i="3"/>
  <c r="F78" i="3"/>
  <c r="G78" i="3"/>
  <c r="H78" i="3"/>
  <c r="I78" i="3"/>
  <c r="J78" i="3"/>
  <c r="K78" i="3"/>
  <c r="L78" i="3"/>
  <c r="M78" i="3"/>
  <c r="N78" i="3"/>
  <c r="O78" i="3"/>
  <c r="R78" i="3"/>
  <c r="S78" i="3"/>
  <c r="T78" i="3"/>
  <c r="U78" i="3"/>
  <c r="F79" i="3"/>
  <c r="G79" i="3"/>
  <c r="H79" i="3"/>
  <c r="I79" i="3"/>
  <c r="J79" i="3"/>
  <c r="K79" i="3"/>
  <c r="L79" i="3"/>
  <c r="M79" i="3"/>
  <c r="N79" i="3"/>
  <c r="O79" i="3"/>
  <c r="R79" i="3"/>
  <c r="S79" i="3"/>
  <c r="T79" i="3"/>
  <c r="U79" i="3"/>
  <c r="F80" i="3"/>
  <c r="G80" i="3"/>
  <c r="H80" i="3"/>
  <c r="I80" i="3"/>
  <c r="J80" i="3"/>
  <c r="K80" i="3"/>
  <c r="L80" i="3"/>
  <c r="M80" i="3"/>
  <c r="N80" i="3"/>
  <c r="O80" i="3"/>
  <c r="R80" i="3"/>
  <c r="T80" i="3"/>
  <c r="U80" i="3"/>
  <c r="F81" i="3"/>
  <c r="G81" i="3"/>
  <c r="H81" i="3"/>
  <c r="I81" i="3"/>
  <c r="J81" i="3"/>
  <c r="K81" i="3"/>
  <c r="L81" i="3"/>
  <c r="M81" i="3"/>
  <c r="N81" i="3"/>
  <c r="O81" i="3"/>
  <c r="R81" i="3"/>
  <c r="T81" i="3"/>
  <c r="U81" i="3"/>
  <c r="F82" i="3"/>
  <c r="G82" i="3"/>
  <c r="H82" i="3"/>
  <c r="I82" i="3"/>
  <c r="J82" i="3"/>
  <c r="K82" i="3"/>
  <c r="L82" i="3"/>
  <c r="M82" i="3"/>
  <c r="N82" i="3"/>
  <c r="O82" i="3"/>
  <c r="R82" i="3"/>
  <c r="S82" i="3"/>
  <c r="T82" i="3"/>
  <c r="U82" i="3"/>
  <c r="F83" i="3"/>
  <c r="G83" i="3"/>
  <c r="H83" i="3"/>
  <c r="I83" i="3"/>
  <c r="J83" i="3"/>
  <c r="K83" i="3"/>
  <c r="L83" i="3"/>
  <c r="M83" i="3"/>
  <c r="N83" i="3"/>
  <c r="O83" i="3"/>
  <c r="R83" i="3"/>
  <c r="S83" i="3"/>
  <c r="T83" i="3"/>
  <c r="U83" i="3"/>
  <c r="F84" i="3"/>
  <c r="G84" i="3"/>
  <c r="H84" i="3"/>
  <c r="I84" i="3"/>
  <c r="J84" i="3"/>
  <c r="K84" i="3"/>
  <c r="L84" i="3"/>
  <c r="M84" i="3"/>
  <c r="N84" i="3"/>
  <c r="O84" i="3"/>
  <c r="R84" i="3"/>
  <c r="T84" i="3"/>
  <c r="U84" i="3"/>
  <c r="F85" i="3"/>
  <c r="G85" i="3"/>
  <c r="H85" i="3"/>
  <c r="I85" i="3"/>
  <c r="J85" i="3"/>
  <c r="K85" i="3"/>
  <c r="L85" i="3"/>
  <c r="M85" i="3"/>
  <c r="N85" i="3"/>
  <c r="O85" i="3"/>
  <c r="R85" i="3"/>
  <c r="T85" i="3"/>
  <c r="U85" i="3"/>
  <c r="F86" i="3"/>
  <c r="G86" i="3"/>
  <c r="H86" i="3"/>
  <c r="I86" i="3"/>
  <c r="J86" i="3"/>
  <c r="K86" i="3"/>
  <c r="L86" i="3"/>
  <c r="M86" i="3"/>
  <c r="N86" i="3"/>
  <c r="O86" i="3"/>
  <c r="R86" i="3"/>
  <c r="S86" i="3"/>
  <c r="T86" i="3"/>
  <c r="U86" i="3"/>
  <c r="F87" i="3"/>
  <c r="G87" i="3"/>
  <c r="H87" i="3"/>
  <c r="I87" i="3"/>
  <c r="J87" i="3"/>
  <c r="K87" i="3"/>
  <c r="L87" i="3"/>
  <c r="M87" i="3"/>
  <c r="N87" i="3"/>
  <c r="O87" i="3"/>
  <c r="R87" i="3"/>
  <c r="S87" i="3"/>
  <c r="T87" i="3"/>
  <c r="U87" i="3"/>
  <c r="F88" i="3"/>
  <c r="G88" i="3"/>
  <c r="H88" i="3"/>
  <c r="I88" i="3"/>
  <c r="J88" i="3"/>
  <c r="K88" i="3"/>
  <c r="L88" i="3"/>
  <c r="M88" i="3"/>
  <c r="N88" i="3"/>
  <c r="O88" i="3"/>
  <c r="R88" i="3"/>
  <c r="T88" i="3"/>
  <c r="U88" i="3"/>
  <c r="F89" i="3"/>
  <c r="G89" i="3"/>
  <c r="H89" i="3"/>
  <c r="I89" i="3"/>
  <c r="J89" i="3"/>
  <c r="K89" i="3"/>
  <c r="L89" i="3"/>
  <c r="M89" i="3"/>
  <c r="N89" i="3"/>
  <c r="O89" i="3"/>
  <c r="R89" i="3"/>
  <c r="T89" i="3"/>
  <c r="U89" i="3"/>
  <c r="F90" i="3"/>
  <c r="G90" i="3"/>
  <c r="H90" i="3"/>
  <c r="I90" i="3"/>
  <c r="J90" i="3"/>
  <c r="K90" i="3"/>
  <c r="L90" i="3"/>
  <c r="M90" i="3"/>
  <c r="N90" i="3"/>
  <c r="O90" i="3"/>
  <c r="R90" i="3"/>
  <c r="T90" i="3"/>
  <c r="U90" i="3"/>
  <c r="F91" i="3"/>
  <c r="G91" i="3"/>
  <c r="H91" i="3"/>
  <c r="I91" i="3"/>
  <c r="J91" i="3"/>
  <c r="K91" i="3"/>
  <c r="L91" i="3"/>
  <c r="M91" i="3"/>
  <c r="N91" i="3"/>
  <c r="O91" i="3"/>
  <c r="R91" i="3"/>
  <c r="S91" i="3"/>
  <c r="T91" i="3"/>
  <c r="U91" i="3"/>
  <c r="F92" i="3"/>
  <c r="G92" i="3"/>
  <c r="H92" i="3"/>
  <c r="I92" i="3"/>
  <c r="J92" i="3"/>
  <c r="K92" i="3"/>
  <c r="L92" i="3"/>
  <c r="M92" i="3"/>
  <c r="N92" i="3"/>
  <c r="O92" i="3"/>
  <c r="R92" i="3"/>
  <c r="T92" i="3"/>
  <c r="U92" i="3"/>
  <c r="F93" i="3"/>
  <c r="G93" i="3"/>
  <c r="H93" i="3"/>
  <c r="I93" i="3"/>
  <c r="J93" i="3"/>
  <c r="K93" i="3"/>
  <c r="L93" i="3"/>
  <c r="M93" i="3"/>
  <c r="N93" i="3"/>
  <c r="O93" i="3"/>
  <c r="R93" i="3"/>
  <c r="T93" i="3"/>
  <c r="U93" i="3"/>
  <c r="F94" i="3"/>
  <c r="G94" i="3"/>
  <c r="H94" i="3"/>
  <c r="I94" i="3"/>
  <c r="J94" i="3"/>
  <c r="K94" i="3"/>
  <c r="L94" i="3"/>
  <c r="M94" i="3"/>
  <c r="N94" i="3"/>
  <c r="O94" i="3"/>
  <c r="R94" i="3"/>
  <c r="S94" i="3"/>
  <c r="T94" i="3"/>
  <c r="U94" i="3"/>
  <c r="F95" i="3"/>
  <c r="G95" i="3"/>
  <c r="H95" i="3"/>
  <c r="I95" i="3"/>
  <c r="J95" i="3"/>
  <c r="K95" i="3"/>
  <c r="L95" i="3"/>
  <c r="M95" i="3"/>
  <c r="N95" i="3"/>
  <c r="O95" i="3"/>
  <c r="R95" i="3"/>
  <c r="S95" i="3"/>
  <c r="T95" i="3"/>
  <c r="U95" i="3"/>
  <c r="F96" i="3"/>
  <c r="G96" i="3"/>
  <c r="H96" i="3"/>
  <c r="I96" i="3"/>
  <c r="J96" i="3"/>
  <c r="K96" i="3"/>
  <c r="L96" i="3"/>
  <c r="M96" i="3"/>
  <c r="N96" i="3"/>
  <c r="O96" i="3"/>
  <c r="R96" i="3"/>
  <c r="T96" i="3"/>
  <c r="U96" i="3"/>
  <c r="F97" i="3"/>
  <c r="G97" i="3"/>
  <c r="H97" i="3"/>
  <c r="I97" i="3"/>
  <c r="J97" i="3"/>
  <c r="K97" i="3"/>
  <c r="L97" i="3"/>
  <c r="M97" i="3"/>
  <c r="N97" i="3"/>
  <c r="O97" i="3"/>
  <c r="R97" i="3"/>
  <c r="T97" i="3"/>
  <c r="U97" i="3"/>
  <c r="F98" i="3"/>
  <c r="G98" i="3"/>
  <c r="H98" i="3"/>
  <c r="I98" i="3"/>
  <c r="J98" i="3"/>
  <c r="K98" i="3"/>
  <c r="L98" i="3"/>
  <c r="M98" i="3"/>
  <c r="N98" i="3"/>
  <c r="O98" i="3"/>
  <c r="P98" i="3"/>
  <c r="R98" i="3"/>
  <c r="S98" i="3"/>
  <c r="T98" i="3"/>
  <c r="U98" i="3"/>
  <c r="F99" i="3"/>
  <c r="G99" i="3"/>
  <c r="H99" i="3"/>
  <c r="I99" i="3"/>
  <c r="J99" i="3"/>
  <c r="K99" i="3"/>
  <c r="L99" i="3"/>
  <c r="M99" i="3"/>
  <c r="N99" i="3"/>
  <c r="O99" i="3"/>
  <c r="R99" i="3"/>
  <c r="S99" i="3"/>
  <c r="T99" i="3"/>
  <c r="U99" i="3"/>
  <c r="F100" i="3"/>
  <c r="G100" i="3"/>
  <c r="H100" i="3"/>
  <c r="I100" i="3"/>
  <c r="J100" i="3"/>
  <c r="K100" i="3"/>
  <c r="L100" i="3"/>
  <c r="M100" i="3"/>
  <c r="N100" i="3"/>
  <c r="O100" i="3"/>
  <c r="R100" i="3"/>
  <c r="T100" i="3"/>
  <c r="U100" i="3"/>
  <c r="F101" i="3"/>
  <c r="G101" i="3"/>
  <c r="H101" i="3"/>
  <c r="I101" i="3"/>
  <c r="J101" i="3"/>
  <c r="K101" i="3"/>
  <c r="L101" i="3"/>
  <c r="M101" i="3"/>
  <c r="N101" i="3"/>
  <c r="O101" i="3"/>
  <c r="R101" i="3"/>
  <c r="T101" i="3"/>
  <c r="U101" i="3"/>
  <c r="F102" i="3"/>
  <c r="G102" i="3"/>
  <c r="H102" i="3"/>
  <c r="I102" i="3"/>
  <c r="J102" i="3"/>
  <c r="K102" i="3"/>
  <c r="L102" i="3"/>
  <c r="M102" i="3"/>
  <c r="N102" i="3"/>
  <c r="O102" i="3"/>
  <c r="R102" i="3"/>
  <c r="S102" i="3"/>
  <c r="T102" i="3"/>
  <c r="U102" i="3"/>
  <c r="F103" i="3"/>
  <c r="G103" i="3"/>
  <c r="H103" i="3"/>
  <c r="I103" i="3"/>
  <c r="J103" i="3"/>
  <c r="K103" i="3"/>
  <c r="L103" i="3"/>
  <c r="M103" i="3"/>
  <c r="N103" i="3"/>
  <c r="O103" i="3"/>
  <c r="R103" i="3"/>
  <c r="S103" i="3"/>
  <c r="T103" i="3"/>
  <c r="U103" i="3"/>
  <c r="F104" i="3"/>
  <c r="G104" i="3"/>
  <c r="H104" i="3"/>
  <c r="I104" i="3"/>
  <c r="J104" i="3"/>
  <c r="K104" i="3"/>
  <c r="L104" i="3"/>
  <c r="M104" i="3"/>
  <c r="N104" i="3"/>
  <c r="O104" i="3"/>
  <c r="P104" i="3"/>
  <c r="Q104" i="3"/>
  <c r="R104" i="3"/>
  <c r="T104" i="3"/>
  <c r="U104" i="3"/>
  <c r="F105" i="3"/>
  <c r="G105" i="3"/>
  <c r="H105" i="3"/>
  <c r="I105" i="3"/>
  <c r="J105" i="3"/>
  <c r="K105" i="3"/>
  <c r="L105" i="3"/>
  <c r="M105" i="3"/>
  <c r="N105" i="3"/>
  <c r="O105" i="3"/>
  <c r="R105" i="3"/>
  <c r="T105" i="3"/>
  <c r="U105" i="3"/>
  <c r="F106" i="3"/>
  <c r="G106" i="3"/>
  <c r="H106" i="3"/>
  <c r="I106" i="3"/>
  <c r="J106" i="3"/>
  <c r="K106" i="3"/>
  <c r="L106" i="3"/>
  <c r="M106" i="3"/>
  <c r="N106" i="3"/>
  <c r="O106" i="3"/>
  <c r="R106" i="3"/>
  <c r="T106" i="3"/>
  <c r="U106" i="3"/>
  <c r="F107" i="3"/>
  <c r="G107" i="3"/>
  <c r="H107" i="3"/>
  <c r="I107" i="3"/>
  <c r="J107" i="3"/>
  <c r="K107" i="3"/>
  <c r="L107" i="3"/>
  <c r="M107" i="3"/>
  <c r="N107" i="3"/>
  <c r="O107" i="3"/>
  <c r="R107" i="3"/>
  <c r="S107" i="3"/>
  <c r="T107" i="3"/>
  <c r="U107" i="3"/>
  <c r="F108" i="3"/>
  <c r="G108" i="3"/>
  <c r="H108" i="3"/>
  <c r="I108" i="3"/>
  <c r="J108" i="3"/>
  <c r="K108" i="3"/>
  <c r="L108" i="3"/>
  <c r="M108" i="3"/>
  <c r="N108" i="3"/>
  <c r="O108" i="3"/>
  <c r="R108" i="3"/>
  <c r="T108" i="3"/>
  <c r="U108" i="3"/>
  <c r="F109" i="3"/>
  <c r="G109" i="3"/>
  <c r="H109" i="3"/>
  <c r="I109" i="3"/>
  <c r="J109" i="3"/>
  <c r="K109" i="3"/>
  <c r="L109" i="3"/>
  <c r="M109" i="3"/>
  <c r="N109" i="3"/>
  <c r="O109" i="3"/>
  <c r="R109" i="3"/>
  <c r="T109" i="3"/>
  <c r="U109" i="3"/>
  <c r="F110" i="3"/>
  <c r="G110" i="3"/>
  <c r="H110" i="3"/>
  <c r="I110" i="3"/>
  <c r="J110" i="3"/>
  <c r="K110" i="3"/>
  <c r="L110" i="3"/>
  <c r="M110" i="3"/>
  <c r="N110" i="3"/>
  <c r="O110" i="3"/>
  <c r="R110" i="3"/>
  <c r="S110" i="3"/>
  <c r="T110" i="3"/>
  <c r="U110" i="3"/>
  <c r="F111" i="3"/>
  <c r="G111" i="3"/>
  <c r="H111" i="3"/>
  <c r="I111" i="3"/>
  <c r="J111" i="3"/>
  <c r="K111" i="3"/>
  <c r="L111" i="3"/>
  <c r="M111" i="3"/>
  <c r="N111" i="3"/>
  <c r="O111" i="3"/>
  <c r="R111" i="3"/>
  <c r="S111" i="3"/>
  <c r="T111" i="3"/>
  <c r="U111" i="3"/>
  <c r="F112" i="3"/>
  <c r="G112" i="3"/>
  <c r="H112" i="3"/>
  <c r="I112" i="3"/>
  <c r="J112" i="3"/>
  <c r="K112" i="3"/>
  <c r="L112" i="3"/>
  <c r="M112" i="3"/>
  <c r="N112" i="3"/>
  <c r="O112" i="3"/>
  <c r="R112" i="3"/>
  <c r="T112" i="3"/>
  <c r="U112" i="3"/>
  <c r="F113" i="3"/>
  <c r="G113" i="3"/>
  <c r="H113" i="3"/>
  <c r="I113" i="3"/>
  <c r="J113" i="3"/>
  <c r="K113" i="3"/>
  <c r="L113" i="3"/>
  <c r="M113" i="3"/>
  <c r="N113" i="3"/>
  <c r="O113" i="3"/>
  <c r="R113" i="3"/>
  <c r="T113" i="3"/>
  <c r="U113" i="3"/>
  <c r="F114" i="3"/>
  <c r="G114" i="3"/>
  <c r="H114" i="3"/>
  <c r="I114" i="3"/>
  <c r="J114" i="3"/>
  <c r="K114" i="3"/>
  <c r="L114" i="3"/>
  <c r="M114" i="3"/>
  <c r="N114" i="3"/>
  <c r="O114" i="3"/>
  <c r="R114" i="3"/>
  <c r="S114" i="3"/>
  <c r="T114" i="3"/>
  <c r="U114" i="3"/>
  <c r="F115" i="3"/>
  <c r="G115" i="3"/>
  <c r="H115" i="3"/>
  <c r="I115" i="3"/>
  <c r="J115" i="3"/>
  <c r="K115" i="3"/>
  <c r="L115" i="3"/>
  <c r="M115" i="3"/>
  <c r="N115" i="3"/>
  <c r="O115" i="3"/>
  <c r="R115" i="3"/>
  <c r="S115" i="3"/>
  <c r="T115" i="3"/>
  <c r="U115" i="3"/>
  <c r="F116" i="3"/>
  <c r="G116" i="3"/>
  <c r="H116" i="3"/>
  <c r="I116" i="3"/>
  <c r="J116" i="3"/>
  <c r="K116" i="3"/>
  <c r="L116" i="3"/>
  <c r="M116" i="3"/>
  <c r="N116" i="3"/>
  <c r="O116" i="3"/>
  <c r="R116" i="3"/>
  <c r="T116" i="3"/>
  <c r="U116" i="3"/>
  <c r="F117" i="3"/>
  <c r="G117" i="3"/>
  <c r="H117" i="3"/>
  <c r="I117" i="3"/>
  <c r="J117" i="3"/>
  <c r="K117" i="3"/>
  <c r="L117" i="3"/>
  <c r="M117" i="3"/>
  <c r="N117" i="3"/>
  <c r="O117" i="3"/>
  <c r="R117" i="3"/>
  <c r="T117" i="3"/>
  <c r="U117" i="3"/>
  <c r="F118" i="3"/>
  <c r="G118" i="3"/>
  <c r="H118" i="3"/>
  <c r="I118" i="3"/>
  <c r="J118" i="3"/>
  <c r="K118" i="3"/>
  <c r="L118" i="3"/>
  <c r="M118" i="3"/>
  <c r="N118" i="3"/>
  <c r="O118" i="3"/>
  <c r="R118" i="3"/>
  <c r="S118" i="3"/>
  <c r="T118" i="3"/>
  <c r="U118" i="3"/>
  <c r="F119" i="3"/>
  <c r="G119" i="3"/>
  <c r="H119" i="3"/>
  <c r="I119" i="3"/>
  <c r="J119" i="3"/>
  <c r="K119" i="3"/>
  <c r="L119" i="3"/>
  <c r="M119" i="3"/>
  <c r="N119" i="3"/>
  <c r="O119" i="3"/>
  <c r="R119" i="3"/>
  <c r="S119" i="3"/>
  <c r="T119" i="3"/>
  <c r="U119" i="3"/>
  <c r="F120" i="3"/>
  <c r="G120" i="3"/>
  <c r="H120" i="3"/>
  <c r="I120" i="3"/>
  <c r="J120" i="3"/>
  <c r="K120" i="3"/>
  <c r="L120" i="3"/>
  <c r="M120" i="3"/>
  <c r="N120" i="3"/>
  <c r="O120" i="3"/>
  <c r="R120" i="3"/>
  <c r="T120" i="3"/>
  <c r="U120" i="3"/>
  <c r="F121" i="3"/>
  <c r="G121" i="3"/>
  <c r="H121" i="3"/>
  <c r="I121" i="3"/>
  <c r="J121" i="3"/>
  <c r="K121" i="3"/>
  <c r="L121" i="3"/>
  <c r="M121" i="3"/>
  <c r="N121" i="3"/>
  <c r="O121" i="3"/>
  <c r="R121" i="3"/>
  <c r="T121" i="3"/>
  <c r="U121" i="3"/>
  <c r="F122" i="3"/>
  <c r="G122" i="3"/>
  <c r="H122" i="3"/>
  <c r="I122" i="3"/>
  <c r="J122" i="3"/>
  <c r="K122" i="3"/>
  <c r="L122" i="3"/>
  <c r="M122" i="3"/>
  <c r="N122" i="3"/>
  <c r="O122" i="3"/>
  <c r="R122" i="3"/>
  <c r="T122" i="3"/>
  <c r="U122" i="3"/>
  <c r="F123" i="3"/>
  <c r="G123" i="3"/>
  <c r="H123" i="3"/>
  <c r="I123" i="3"/>
  <c r="J123" i="3"/>
  <c r="K123" i="3"/>
  <c r="L123" i="3"/>
  <c r="M123" i="3"/>
  <c r="N123" i="3"/>
  <c r="O123" i="3"/>
  <c r="R123" i="3"/>
  <c r="S123" i="3"/>
  <c r="T123" i="3"/>
  <c r="U123" i="3"/>
  <c r="F124" i="3"/>
  <c r="G124" i="3"/>
  <c r="H124" i="3"/>
  <c r="I124" i="3"/>
  <c r="J124" i="3"/>
  <c r="K124" i="3"/>
  <c r="L124" i="3"/>
  <c r="M124" i="3"/>
  <c r="N124" i="3"/>
  <c r="O124" i="3"/>
  <c r="R124" i="3"/>
  <c r="T124" i="3"/>
  <c r="U124" i="3"/>
  <c r="F125" i="3"/>
  <c r="G125" i="3"/>
  <c r="H125" i="3"/>
  <c r="I125" i="3"/>
  <c r="J125" i="3"/>
  <c r="K125" i="3"/>
  <c r="L125" i="3"/>
  <c r="M125" i="3"/>
  <c r="N125" i="3"/>
  <c r="O125" i="3"/>
  <c r="R125" i="3"/>
  <c r="T125" i="3"/>
  <c r="U125" i="3"/>
  <c r="F126" i="3"/>
  <c r="G126" i="3"/>
  <c r="H126" i="3"/>
  <c r="I126" i="3"/>
  <c r="J126" i="3"/>
  <c r="K126" i="3"/>
  <c r="L126" i="3"/>
  <c r="M126" i="3"/>
  <c r="N126" i="3"/>
  <c r="O126" i="3"/>
  <c r="R126" i="3"/>
  <c r="S126" i="3"/>
  <c r="T126" i="3"/>
  <c r="U126" i="3"/>
  <c r="F127" i="3"/>
  <c r="G127" i="3"/>
  <c r="H127" i="3"/>
  <c r="I127" i="3"/>
  <c r="J127" i="3"/>
  <c r="K127" i="3"/>
  <c r="L127" i="3"/>
  <c r="M127" i="3"/>
  <c r="N127" i="3"/>
  <c r="O127" i="3"/>
  <c r="R127" i="3"/>
  <c r="S127" i="3"/>
  <c r="T127" i="3"/>
  <c r="U127" i="3"/>
  <c r="F128" i="3"/>
  <c r="G128" i="3"/>
  <c r="H128" i="3"/>
  <c r="I128" i="3"/>
  <c r="J128" i="3"/>
  <c r="K128" i="3"/>
  <c r="L128" i="3"/>
  <c r="M128" i="3"/>
  <c r="N128" i="3"/>
  <c r="O128" i="3"/>
  <c r="R128" i="3"/>
  <c r="T128" i="3"/>
  <c r="U128" i="3"/>
  <c r="F129" i="3"/>
  <c r="G129" i="3"/>
  <c r="H129" i="3"/>
  <c r="I129" i="3"/>
  <c r="J129" i="3"/>
  <c r="K129" i="3"/>
  <c r="L129" i="3"/>
  <c r="M129" i="3"/>
  <c r="N129" i="3"/>
  <c r="O129" i="3"/>
  <c r="R129" i="3"/>
  <c r="T129" i="3"/>
  <c r="U129" i="3"/>
  <c r="F130" i="3"/>
  <c r="G130" i="3"/>
  <c r="H130" i="3"/>
  <c r="I130" i="3"/>
  <c r="J130" i="3"/>
  <c r="K130" i="3"/>
  <c r="L130" i="3"/>
  <c r="M130" i="3"/>
  <c r="N130" i="3"/>
  <c r="O130" i="3"/>
  <c r="R130" i="3"/>
  <c r="S130" i="3"/>
  <c r="T130" i="3"/>
  <c r="U130" i="3"/>
  <c r="F131" i="3"/>
  <c r="G131" i="3"/>
  <c r="H131" i="3"/>
  <c r="I131" i="3"/>
  <c r="J131" i="3"/>
  <c r="K131" i="3"/>
  <c r="L131" i="3"/>
  <c r="M131" i="3"/>
  <c r="N131" i="3"/>
  <c r="O131" i="3"/>
  <c r="R131" i="3"/>
  <c r="S131" i="3"/>
  <c r="T131" i="3"/>
  <c r="U131" i="3"/>
  <c r="F132" i="3"/>
  <c r="G132" i="3"/>
  <c r="H132" i="3"/>
  <c r="I132" i="3"/>
  <c r="J132" i="3"/>
  <c r="K132" i="3"/>
  <c r="L132" i="3"/>
  <c r="M132" i="3"/>
  <c r="N132" i="3"/>
  <c r="O132" i="3"/>
  <c r="R132" i="3"/>
  <c r="T132" i="3"/>
  <c r="U132" i="3"/>
  <c r="F133" i="3"/>
  <c r="G133" i="3"/>
  <c r="H133" i="3"/>
  <c r="I133" i="3"/>
  <c r="J133" i="3"/>
  <c r="K133" i="3"/>
  <c r="L133" i="3"/>
  <c r="M133" i="3"/>
  <c r="N133" i="3"/>
  <c r="O133" i="3"/>
  <c r="R133" i="3"/>
  <c r="T133" i="3"/>
  <c r="U133" i="3"/>
  <c r="F134" i="3"/>
  <c r="G134" i="3"/>
  <c r="H134" i="3"/>
  <c r="I134" i="3"/>
  <c r="J134" i="3"/>
  <c r="K134" i="3"/>
  <c r="L134" i="3"/>
  <c r="M134" i="3"/>
  <c r="N134" i="3"/>
  <c r="O134" i="3"/>
  <c r="R134" i="3"/>
  <c r="S134" i="3"/>
  <c r="T134" i="3"/>
  <c r="U134" i="3"/>
  <c r="F135" i="3"/>
  <c r="G135" i="3"/>
  <c r="H135" i="3"/>
  <c r="I135" i="3"/>
  <c r="J135" i="3"/>
  <c r="K135" i="3"/>
  <c r="L135" i="3"/>
  <c r="M135" i="3"/>
  <c r="N135" i="3"/>
  <c r="O135" i="3"/>
  <c r="R135" i="3"/>
  <c r="S135" i="3"/>
  <c r="T135" i="3"/>
  <c r="U135" i="3"/>
  <c r="F136" i="3"/>
  <c r="G136" i="3"/>
  <c r="H136" i="3"/>
  <c r="I136" i="3"/>
  <c r="J136" i="3"/>
  <c r="K136" i="3"/>
  <c r="L136" i="3"/>
  <c r="M136" i="3"/>
  <c r="N136" i="3"/>
  <c r="O136" i="3"/>
  <c r="P136" i="3"/>
  <c r="Q136" i="3"/>
  <c r="R136" i="3"/>
  <c r="T136" i="3"/>
  <c r="U136" i="3"/>
  <c r="F137" i="3"/>
  <c r="G137" i="3"/>
  <c r="H137" i="3"/>
  <c r="I137" i="3"/>
  <c r="J137" i="3"/>
  <c r="K137" i="3"/>
  <c r="L137" i="3"/>
  <c r="M137" i="3"/>
  <c r="N137" i="3"/>
  <c r="O137" i="3"/>
  <c r="R137" i="3"/>
  <c r="T137" i="3"/>
  <c r="U137" i="3"/>
  <c r="F138" i="3"/>
  <c r="G138" i="3"/>
  <c r="H138" i="3"/>
  <c r="I138" i="3"/>
  <c r="J138" i="3"/>
  <c r="K138" i="3"/>
  <c r="L138" i="3"/>
  <c r="M138" i="3"/>
  <c r="N138" i="3"/>
  <c r="O138" i="3"/>
  <c r="R138" i="3"/>
  <c r="T138" i="3"/>
  <c r="U138" i="3"/>
  <c r="F139" i="3"/>
  <c r="G139" i="3"/>
  <c r="H139" i="3"/>
  <c r="I139" i="3"/>
  <c r="J139" i="3"/>
  <c r="K139" i="3"/>
  <c r="L139" i="3"/>
  <c r="M139" i="3"/>
  <c r="N139" i="3"/>
  <c r="O139" i="3"/>
  <c r="R139" i="3"/>
  <c r="T139" i="3"/>
  <c r="U139" i="3"/>
  <c r="F140" i="3"/>
  <c r="G140" i="3"/>
  <c r="H140" i="3"/>
  <c r="I140" i="3"/>
  <c r="J140" i="3"/>
  <c r="K140" i="3"/>
  <c r="L140" i="3"/>
  <c r="M140" i="3"/>
  <c r="N140" i="3"/>
  <c r="O140" i="3"/>
  <c r="R140" i="3"/>
  <c r="T140" i="3"/>
  <c r="U140" i="3"/>
  <c r="F141" i="3"/>
  <c r="G141" i="3"/>
  <c r="H141" i="3"/>
  <c r="I141" i="3"/>
  <c r="J141" i="3"/>
  <c r="K141" i="3"/>
  <c r="L141" i="3"/>
  <c r="M141" i="3"/>
  <c r="N141" i="3"/>
  <c r="O141" i="3"/>
  <c r="R141" i="3"/>
  <c r="S141" i="3"/>
  <c r="T141" i="3"/>
  <c r="U141" i="3"/>
  <c r="F142" i="3"/>
  <c r="G142" i="3"/>
  <c r="H142" i="3"/>
  <c r="I142" i="3"/>
  <c r="J142" i="3"/>
  <c r="K142" i="3"/>
  <c r="L142" i="3"/>
  <c r="M142" i="3"/>
  <c r="N142" i="3"/>
  <c r="O142" i="3"/>
  <c r="R142" i="3"/>
  <c r="S142" i="3"/>
  <c r="T142" i="3"/>
  <c r="U142" i="3"/>
  <c r="F143" i="3"/>
  <c r="G143" i="3"/>
  <c r="H143" i="3"/>
  <c r="I143" i="3"/>
  <c r="J143" i="3"/>
  <c r="K143" i="3"/>
  <c r="L143" i="3"/>
  <c r="M143" i="3"/>
  <c r="N143" i="3"/>
  <c r="O143" i="3"/>
  <c r="R143" i="3"/>
  <c r="T143" i="3"/>
  <c r="U143" i="3"/>
  <c r="F144" i="3"/>
  <c r="G144" i="3"/>
  <c r="H144" i="3"/>
  <c r="I144" i="3"/>
  <c r="J144" i="3"/>
  <c r="K144" i="3"/>
  <c r="L144" i="3"/>
  <c r="M144" i="3"/>
  <c r="N144" i="3"/>
  <c r="O144" i="3"/>
  <c r="R144" i="3"/>
  <c r="T144" i="3"/>
  <c r="U144" i="3"/>
  <c r="F145" i="3"/>
  <c r="G145" i="3"/>
  <c r="H145" i="3"/>
  <c r="I145" i="3"/>
  <c r="J145" i="3"/>
  <c r="K145" i="3"/>
  <c r="L145" i="3"/>
  <c r="M145" i="3"/>
  <c r="N145" i="3"/>
  <c r="O145" i="3"/>
  <c r="R145" i="3"/>
  <c r="S145" i="3"/>
  <c r="T145" i="3"/>
  <c r="U145" i="3"/>
  <c r="F146" i="3"/>
  <c r="G146" i="3"/>
  <c r="H146" i="3"/>
  <c r="I146" i="3"/>
  <c r="J146" i="3"/>
  <c r="K146" i="3"/>
  <c r="L146" i="3"/>
  <c r="M146" i="3"/>
  <c r="N146" i="3"/>
  <c r="O146" i="3"/>
  <c r="P146" i="3"/>
  <c r="R146" i="3"/>
  <c r="S146" i="3"/>
  <c r="T146" i="3"/>
  <c r="U146" i="3"/>
  <c r="F147" i="3"/>
  <c r="G147" i="3"/>
  <c r="H147" i="3"/>
  <c r="I147" i="3"/>
  <c r="J147" i="3"/>
  <c r="K147" i="3"/>
  <c r="L147" i="3"/>
  <c r="M147" i="3"/>
  <c r="N147" i="3"/>
  <c r="O147" i="3"/>
  <c r="R147" i="3"/>
  <c r="T147" i="3"/>
  <c r="U147" i="3"/>
  <c r="F148" i="3"/>
  <c r="G148" i="3"/>
  <c r="H148" i="3"/>
  <c r="I148" i="3"/>
  <c r="J148" i="3"/>
  <c r="K148" i="3"/>
  <c r="L148" i="3"/>
  <c r="M148" i="3"/>
  <c r="N148" i="3"/>
  <c r="O148" i="3"/>
  <c r="R148" i="3"/>
  <c r="T148" i="3"/>
  <c r="U148" i="3"/>
  <c r="F149" i="3"/>
  <c r="G149" i="3"/>
  <c r="H149" i="3"/>
  <c r="I149" i="3"/>
  <c r="J149" i="3"/>
  <c r="K149" i="3"/>
  <c r="L149" i="3"/>
  <c r="M149" i="3"/>
  <c r="N149" i="3"/>
  <c r="O149" i="3"/>
  <c r="R149" i="3"/>
  <c r="S149" i="3"/>
  <c r="T149" i="3"/>
  <c r="U149" i="3"/>
  <c r="F150" i="3"/>
  <c r="G150" i="3"/>
  <c r="H150" i="3"/>
  <c r="I150" i="3"/>
  <c r="J150" i="3"/>
  <c r="K150" i="3"/>
  <c r="L150" i="3"/>
  <c r="M150" i="3"/>
  <c r="N150" i="3"/>
  <c r="O150" i="3"/>
  <c r="R150" i="3"/>
  <c r="S150" i="3"/>
  <c r="T150" i="3"/>
  <c r="U150" i="3"/>
  <c r="F151" i="3"/>
  <c r="G151" i="3"/>
  <c r="H151" i="3"/>
  <c r="I151" i="3"/>
  <c r="J151" i="3"/>
  <c r="K151" i="3"/>
  <c r="L151" i="3"/>
  <c r="M151" i="3"/>
  <c r="N151" i="3"/>
  <c r="O151" i="3"/>
  <c r="R151" i="3"/>
  <c r="T151" i="3"/>
  <c r="U151" i="3"/>
  <c r="F152" i="3"/>
  <c r="G152" i="3"/>
  <c r="H152" i="3"/>
  <c r="I152" i="3"/>
  <c r="J152" i="3"/>
  <c r="K152" i="3"/>
  <c r="L152" i="3"/>
  <c r="M152" i="3"/>
  <c r="N152" i="3"/>
  <c r="O152" i="3"/>
  <c r="R152" i="3"/>
  <c r="T152" i="3"/>
  <c r="U152" i="3"/>
  <c r="F153" i="3"/>
  <c r="G153" i="3"/>
  <c r="H153" i="3"/>
  <c r="I153" i="3"/>
  <c r="J153" i="3"/>
  <c r="K153" i="3"/>
  <c r="L153" i="3"/>
  <c r="M153" i="3"/>
  <c r="N153" i="3"/>
  <c r="O153" i="3"/>
  <c r="R153" i="3"/>
  <c r="T153" i="3"/>
  <c r="U153" i="3"/>
  <c r="F154" i="3"/>
  <c r="G154" i="3"/>
  <c r="H154" i="3"/>
  <c r="I154" i="3"/>
  <c r="J154" i="3"/>
  <c r="K154" i="3"/>
  <c r="L154" i="3"/>
  <c r="M154" i="3"/>
  <c r="N154" i="3"/>
  <c r="O154" i="3"/>
  <c r="R154" i="3"/>
  <c r="S154" i="3"/>
  <c r="T154" i="3"/>
  <c r="U154" i="3"/>
  <c r="F155" i="3"/>
  <c r="G155" i="3"/>
  <c r="H155" i="3"/>
  <c r="I155" i="3"/>
  <c r="J155" i="3"/>
  <c r="K155" i="3"/>
  <c r="L155" i="3"/>
  <c r="M155" i="3"/>
  <c r="N155" i="3"/>
  <c r="O155" i="3"/>
  <c r="R155" i="3"/>
  <c r="T155" i="3"/>
  <c r="U155" i="3"/>
  <c r="F156" i="3"/>
  <c r="G156" i="3"/>
  <c r="H156" i="3"/>
  <c r="I156" i="3"/>
  <c r="J156" i="3"/>
  <c r="K156" i="3"/>
  <c r="L156" i="3"/>
  <c r="M156" i="3"/>
  <c r="N156" i="3"/>
  <c r="O156" i="3"/>
  <c r="R156" i="3"/>
  <c r="T156" i="3"/>
  <c r="U156" i="3"/>
  <c r="F157" i="3"/>
  <c r="G157" i="3"/>
  <c r="H157" i="3"/>
  <c r="I157" i="3"/>
  <c r="J157" i="3"/>
  <c r="K157" i="3"/>
  <c r="L157" i="3"/>
  <c r="M157" i="3"/>
  <c r="N157" i="3"/>
  <c r="O157" i="3"/>
  <c r="R157" i="3"/>
  <c r="S157" i="3"/>
  <c r="T157" i="3"/>
  <c r="U157" i="3"/>
  <c r="F158" i="3"/>
  <c r="G158" i="3"/>
  <c r="H158" i="3"/>
  <c r="I158" i="3"/>
  <c r="J158" i="3"/>
  <c r="K158" i="3"/>
  <c r="L158" i="3"/>
  <c r="M158" i="3"/>
  <c r="N158" i="3"/>
  <c r="O158" i="3"/>
  <c r="R158" i="3"/>
  <c r="S158" i="3"/>
  <c r="T158" i="3"/>
  <c r="U158" i="3"/>
  <c r="F159" i="3"/>
  <c r="G159" i="3"/>
  <c r="H159" i="3"/>
  <c r="I159" i="3"/>
  <c r="J159" i="3"/>
  <c r="K159" i="3"/>
  <c r="L159" i="3"/>
  <c r="M159" i="3"/>
  <c r="N159" i="3"/>
  <c r="O159" i="3"/>
  <c r="R159" i="3"/>
  <c r="T159" i="3"/>
  <c r="U159" i="3"/>
  <c r="F160" i="3"/>
  <c r="G160" i="3"/>
  <c r="H160" i="3"/>
  <c r="I160" i="3"/>
  <c r="J160" i="3"/>
  <c r="K160" i="3"/>
  <c r="L160" i="3"/>
  <c r="M160" i="3"/>
  <c r="N160" i="3"/>
  <c r="O160" i="3"/>
  <c r="R160" i="3"/>
  <c r="T160" i="3"/>
  <c r="U160" i="3"/>
  <c r="F161" i="3"/>
  <c r="G161" i="3"/>
  <c r="H161" i="3"/>
  <c r="I161" i="3"/>
  <c r="J161" i="3"/>
  <c r="K161" i="3"/>
  <c r="L161" i="3"/>
  <c r="M161" i="3"/>
  <c r="N161" i="3"/>
  <c r="O161" i="3"/>
  <c r="R161" i="3"/>
  <c r="S161" i="3"/>
  <c r="T161" i="3"/>
  <c r="U161" i="3"/>
  <c r="F162" i="3"/>
  <c r="G162" i="3"/>
  <c r="H162" i="3"/>
  <c r="I162" i="3"/>
  <c r="J162" i="3"/>
  <c r="K162" i="3"/>
  <c r="L162" i="3"/>
  <c r="M162" i="3"/>
  <c r="N162" i="3"/>
  <c r="O162" i="3"/>
  <c r="R162" i="3"/>
  <c r="S162" i="3"/>
  <c r="T162" i="3"/>
  <c r="U162" i="3"/>
  <c r="F163" i="3"/>
  <c r="G163" i="3"/>
  <c r="H163" i="3"/>
  <c r="I163" i="3"/>
  <c r="J163" i="3"/>
  <c r="K163" i="3"/>
  <c r="L163" i="3"/>
  <c r="M163" i="3"/>
  <c r="N163" i="3"/>
  <c r="O163" i="3"/>
  <c r="R163" i="3"/>
  <c r="T163" i="3"/>
  <c r="U163" i="3"/>
  <c r="F164" i="3"/>
  <c r="G164" i="3"/>
  <c r="H164" i="3"/>
  <c r="I164" i="3"/>
  <c r="J164" i="3"/>
  <c r="K164" i="3"/>
  <c r="L164" i="3"/>
  <c r="M164" i="3"/>
  <c r="N164" i="3"/>
  <c r="O164" i="3"/>
  <c r="R164" i="3"/>
  <c r="T164" i="3"/>
  <c r="U164" i="3"/>
  <c r="F165" i="3"/>
  <c r="G165" i="3"/>
  <c r="H165" i="3"/>
  <c r="I165" i="3"/>
  <c r="J165" i="3"/>
  <c r="K165" i="3"/>
  <c r="L165" i="3"/>
  <c r="M165" i="3"/>
  <c r="N165" i="3"/>
  <c r="O165" i="3"/>
  <c r="R165" i="3"/>
  <c r="S165" i="3"/>
  <c r="T165" i="3"/>
  <c r="U165" i="3"/>
  <c r="F166" i="3"/>
  <c r="G166" i="3"/>
  <c r="H166" i="3"/>
  <c r="I166" i="3"/>
  <c r="J166" i="3"/>
  <c r="K166" i="3"/>
  <c r="L166" i="3"/>
  <c r="M166" i="3"/>
  <c r="N166" i="3"/>
  <c r="O166" i="3"/>
  <c r="R166" i="3"/>
  <c r="S166" i="3"/>
  <c r="T166" i="3"/>
  <c r="U166" i="3"/>
  <c r="F167" i="3"/>
  <c r="G167" i="3"/>
  <c r="H167" i="3"/>
  <c r="I167" i="3"/>
  <c r="J167" i="3"/>
  <c r="K167" i="3"/>
  <c r="L167" i="3"/>
  <c r="M167" i="3"/>
  <c r="N167" i="3"/>
  <c r="O167" i="3"/>
  <c r="P167" i="3"/>
  <c r="Q167" i="3"/>
  <c r="R167" i="3"/>
  <c r="T167" i="3"/>
  <c r="U167" i="3"/>
  <c r="F168" i="3"/>
  <c r="G168" i="3"/>
  <c r="H168" i="3"/>
  <c r="I168" i="3"/>
  <c r="J168" i="3"/>
  <c r="K168" i="3"/>
  <c r="L168" i="3"/>
  <c r="M168" i="3"/>
  <c r="N168" i="3"/>
  <c r="O168" i="3"/>
  <c r="R168" i="3"/>
  <c r="T168" i="3"/>
  <c r="U168" i="3"/>
  <c r="F169" i="3"/>
  <c r="G169" i="3"/>
  <c r="H169" i="3"/>
  <c r="I169" i="3"/>
  <c r="J169" i="3"/>
  <c r="K169" i="3"/>
  <c r="L169" i="3"/>
  <c r="M169" i="3"/>
  <c r="N169" i="3"/>
  <c r="O169" i="3"/>
  <c r="R169" i="3"/>
  <c r="T169" i="3"/>
  <c r="U169" i="3"/>
  <c r="F170" i="3"/>
  <c r="G170" i="3"/>
  <c r="H170" i="3"/>
  <c r="I170" i="3"/>
  <c r="J170" i="3"/>
  <c r="K170" i="3"/>
  <c r="L170" i="3"/>
  <c r="M170" i="3"/>
  <c r="N170" i="3"/>
  <c r="O170" i="3"/>
  <c r="R170" i="3"/>
  <c r="S170" i="3"/>
  <c r="T170" i="3"/>
  <c r="U170" i="3"/>
  <c r="F171" i="3"/>
  <c r="G171" i="3"/>
  <c r="H171" i="3"/>
  <c r="I171" i="3"/>
  <c r="J171" i="3"/>
  <c r="K171" i="3"/>
  <c r="L171" i="3"/>
  <c r="M171" i="3"/>
  <c r="N171" i="3"/>
  <c r="O171" i="3"/>
  <c r="R171" i="3"/>
  <c r="T171" i="3"/>
  <c r="U171" i="3"/>
  <c r="F172" i="3"/>
  <c r="G172" i="3"/>
  <c r="H172" i="3"/>
  <c r="I172" i="3"/>
  <c r="J172" i="3"/>
  <c r="K172" i="3"/>
  <c r="L172" i="3"/>
  <c r="M172" i="3"/>
  <c r="N172" i="3"/>
  <c r="O172" i="3"/>
  <c r="R172" i="3"/>
  <c r="T172" i="3"/>
  <c r="U172" i="3"/>
  <c r="F173" i="3"/>
  <c r="G173" i="3"/>
  <c r="H173" i="3"/>
  <c r="I173" i="3"/>
  <c r="J173" i="3"/>
  <c r="K173" i="3"/>
  <c r="L173" i="3"/>
  <c r="M173" i="3"/>
  <c r="N173" i="3"/>
  <c r="O173" i="3"/>
  <c r="R173" i="3"/>
  <c r="S173" i="3"/>
  <c r="T173" i="3"/>
  <c r="U173" i="3"/>
  <c r="F174" i="3"/>
  <c r="G174" i="3"/>
  <c r="H174" i="3"/>
  <c r="I174" i="3"/>
  <c r="J174" i="3"/>
  <c r="K174" i="3"/>
  <c r="L174" i="3"/>
  <c r="M174" i="3"/>
  <c r="N174" i="3"/>
  <c r="O174" i="3"/>
  <c r="R174" i="3"/>
  <c r="S174" i="3"/>
  <c r="T174" i="3"/>
  <c r="U174" i="3"/>
  <c r="F175" i="3"/>
  <c r="G175" i="3"/>
  <c r="H175" i="3"/>
  <c r="I175" i="3"/>
  <c r="J175" i="3"/>
  <c r="K175" i="3"/>
  <c r="L175" i="3"/>
  <c r="M175" i="3"/>
  <c r="N175" i="3"/>
  <c r="O175" i="3"/>
  <c r="R175" i="3"/>
  <c r="T175" i="3"/>
  <c r="U175" i="3"/>
  <c r="F176" i="3"/>
  <c r="G176" i="3"/>
  <c r="H176" i="3"/>
  <c r="I176" i="3"/>
  <c r="J176" i="3"/>
  <c r="K176" i="3"/>
  <c r="L176" i="3"/>
  <c r="M176" i="3"/>
  <c r="N176" i="3"/>
  <c r="O176" i="3"/>
  <c r="R176" i="3"/>
  <c r="T176" i="3"/>
  <c r="U176" i="3"/>
  <c r="F177" i="3"/>
  <c r="G177" i="3"/>
  <c r="H177" i="3"/>
  <c r="I177" i="3"/>
  <c r="J177" i="3"/>
  <c r="K177" i="3"/>
  <c r="L177" i="3"/>
  <c r="M177" i="3"/>
  <c r="N177" i="3"/>
  <c r="O177" i="3"/>
  <c r="R177" i="3"/>
  <c r="S177" i="3"/>
  <c r="T177" i="3"/>
  <c r="U177" i="3"/>
  <c r="F178" i="3"/>
  <c r="G178" i="3"/>
  <c r="H178" i="3"/>
  <c r="I178" i="3"/>
  <c r="J178" i="3"/>
  <c r="K178" i="3"/>
  <c r="L178" i="3"/>
  <c r="M178" i="3"/>
  <c r="N178" i="3"/>
  <c r="O178" i="3"/>
  <c r="R178" i="3"/>
  <c r="S178" i="3"/>
  <c r="T178" i="3"/>
  <c r="U178" i="3"/>
  <c r="F179" i="3"/>
  <c r="G179" i="3"/>
  <c r="H179" i="3"/>
  <c r="I179" i="3"/>
  <c r="J179" i="3"/>
  <c r="K179" i="3"/>
  <c r="L179" i="3"/>
  <c r="M179" i="3"/>
  <c r="N179" i="3"/>
  <c r="O179" i="3"/>
  <c r="R179" i="3"/>
  <c r="T179" i="3"/>
  <c r="U179" i="3"/>
  <c r="F180" i="3"/>
  <c r="G180" i="3"/>
  <c r="H180" i="3"/>
  <c r="I180" i="3"/>
  <c r="J180" i="3"/>
  <c r="K180" i="3"/>
  <c r="L180" i="3"/>
  <c r="M180" i="3"/>
  <c r="N180" i="3"/>
  <c r="O180" i="3"/>
  <c r="R180" i="3"/>
  <c r="T180" i="3"/>
  <c r="U180" i="3"/>
  <c r="F181" i="3"/>
  <c r="G181" i="3"/>
  <c r="H181" i="3"/>
  <c r="I181" i="3"/>
  <c r="J181" i="3"/>
  <c r="K181" i="3"/>
  <c r="L181" i="3"/>
  <c r="M181" i="3"/>
  <c r="N181" i="3"/>
  <c r="O181" i="3"/>
  <c r="R181" i="3"/>
  <c r="S181" i="3"/>
  <c r="T181" i="3"/>
  <c r="U181" i="3"/>
  <c r="F182" i="3"/>
  <c r="G182" i="3"/>
  <c r="H182" i="3"/>
  <c r="I182" i="3"/>
  <c r="J182" i="3"/>
  <c r="K182" i="3"/>
  <c r="L182" i="3"/>
  <c r="M182" i="3"/>
  <c r="N182" i="3"/>
  <c r="O182" i="3"/>
  <c r="R182" i="3"/>
  <c r="S182" i="3"/>
  <c r="T182" i="3"/>
  <c r="U182" i="3"/>
  <c r="F183" i="3"/>
  <c r="G183" i="3"/>
  <c r="H183" i="3"/>
  <c r="I183" i="3"/>
  <c r="J183" i="3"/>
  <c r="K183" i="3"/>
  <c r="L183" i="3"/>
  <c r="M183" i="3"/>
  <c r="N183" i="3"/>
  <c r="O183" i="3"/>
  <c r="R183" i="3"/>
  <c r="T183" i="3"/>
  <c r="U183" i="3"/>
  <c r="F184" i="3"/>
  <c r="G184" i="3"/>
  <c r="H184" i="3"/>
  <c r="I184" i="3"/>
  <c r="J184" i="3"/>
  <c r="K184" i="3"/>
  <c r="L184" i="3"/>
  <c r="M184" i="3"/>
  <c r="N184" i="3"/>
  <c r="O184" i="3"/>
  <c r="R184" i="3"/>
  <c r="T184" i="3"/>
  <c r="U184" i="3"/>
  <c r="F185" i="3"/>
  <c r="G185" i="3"/>
  <c r="H185" i="3"/>
  <c r="I185" i="3"/>
  <c r="J185" i="3"/>
  <c r="K185" i="3"/>
  <c r="L185" i="3"/>
  <c r="M185" i="3"/>
  <c r="N185" i="3"/>
  <c r="O185" i="3"/>
  <c r="R185" i="3"/>
  <c r="T185" i="3"/>
  <c r="U185" i="3"/>
  <c r="F186" i="3"/>
  <c r="G186" i="3"/>
  <c r="H186" i="3"/>
  <c r="I186" i="3"/>
  <c r="J186" i="3"/>
  <c r="K186" i="3"/>
  <c r="L186" i="3"/>
  <c r="M186" i="3"/>
  <c r="N186" i="3"/>
  <c r="O186" i="3"/>
  <c r="R186" i="3"/>
  <c r="S186" i="3"/>
  <c r="T186" i="3"/>
  <c r="U186" i="3"/>
  <c r="F187" i="3"/>
  <c r="G187" i="3"/>
  <c r="H187" i="3"/>
  <c r="I187" i="3"/>
  <c r="J187" i="3"/>
  <c r="K187" i="3"/>
  <c r="L187" i="3"/>
  <c r="M187" i="3"/>
  <c r="N187" i="3"/>
  <c r="O187" i="3"/>
  <c r="R187" i="3"/>
  <c r="T187" i="3"/>
  <c r="U187" i="3"/>
  <c r="F188" i="3"/>
  <c r="G188" i="3"/>
  <c r="H188" i="3"/>
  <c r="I188" i="3"/>
  <c r="J188" i="3"/>
  <c r="K188" i="3"/>
  <c r="L188" i="3"/>
  <c r="M188" i="3"/>
  <c r="N188" i="3"/>
  <c r="O188" i="3"/>
  <c r="R188" i="3"/>
  <c r="T188" i="3"/>
  <c r="U188" i="3"/>
  <c r="F189" i="3"/>
  <c r="G189" i="3"/>
  <c r="H189" i="3"/>
  <c r="I189" i="3"/>
  <c r="J189" i="3"/>
  <c r="K189" i="3"/>
  <c r="L189" i="3"/>
  <c r="M189" i="3"/>
  <c r="N189" i="3"/>
  <c r="O189" i="3"/>
  <c r="R189" i="3"/>
  <c r="S189" i="3"/>
  <c r="T189" i="3"/>
  <c r="U189" i="3"/>
  <c r="F190" i="3"/>
  <c r="G190" i="3"/>
  <c r="H190" i="3"/>
  <c r="I190" i="3"/>
  <c r="J190" i="3"/>
  <c r="K190" i="3"/>
  <c r="L190" i="3"/>
  <c r="M190" i="3"/>
  <c r="N190" i="3"/>
  <c r="O190" i="3"/>
  <c r="R190" i="3"/>
  <c r="S190" i="3"/>
  <c r="T190" i="3"/>
  <c r="U190" i="3"/>
  <c r="F191" i="3"/>
  <c r="G191" i="3"/>
  <c r="H191" i="3"/>
  <c r="I191" i="3"/>
  <c r="J191" i="3"/>
  <c r="K191" i="3"/>
  <c r="L191" i="3"/>
  <c r="M191" i="3"/>
  <c r="N191" i="3"/>
  <c r="O191" i="3"/>
  <c r="R191" i="3"/>
  <c r="T191" i="3"/>
  <c r="U191" i="3"/>
  <c r="F192" i="3"/>
  <c r="G192" i="3"/>
  <c r="H192" i="3"/>
  <c r="I192" i="3"/>
  <c r="J192" i="3"/>
  <c r="K192" i="3"/>
  <c r="L192" i="3"/>
  <c r="M192" i="3"/>
  <c r="N192" i="3"/>
  <c r="O192" i="3"/>
  <c r="R192" i="3"/>
  <c r="T192" i="3"/>
  <c r="U192" i="3"/>
  <c r="F193" i="3"/>
  <c r="G193" i="3"/>
  <c r="H193" i="3"/>
  <c r="I193" i="3"/>
  <c r="J193" i="3"/>
  <c r="K193" i="3"/>
  <c r="L193" i="3"/>
  <c r="M193" i="3"/>
  <c r="N193" i="3"/>
  <c r="O193" i="3"/>
  <c r="R193" i="3"/>
  <c r="S193" i="3"/>
  <c r="T193" i="3"/>
  <c r="U193" i="3"/>
  <c r="F194" i="3"/>
  <c r="G194" i="3"/>
  <c r="H194" i="3"/>
  <c r="I194" i="3"/>
  <c r="J194" i="3"/>
  <c r="K194" i="3"/>
  <c r="L194" i="3"/>
  <c r="M194" i="3"/>
  <c r="N194" i="3"/>
  <c r="O194" i="3"/>
  <c r="R194" i="3"/>
  <c r="S194" i="3"/>
  <c r="T194" i="3"/>
  <c r="U194" i="3"/>
  <c r="F195" i="3"/>
  <c r="G195" i="3"/>
  <c r="H195" i="3"/>
  <c r="I195" i="3"/>
  <c r="J195" i="3"/>
  <c r="K195" i="3"/>
  <c r="L195" i="3"/>
  <c r="M195" i="3"/>
  <c r="N195" i="3"/>
  <c r="O195" i="3"/>
  <c r="R195" i="3"/>
  <c r="T195" i="3"/>
  <c r="U195" i="3"/>
  <c r="F196" i="3"/>
  <c r="G196" i="3"/>
  <c r="H196" i="3"/>
  <c r="I196" i="3"/>
  <c r="J196" i="3"/>
  <c r="K196" i="3"/>
  <c r="L196" i="3"/>
  <c r="M196" i="3"/>
  <c r="N196" i="3"/>
  <c r="O196" i="3"/>
  <c r="R196" i="3"/>
  <c r="T196" i="3"/>
  <c r="U196" i="3"/>
  <c r="F197" i="3"/>
  <c r="G197" i="3"/>
  <c r="H197" i="3"/>
  <c r="I197" i="3"/>
  <c r="J197" i="3"/>
  <c r="K197" i="3"/>
  <c r="L197" i="3"/>
  <c r="M197" i="3"/>
  <c r="N197" i="3"/>
  <c r="O197" i="3"/>
  <c r="R197" i="3"/>
  <c r="S197" i="3"/>
  <c r="T197" i="3"/>
  <c r="U197" i="3"/>
  <c r="F198" i="3"/>
  <c r="G198" i="3"/>
  <c r="H198" i="3"/>
  <c r="I198" i="3"/>
  <c r="J198" i="3"/>
  <c r="K198" i="3"/>
  <c r="L198" i="3"/>
  <c r="M198" i="3"/>
  <c r="N198" i="3"/>
  <c r="O198" i="3"/>
  <c r="R198" i="3"/>
  <c r="S198" i="3"/>
  <c r="T198" i="3"/>
  <c r="U198" i="3"/>
  <c r="F199" i="3"/>
  <c r="G199" i="3"/>
  <c r="H199" i="3"/>
  <c r="I199" i="3"/>
  <c r="J199" i="3"/>
  <c r="K199" i="3"/>
  <c r="L199" i="3"/>
  <c r="M199" i="3"/>
  <c r="N199" i="3"/>
  <c r="O199" i="3"/>
  <c r="P199" i="3"/>
  <c r="Q199" i="3"/>
  <c r="R199" i="3"/>
  <c r="T199" i="3"/>
  <c r="U199" i="3"/>
  <c r="F200" i="3"/>
  <c r="G200" i="3"/>
  <c r="H200" i="3"/>
  <c r="I200" i="3"/>
  <c r="J200" i="3"/>
  <c r="K200" i="3"/>
  <c r="L200" i="3"/>
  <c r="M200" i="3"/>
  <c r="N200" i="3"/>
  <c r="O200" i="3"/>
  <c r="R200" i="3"/>
  <c r="T200" i="3"/>
  <c r="U200" i="3"/>
  <c r="F201" i="3"/>
  <c r="G201" i="3"/>
  <c r="H201" i="3"/>
  <c r="I201" i="3"/>
  <c r="J201" i="3"/>
  <c r="K201" i="3"/>
  <c r="L201" i="3"/>
  <c r="M201" i="3"/>
  <c r="N201" i="3"/>
  <c r="O201" i="3"/>
  <c r="R201" i="3"/>
  <c r="T201" i="3"/>
  <c r="U201" i="3"/>
  <c r="F202" i="3"/>
  <c r="G202" i="3"/>
  <c r="H202" i="3"/>
  <c r="I202" i="3"/>
  <c r="J202" i="3"/>
  <c r="K202" i="3"/>
  <c r="L202" i="3"/>
  <c r="M202" i="3"/>
  <c r="N202" i="3"/>
  <c r="O202" i="3"/>
  <c r="R202" i="3"/>
  <c r="S202" i="3"/>
  <c r="T202" i="3"/>
  <c r="U202" i="3"/>
  <c r="F203" i="3"/>
  <c r="G203" i="3"/>
  <c r="H203" i="3"/>
  <c r="I203" i="3"/>
  <c r="J203" i="3"/>
  <c r="K203" i="3"/>
  <c r="L203" i="3"/>
  <c r="M203" i="3"/>
  <c r="N203" i="3"/>
  <c r="O203" i="3"/>
  <c r="R203" i="3"/>
  <c r="T203" i="3"/>
  <c r="U203" i="3"/>
  <c r="F204" i="3"/>
  <c r="G204" i="3"/>
  <c r="H204" i="3"/>
  <c r="I204" i="3"/>
  <c r="J204" i="3"/>
  <c r="K204" i="3"/>
  <c r="L204" i="3"/>
  <c r="M204" i="3"/>
  <c r="N204" i="3"/>
  <c r="O204" i="3"/>
  <c r="R204" i="3"/>
  <c r="T204" i="3"/>
  <c r="U204" i="3"/>
  <c r="F205" i="3"/>
  <c r="G205" i="3"/>
  <c r="H205" i="3"/>
  <c r="I205" i="3"/>
  <c r="J205" i="3"/>
  <c r="K205" i="3"/>
  <c r="L205" i="3"/>
  <c r="M205" i="3"/>
  <c r="N205" i="3"/>
  <c r="O205" i="3"/>
  <c r="R205" i="3"/>
  <c r="S205" i="3"/>
  <c r="T205" i="3"/>
  <c r="U205" i="3"/>
  <c r="F206" i="3"/>
  <c r="G206" i="3"/>
  <c r="H206" i="3"/>
  <c r="I206" i="3"/>
  <c r="J206" i="3"/>
  <c r="K206" i="3"/>
  <c r="L206" i="3"/>
  <c r="M206" i="3"/>
  <c r="N206" i="3"/>
  <c r="O206" i="3"/>
  <c r="R206" i="3"/>
  <c r="S206" i="3"/>
  <c r="T206" i="3"/>
  <c r="U206" i="3"/>
  <c r="F207" i="3"/>
  <c r="G207" i="3"/>
  <c r="H207" i="3"/>
  <c r="I207" i="3"/>
  <c r="J207" i="3"/>
  <c r="K207" i="3"/>
  <c r="L207" i="3"/>
  <c r="M207" i="3"/>
  <c r="N207" i="3"/>
  <c r="O207" i="3"/>
  <c r="R207" i="3"/>
  <c r="T207" i="3"/>
  <c r="U207" i="3"/>
  <c r="F208" i="3"/>
  <c r="G208" i="3"/>
  <c r="H208" i="3"/>
  <c r="I208" i="3"/>
  <c r="J208" i="3"/>
  <c r="K208" i="3"/>
  <c r="L208" i="3"/>
  <c r="M208" i="3"/>
  <c r="N208" i="3"/>
  <c r="O208" i="3"/>
  <c r="R208" i="3"/>
  <c r="T208" i="3"/>
  <c r="U208" i="3"/>
  <c r="F209" i="3"/>
  <c r="G209" i="3"/>
  <c r="H209" i="3"/>
  <c r="I209" i="3"/>
  <c r="J209" i="3"/>
  <c r="K209" i="3"/>
  <c r="L209" i="3"/>
  <c r="M209" i="3"/>
  <c r="N209" i="3"/>
  <c r="O209" i="3"/>
  <c r="R209" i="3"/>
  <c r="S209" i="3"/>
  <c r="T209" i="3"/>
  <c r="U209" i="3"/>
  <c r="F210" i="3"/>
  <c r="G210" i="3"/>
  <c r="H210" i="3"/>
  <c r="I210" i="3"/>
  <c r="J210" i="3"/>
  <c r="K210" i="3"/>
  <c r="L210" i="3"/>
  <c r="M210" i="3"/>
  <c r="N210" i="3"/>
  <c r="O210" i="3"/>
  <c r="R210" i="3"/>
  <c r="S210" i="3"/>
  <c r="T210" i="3"/>
  <c r="U210" i="3"/>
  <c r="F211" i="3"/>
  <c r="G211" i="3"/>
  <c r="H211" i="3"/>
  <c r="I211" i="3"/>
  <c r="J211" i="3"/>
  <c r="K211" i="3"/>
  <c r="L211" i="3"/>
  <c r="M211" i="3"/>
  <c r="N211" i="3"/>
  <c r="O211" i="3"/>
  <c r="R211" i="3"/>
  <c r="T211" i="3"/>
  <c r="U211" i="3"/>
  <c r="F212" i="3"/>
  <c r="G212" i="3"/>
  <c r="H212" i="3"/>
  <c r="I212" i="3"/>
  <c r="J212" i="3"/>
  <c r="K212" i="3"/>
  <c r="L212" i="3"/>
  <c r="M212" i="3"/>
  <c r="N212" i="3"/>
  <c r="O212" i="3"/>
  <c r="R212" i="3"/>
  <c r="S212" i="3"/>
  <c r="T212" i="3"/>
  <c r="U212" i="3"/>
  <c r="F213" i="3"/>
  <c r="G213" i="3"/>
  <c r="H213" i="3"/>
  <c r="I213" i="3"/>
  <c r="J213" i="3"/>
  <c r="K213" i="3"/>
  <c r="L213" i="3"/>
  <c r="M213" i="3"/>
  <c r="N213" i="3"/>
  <c r="O213" i="3"/>
  <c r="R213" i="3"/>
  <c r="T213" i="3"/>
  <c r="U213" i="3"/>
  <c r="F214" i="3"/>
  <c r="G214" i="3"/>
  <c r="H214" i="3"/>
  <c r="I214" i="3"/>
  <c r="J214" i="3"/>
  <c r="K214" i="3"/>
  <c r="L214" i="3"/>
  <c r="M214" i="3"/>
  <c r="N214" i="3"/>
  <c r="O214" i="3"/>
  <c r="R214" i="3"/>
  <c r="S214" i="3"/>
  <c r="T214" i="3"/>
  <c r="U214" i="3"/>
  <c r="F215" i="3"/>
  <c r="G215" i="3"/>
  <c r="H215" i="3"/>
  <c r="I215" i="3"/>
  <c r="J215" i="3"/>
  <c r="K215" i="3"/>
  <c r="L215" i="3"/>
  <c r="M215" i="3"/>
  <c r="N215" i="3"/>
  <c r="O215" i="3"/>
  <c r="R215" i="3"/>
  <c r="T215" i="3"/>
  <c r="U215" i="3"/>
  <c r="F216" i="3"/>
  <c r="G216" i="3"/>
  <c r="H216" i="3"/>
  <c r="I216" i="3"/>
  <c r="J216" i="3"/>
  <c r="K216" i="3"/>
  <c r="L216" i="3"/>
  <c r="M216" i="3"/>
  <c r="N216" i="3"/>
  <c r="O216" i="3"/>
  <c r="R216" i="3"/>
  <c r="S216" i="3"/>
  <c r="T216" i="3"/>
  <c r="U216" i="3"/>
  <c r="F217" i="3"/>
  <c r="G217" i="3"/>
  <c r="H217" i="3"/>
  <c r="I217" i="3"/>
  <c r="J217" i="3"/>
  <c r="K217" i="3"/>
  <c r="L217" i="3"/>
  <c r="M217" i="3"/>
  <c r="N217" i="3"/>
  <c r="O217" i="3"/>
  <c r="R217" i="3"/>
  <c r="S217" i="3"/>
  <c r="T217" i="3"/>
  <c r="U217" i="3"/>
  <c r="F218" i="3"/>
  <c r="G218" i="3"/>
  <c r="H218" i="3"/>
  <c r="I218" i="3"/>
  <c r="J218" i="3"/>
  <c r="K218" i="3"/>
  <c r="L218" i="3"/>
  <c r="M218" i="3"/>
  <c r="N218" i="3"/>
  <c r="O218" i="3"/>
  <c r="R218" i="3"/>
  <c r="T218" i="3"/>
  <c r="U218" i="3"/>
  <c r="F219" i="3"/>
  <c r="G219" i="3"/>
  <c r="H219" i="3"/>
  <c r="I219" i="3"/>
  <c r="J219" i="3"/>
  <c r="K219" i="3"/>
  <c r="L219" i="3"/>
  <c r="M219" i="3"/>
  <c r="N219" i="3"/>
  <c r="O219" i="3"/>
  <c r="R219" i="3"/>
  <c r="S219" i="3"/>
  <c r="T219" i="3"/>
  <c r="U219" i="3"/>
  <c r="F220" i="3"/>
  <c r="G220" i="3"/>
  <c r="H220" i="3"/>
  <c r="I220" i="3"/>
  <c r="J220" i="3"/>
  <c r="K220" i="3"/>
  <c r="L220" i="3"/>
  <c r="M220" i="3"/>
  <c r="N220" i="3"/>
  <c r="O220" i="3"/>
  <c r="R220" i="3"/>
  <c r="S220" i="3"/>
  <c r="T220" i="3"/>
  <c r="U220" i="3"/>
  <c r="F221" i="3"/>
  <c r="G221" i="3"/>
  <c r="H221" i="3"/>
  <c r="I221" i="3"/>
  <c r="J221" i="3"/>
  <c r="K221" i="3"/>
  <c r="L221" i="3"/>
  <c r="M221" i="3"/>
  <c r="N221" i="3"/>
  <c r="O221" i="3"/>
  <c r="R221" i="3"/>
  <c r="T221" i="3"/>
  <c r="U221" i="3"/>
  <c r="F222" i="3"/>
  <c r="G222" i="3"/>
  <c r="H222" i="3"/>
  <c r="I222" i="3"/>
  <c r="J222" i="3"/>
  <c r="K222" i="3"/>
  <c r="L222" i="3"/>
  <c r="M222" i="3"/>
  <c r="N222" i="3"/>
  <c r="O222" i="3"/>
  <c r="Q222" i="3"/>
  <c r="R222" i="3"/>
  <c r="S222" i="3"/>
  <c r="T222" i="3"/>
  <c r="U222" i="3"/>
  <c r="F223" i="3"/>
  <c r="G223" i="3"/>
  <c r="H223" i="3"/>
  <c r="I223" i="3"/>
  <c r="J223" i="3"/>
  <c r="K223" i="3"/>
  <c r="L223" i="3"/>
  <c r="M223" i="3"/>
  <c r="N223" i="3"/>
  <c r="O223" i="3"/>
  <c r="R223" i="3"/>
  <c r="S223" i="3"/>
  <c r="T223" i="3"/>
  <c r="U223" i="3"/>
  <c r="F224" i="3"/>
  <c r="G224" i="3"/>
  <c r="H224" i="3"/>
  <c r="I224" i="3"/>
  <c r="J224" i="3"/>
  <c r="K224" i="3"/>
  <c r="L224" i="3"/>
  <c r="M224" i="3"/>
  <c r="N224" i="3"/>
  <c r="O224" i="3"/>
  <c r="R224" i="3"/>
  <c r="T224" i="3"/>
  <c r="U224" i="3"/>
  <c r="F225" i="3"/>
  <c r="G225" i="3"/>
  <c r="H225" i="3"/>
  <c r="I225" i="3"/>
  <c r="J225" i="3"/>
  <c r="K225" i="3"/>
  <c r="L225" i="3"/>
  <c r="M225" i="3"/>
  <c r="N225" i="3"/>
  <c r="O225" i="3"/>
  <c r="R225" i="3"/>
  <c r="S225" i="3"/>
  <c r="T225" i="3"/>
  <c r="U225" i="3"/>
  <c r="F226" i="3"/>
  <c r="G226" i="3"/>
  <c r="H226" i="3"/>
  <c r="I226" i="3"/>
  <c r="J226" i="3"/>
  <c r="K226" i="3"/>
  <c r="L226" i="3"/>
  <c r="M226" i="3"/>
  <c r="N226" i="3"/>
  <c r="O226" i="3"/>
  <c r="R226" i="3"/>
  <c r="T226" i="3"/>
  <c r="U226" i="3"/>
  <c r="F227" i="3"/>
  <c r="G227" i="3"/>
  <c r="H227" i="3"/>
  <c r="I227" i="3"/>
  <c r="J227" i="3"/>
  <c r="K227" i="3"/>
  <c r="L227" i="3"/>
  <c r="M227" i="3"/>
  <c r="N227" i="3"/>
  <c r="O227" i="3"/>
  <c r="R227" i="3"/>
  <c r="T227" i="3"/>
  <c r="U227" i="3"/>
  <c r="F228" i="3"/>
  <c r="G228" i="3"/>
  <c r="H228" i="3"/>
  <c r="I228" i="3"/>
  <c r="J228" i="3"/>
  <c r="K228" i="3"/>
  <c r="L228" i="3"/>
  <c r="M228" i="3"/>
  <c r="N228" i="3"/>
  <c r="O228" i="3"/>
  <c r="R228" i="3"/>
  <c r="S228" i="3"/>
  <c r="T228" i="3"/>
  <c r="U228" i="3"/>
  <c r="F229" i="3"/>
  <c r="G229" i="3"/>
  <c r="H229" i="3"/>
  <c r="I229" i="3"/>
  <c r="J229" i="3"/>
  <c r="K229" i="3"/>
  <c r="L229" i="3"/>
  <c r="M229" i="3"/>
  <c r="N229" i="3"/>
  <c r="O229" i="3"/>
  <c r="R229" i="3"/>
  <c r="T229" i="3"/>
  <c r="U229" i="3"/>
  <c r="F230" i="3"/>
  <c r="G230" i="3"/>
  <c r="H230" i="3"/>
  <c r="I230" i="3"/>
  <c r="J230" i="3"/>
  <c r="K230" i="3"/>
  <c r="L230" i="3"/>
  <c r="M230" i="3"/>
  <c r="N230" i="3"/>
  <c r="O230" i="3"/>
  <c r="R230" i="3"/>
  <c r="T230" i="3"/>
  <c r="U230" i="3"/>
  <c r="F231" i="3"/>
  <c r="G231" i="3"/>
  <c r="H231" i="3"/>
  <c r="I231" i="3"/>
  <c r="J231" i="3"/>
  <c r="K231" i="3"/>
  <c r="L231" i="3"/>
  <c r="M231" i="3"/>
  <c r="N231" i="3"/>
  <c r="O231" i="3"/>
  <c r="R231" i="3"/>
  <c r="S231" i="3"/>
  <c r="T231" i="3"/>
  <c r="U231" i="3"/>
  <c r="F232" i="3"/>
  <c r="G232" i="3"/>
  <c r="H232" i="3"/>
  <c r="I232" i="3"/>
  <c r="J232" i="3"/>
  <c r="K232" i="3"/>
  <c r="L232" i="3"/>
  <c r="M232" i="3"/>
  <c r="N232" i="3"/>
  <c r="O232" i="3"/>
  <c r="R232" i="3"/>
  <c r="T232" i="3"/>
  <c r="U232" i="3"/>
  <c r="F233" i="3"/>
  <c r="G233" i="3"/>
  <c r="H233" i="3"/>
  <c r="I233" i="3"/>
  <c r="J233" i="3"/>
  <c r="K233" i="3"/>
  <c r="L233" i="3"/>
  <c r="M233" i="3"/>
  <c r="N233" i="3"/>
  <c r="O233" i="3"/>
  <c r="R233" i="3"/>
  <c r="S233" i="3"/>
  <c r="T233" i="3"/>
  <c r="U233" i="3"/>
  <c r="F234" i="3"/>
  <c r="G234" i="3"/>
  <c r="H234" i="3"/>
  <c r="I234" i="3"/>
  <c r="J234" i="3"/>
  <c r="K234" i="3"/>
  <c r="L234" i="3"/>
  <c r="M234" i="3"/>
  <c r="N234" i="3"/>
  <c r="O234" i="3"/>
  <c r="R234" i="3"/>
  <c r="T234" i="3"/>
  <c r="U234" i="3"/>
  <c r="F235" i="3"/>
  <c r="G235" i="3"/>
  <c r="H235" i="3"/>
  <c r="I235" i="3"/>
  <c r="J235" i="3"/>
  <c r="K235" i="3"/>
  <c r="L235" i="3"/>
  <c r="M235" i="3"/>
  <c r="N235" i="3"/>
  <c r="O235" i="3"/>
  <c r="R235" i="3"/>
  <c r="T235" i="3"/>
  <c r="U235" i="3"/>
  <c r="F236" i="3"/>
  <c r="G236" i="3"/>
  <c r="H236" i="3"/>
  <c r="I236" i="3"/>
  <c r="J236" i="3"/>
  <c r="K236" i="3"/>
  <c r="L236" i="3"/>
  <c r="M236" i="3"/>
  <c r="N236" i="3"/>
  <c r="O236" i="3"/>
  <c r="R236" i="3"/>
  <c r="T236" i="3"/>
  <c r="U236" i="3"/>
  <c r="F237" i="3"/>
  <c r="G237" i="3"/>
  <c r="H237" i="3"/>
  <c r="I237" i="3"/>
  <c r="J237" i="3"/>
  <c r="K237" i="3"/>
  <c r="L237" i="3"/>
  <c r="M237" i="3"/>
  <c r="N237" i="3"/>
  <c r="O237" i="3"/>
  <c r="R237" i="3"/>
  <c r="T237" i="3"/>
  <c r="U237" i="3"/>
  <c r="F238" i="3"/>
  <c r="G238" i="3"/>
  <c r="H238" i="3"/>
  <c r="I238" i="3"/>
  <c r="J238" i="3"/>
  <c r="K238" i="3"/>
  <c r="L238" i="3"/>
  <c r="M238" i="3"/>
  <c r="N238" i="3"/>
  <c r="O238" i="3"/>
  <c r="R238" i="3"/>
  <c r="S238" i="3"/>
  <c r="T238" i="3"/>
  <c r="U238" i="3"/>
  <c r="F239" i="3"/>
  <c r="G239" i="3"/>
  <c r="H239" i="3"/>
  <c r="I239" i="3"/>
  <c r="J239" i="3"/>
  <c r="K239" i="3"/>
  <c r="L239" i="3"/>
  <c r="M239" i="3"/>
  <c r="N239" i="3"/>
  <c r="O239" i="3"/>
  <c r="R239" i="3"/>
  <c r="S239" i="3"/>
  <c r="T239" i="3"/>
  <c r="U239" i="3"/>
  <c r="F240" i="3"/>
  <c r="G240" i="3"/>
  <c r="H240" i="3"/>
  <c r="I240" i="3"/>
  <c r="J240" i="3"/>
  <c r="K240" i="3"/>
  <c r="L240" i="3"/>
  <c r="M240" i="3"/>
  <c r="N240" i="3"/>
  <c r="O240" i="3"/>
  <c r="P240" i="3"/>
  <c r="Q240" i="3"/>
  <c r="R240" i="3"/>
  <c r="T240" i="3"/>
  <c r="U240" i="3"/>
  <c r="F241" i="3"/>
  <c r="G241" i="3"/>
  <c r="H241" i="3"/>
  <c r="I241" i="3"/>
  <c r="J241" i="3"/>
  <c r="K241" i="3"/>
  <c r="L241" i="3"/>
  <c r="M241" i="3"/>
  <c r="N241" i="3"/>
  <c r="O241" i="3"/>
  <c r="R241" i="3"/>
  <c r="T241" i="3"/>
  <c r="U241" i="3"/>
  <c r="F242" i="3"/>
  <c r="G242" i="3"/>
  <c r="H242" i="3"/>
  <c r="I242" i="3"/>
  <c r="J242" i="3"/>
  <c r="K242" i="3"/>
  <c r="L242" i="3"/>
  <c r="M242" i="3"/>
  <c r="N242" i="3"/>
  <c r="O242" i="3"/>
  <c r="R242" i="3"/>
  <c r="T242" i="3"/>
  <c r="U242" i="3"/>
  <c r="F243" i="3"/>
  <c r="G243" i="3"/>
  <c r="H243" i="3"/>
  <c r="I243" i="3"/>
  <c r="J243" i="3"/>
  <c r="K243" i="3"/>
  <c r="L243" i="3"/>
  <c r="M243" i="3"/>
  <c r="N243" i="3"/>
  <c r="O243" i="3"/>
  <c r="R243" i="3"/>
  <c r="S243" i="3"/>
  <c r="T243" i="3"/>
  <c r="U243" i="3"/>
  <c r="F244" i="3"/>
  <c r="G244" i="3"/>
  <c r="H244" i="3"/>
  <c r="I244" i="3"/>
  <c r="J244" i="3"/>
  <c r="K244" i="3"/>
  <c r="L244" i="3"/>
  <c r="M244" i="3"/>
  <c r="N244" i="3"/>
  <c r="O244" i="3"/>
  <c r="R244" i="3"/>
  <c r="T244" i="3"/>
  <c r="U244" i="3"/>
  <c r="F245" i="3"/>
  <c r="G245" i="3"/>
  <c r="H245" i="3"/>
  <c r="I245" i="3"/>
  <c r="J245" i="3"/>
  <c r="K245" i="3"/>
  <c r="L245" i="3"/>
  <c r="M245" i="3"/>
  <c r="N245" i="3"/>
  <c r="O245" i="3"/>
  <c r="R245" i="3"/>
  <c r="T245" i="3"/>
  <c r="U245" i="3"/>
  <c r="F246" i="3"/>
  <c r="G246" i="3"/>
  <c r="H246" i="3"/>
  <c r="I246" i="3"/>
  <c r="J246" i="3"/>
  <c r="K246" i="3"/>
  <c r="L246" i="3"/>
  <c r="M246" i="3"/>
  <c r="N246" i="3"/>
  <c r="O246" i="3"/>
  <c r="R246" i="3"/>
  <c r="S246" i="3"/>
  <c r="T246" i="3"/>
  <c r="U246" i="3"/>
  <c r="F247" i="3"/>
  <c r="G247" i="3"/>
  <c r="H247" i="3"/>
  <c r="I247" i="3"/>
  <c r="J247" i="3"/>
  <c r="K247" i="3"/>
  <c r="L247" i="3"/>
  <c r="M247" i="3"/>
  <c r="N247" i="3"/>
  <c r="O247" i="3"/>
  <c r="R247" i="3"/>
  <c r="S247" i="3"/>
  <c r="T247" i="3"/>
  <c r="U247" i="3"/>
  <c r="F248" i="3"/>
  <c r="G248" i="3"/>
  <c r="H248" i="3"/>
  <c r="I248" i="3"/>
  <c r="J248" i="3"/>
  <c r="K248" i="3"/>
  <c r="L248" i="3"/>
  <c r="M248" i="3"/>
  <c r="N248" i="3"/>
  <c r="O248" i="3"/>
  <c r="R248" i="3"/>
  <c r="T248" i="3"/>
  <c r="U248" i="3"/>
  <c r="F249" i="3"/>
  <c r="G249" i="3"/>
  <c r="H249" i="3"/>
  <c r="I249" i="3"/>
  <c r="J249" i="3"/>
  <c r="K249" i="3"/>
  <c r="L249" i="3"/>
  <c r="M249" i="3"/>
  <c r="N249" i="3"/>
  <c r="O249" i="3"/>
  <c r="R249" i="3"/>
  <c r="T249" i="3"/>
  <c r="U249" i="3"/>
  <c r="F250" i="3"/>
  <c r="G250" i="3"/>
  <c r="H250" i="3"/>
  <c r="I250" i="3"/>
  <c r="J250" i="3"/>
  <c r="K250" i="3"/>
  <c r="L250" i="3"/>
  <c r="M250" i="3"/>
  <c r="N250" i="3"/>
  <c r="O250" i="3"/>
  <c r="R250" i="3"/>
  <c r="S250" i="3"/>
  <c r="T250" i="3"/>
  <c r="U250" i="3"/>
  <c r="F251" i="3"/>
  <c r="G251" i="3"/>
  <c r="H251" i="3"/>
  <c r="I251" i="3"/>
  <c r="J251" i="3"/>
  <c r="K251" i="3"/>
  <c r="L251" i="3"/>
  <c r="M251" i="3"/>
  <c r="N251" i="3"/>
  <c r="O251" i="3"/>
  <c r="R251" i="3"/>
  <c r="S251" i="3"/>
  <c r="T251" i="3"/>
  <c r="U251" i="3"/>
  <c r="F252" i="3"/>
  <c r="G252" i="3"/>
  <c r="H252" i="3"/>
  <c r="I252" i="3"/>
  <c r="J252" i="3"/>
  <c r="K252" i="3"/>
  <c r="L252" i="3"/>
  <c r="M252" i="3"/>
  <c r="N252" i="3"/>
  <c r="O252" i="3"/>
  <c r="R252" i="3"/>
  <c r="T252" i="3"/>
  <c r="U252" i="3"/>
  <c r="F253" i="3"/>
  <c r="G253" i="3"/>
  <c r="H253" i="3"/>
  <c r="I253" i="3"/>
  <c r="J253" i="3"/>
  <c r="K253" i="3"/>
  <c r="L253" i="3"/>
  <c r="M253" i="3"/>
  <c r="N253" i="3"/>
  <c r="O253" i="3"/>
  <c r="R253" i="3"/>
  <c r="T253" i="3"/>
  <c r="U253" i="3"/>
  <c r="F254" i="3"/>
  <c r="G254" i="3"/>
  <c r="H254" i="3"/>
  <c r="I254" i="3"/>
  <c r="J254" i="3"/>
  <c r="K254" i="3"/>
  <c r="L254" i="3"/>
  <c r="M254" i="3"/>
  <c r="N254" i="3"/>
  <c r="O254" i="3"/>
  <c r="R254" i="3"/>
  <c r="S254" i="3"/>
  <c r="T254" i="3"/>
  <c r="U254" i="3"/>
  <c r="F255" i="3"/>
  <c r="G255" i="3"/>
  <c r="H255" i="3"/>
  <c r="I255" i="3"/>
  <c r="J255" i="3"/>
  <c r="K255" i="3"/>
  <c r="L255" i="3"/>
  <c r="M255" i="3"/>
  <c r="N255" i="3"/>
  <c r="O255" i="3"/>
  <c r="R255" i="3"/>
  <c r="S255" i="3"/>
  <c r="T255" i="3"/>
  <c r="U255" i="3"/>
  <c r="F256" i="3"/>
  <c r="G256" i="3"/>
  <c r="H256" i="3"/>
  <c r="I256" i="3"/>
  <c r="J256" i="3"/>
  <c r="K256" i="3"/>
  <c r="L256" i="3"/>
  <c r="M256" i="3"/>
  <c r="N256" i="3"/>
  <c r="O256" i="3"/>
  <c r="R256" i="3"/>
  <c r="T256" i="3"/>
  <c r="U256" i="3"/>
  <c r="F257" i="3"/>
  <c r="G257" i="3"/>
  <c r="H257" i="3"/>
  <c r="I257" i="3"/>
  <c r="J257" i="3"/>
  <c r="K257" i="3"/>
  <c r="L257" i="3"/>
  <c r="M257" i="3"/>
  <c r="N257" i="3"/>
  <c r="O257" i="3"/>
  <c r="P257" i="3"/>
  <c r="R257" i="3"/>
  <c r="T257" i="3"/>
  <c r="U257" i="3"/>
  <c r="F258" i="3"/>
  <c r="G258" i="3"/>
  <c r="H258" i="3"/>
  <c r="I258" i="3"/>
  <c r="J258" i="3"/>
  <c r="K258" i="3"/>
  <c r="L258" i="3"/>
  <c r="M258" i="3"/>
  <c r="N258" i="3"/>
  <c r="O258" i="3"/>
  <c r="R258" i="3"/>
  <c r="T258" i="3"/>
  <c r="U258" i="3"/>
  <c r="F259" i="3"/>
  <c r="G259" i="3"/>
  <c r="H259" i="3"/>
  <c r="I259" i="3"/>
  <c r="J259" i="3"/>
  <c r="K259" i="3"/>
  <c r="L259" i="3"/>
  <c r="M259" i="3"/>
  <c r="N259" i="3"/>
  <c r="O259" i="3"/>
  <c r="R259" i="3"/>
  <c r="S259" i="3"/>
  <c r="T259" i="3"/>
  <c r="U259" i="3"/>
  <c r="F260" i="3"/>
  <c r="G260" i="3"/>
  <c r="H260" i="3"/>
  <c r="I260" i="3"/>
  <c r="J260" i="3"/>
  <c r="K260" i="3"/>
  <c r="L260" i="3"/>
  <c r="M260" i="3"/>
  <c r="N260" i="3"/>
  <c r="O260" i="3"/>
  <c r="R260" i="3"/>
  <c r="T260" i="3"/>
  <c r="U260" i="3"/>
  <c r="F261" i="3"/>
  <c r="G261" i="3"/>
  <c r="H261" i="3"/>
  <c r="I261" i="3"/>
  <c r="J261" i="3"/>
  <c r="K261" i="3"/>
  <c r="L261" i="3"/>
  <c r="M261" i="3"/>
  <c r="N261" i="3"/>
  <c r="O261" i="3"/>
  <c r="R261" i="3"/>
  <c r="T261" i="3"/>
  <c r="U261" i="3"/>
  <c r="F262" i="3"/>
  <c r="G262" i="3"/>
  <c r="H262" i="3"/>
  <c r="I262" i="3"/>
  <c r="J262" i="3"/>
  <c r="K262" i="3"/>
  <c r="L262" i="3"/>
  <c r="M262" i="3"/>
  <c r="N262" i="3"/>
  <c r="O262" i="3"/>
  <c r="R262" i="3"/>
  <c r="S262" i="3"/>
  <c r="T262" i="3"/>
  <c r="U262" i="3"/>
  <c r="F263" i="3"/>
  <c r="G263" i="3"/>
  <c r="H263" i="3"/>
  <c r="I263" i="3"/>
  <c r="J263" i="3"/>
  <c r="K263" i="3"/>
  <c r="L263" i="3"/>
  <c r="M263" i="3"/>
  <c r="N263" i="3"/>
  <c r="O263" i="3"/>
  <c r="R263" i="3"/>
  <c r="S263" i="3"/>
  <c r="T263" i="3"/>
  <c r="U263" i="3"/>
  <c r="F264" i="3"/>
  <c r="G264" i="3"/>
  <c r="H264" i="3"/>
  <c r="I264" i="3"/>
  <c r="J264" i="3"/>
  <c r="K264" i="3"/>
  <c r="L264" i="3"/>
  <c r="M264" i="3"/>
  <c r="N264" i="3"/>
  <c r="O264" i="3"/>
  <c r="R264" i="3"/>
  <c r="T264" i="3"/>
  <c r="U264" i="3"/>
  <c r="F265" i="3"/>
  <c r="G265" i="3"/>
  <c r="H265" i="3"/>
  <c r="I265" i="3"/>
  <c r="J265" i="3"/>
  <c r="K265" i="3"/>
  <c r="L265" i="3"/>
  <c r="M265" i="3"/>
  <c r="N265" i="3"/>
  <c r="O265" i="3"/>
  <c r="R265" i="3"/>
  <c r="T265" i="3"/>
  <c r="U265" i="3"/>
  <c r="F266" i="3"/>
  <c r="G266" i="3"/>
  <c r="H266" i="3"/>
  <c r="I266" i="3"/>
  <c r="J266" i="3"/>
  <c r="K266" i="3"/>
  <c r="L266" i="3"/>
  <c r="M266" i="3"/>
  <c r="N266" i="3"/>
  <c r="O266" i="3"/>
  <c r="R266" i="3"/>
  <c r="S266" i="3"/>
  <c r="T266" i="3"/>
  <c r="U266" i="3"/>
  <c r="F267" i="3"/>
  <c r="G267" i="3"/>
  <c r="H267" i="3"/>
  <c r="I267" i="3"/>
  <c r="J267" i="3"/>
  <c r="K267" i="3"/>
  <c r="L267" i="3"/>
  <c r="M267" i="3"/>
  <c r="N267" i="3"/>
  <c r="O267" i="3"/>
  <c r="R267" i="3"/>
  <c r="S267" i="3"/>
  <c r="T267" i="3"/>
  <c r="U267" i="3"/>
  <c r="F268" i="3"/>
  <c r="G268" i="3"/>
  <c r="H268" i="3"/>
  <c r="I268" i="3"/>
  <c r="J268" i="3"/>
  <c r="K268" i="3"/>
  <c r="L268" i="3"/>
  <c r="M268" i="3"/>
  <c r="N268" i="3"/>
  <c r="O268" i="3"/>
  <c r="R268" i="3"/>
  <c r="T268" i="3"/>
  <c r="U268" i="3"/>
  <c r="F269" i="3"/>
  <c r="G269" i="3"/>
  <c r="H269" i="3"/>
  <c r="I269" i="3"/>
  <c r="J269" i="3"/>
  <c r="K269" i="3"/>
  <c r="L269" i="3"/>
  <c r="M269" i="3"/>
  <c r="N269" i="3"/>
  <c r="O269" i="3"/>
  <c r="R269" i="3"/>
  <c r="T269" i="3"/>
  <c r="U269" i="3"/>
  <c r="F270" i="3"/>
  <c r="G270" i="3"/>
  <c r="H270" i="3"/>
  <c r="I270" i="3"/>
  <c r="J270" i="3"/>
  <c r="K270" i="3"/>
  <c r="L270" i="3"/>
  <c r="M270" i="3"/>
  <c r="N270" i="3"/>
  <c r="O270" i="3"/>
  <c r="R270" i="3"/>
  <c r="S270" i="3"/>
  <c r="T270" i="3"/>
  <c r="U270" i="3"/>
  <c r="F271" i="3"/>
  <c r="G271" i="3"/>
  <c r="H271" i="3"/>
  <c r="I271" i="3"/>
  <c r="J271" i="3"/>
  <c r="K271" i="3"/>
  <c r="L271" i="3"/>
  <c r="M271" i="3"/>
  <c r="N271" i="3"/>
  <c r="O271" i="3"/>
  <c r="R271" i="3"/>
  <c r="S271" i="3"/>
  <c r="T271" i="3"/>
  <c r="U271" i="3"/>
  <c r="F272" i="3"/>
  <c r="G272" i="3"/>
  <c r="H272" i="3"/>
  <c r="I272" i="3"/>
  <c r="J272" i="3"/>
  <c r="K272" i="3"/>
  <c r="L272" i="3"/>
  <c r="M272" i="3"/>
  <c r="N272" i="3"/>
  <c r="O272" i="3"/>
  <c r="P272" i="3"/>
  <c r="Q272" i="3"/>
  <c r="R272" i="3"/>
  <c r="T272" i="3"/>
  <c r="U272" i="3"/>
  <c r="F273" i="3"/>
  <c r="G273" i="3"/>
  <c r="H273" i="3"/>
  <c r="I273" i="3"/>
  <c r="J273" i="3"/>
  <c r="K273" i="3"/>
  <c r="L273" i="3"/>
  <c r="M273" i="3"/>
  <c r="N273" i="3"/>
  <c r="O273" i="3"/>
  <c r="R273" i="3"/>
  <c r="T273" i="3"/>
  <c r="U273" i="3"/>
  <c r="F274" i="3"/>
  <c r="G274" i="3"/>
  <c r="H274" i="3"/>
  <c r="I274" i="3"/>
  <c r="J274" i="3"/>
  <c r="K274" i="3"/>
  <c r="L274" i="3"/>
  <c r="M274" i="3"/>
  <c r="N274" i="3"/>
  <c r="O274" i="3"/>
  <c r="R274" i="3"/>
  <c r="T274" i="3"/>
  <c r="U274" i="3"/>
  <c r="F275" i="3"/>
  <c r="G275" i="3"/>
  <c r="H275" i="3"/>
  <c r="I275" i="3"/>
  <c r="J275" i="3"/>
  <c r="K275" i="3"/>
  <c r="L275" i="3"/>
  <c r="M275" i="3"/>
  <c r="N275" i="3"/>
  <c r="O275" i="3"/>
  <c r="R275" i="3"/>
  <c r="S275" i="3"/>
  <c r="T275" i="3"/>
  <c r="U275" i="3"/>
  <c r="F276" i="3"/>
  <c r="G276" i="3"/>
  <c r="H276" i="3"/>
  <c r="I276" i="3"/>
  <c r="J276" i="3"/>
  <c r="K276" i="3"/>
  <c r="L276" i="3"/>
  <c r="M276" i="3"/>
  <c r="N276" i="3"/>
  <c r="O276" i="3"/>
  <c r="R276" i="3"/>
  <c r="T276" i="3"/>
  <c r="U276" i="3"/>
  <c r="F277" i="3"/>
  <c r="G277" i="3"/>
  <c r="H277" i="3"/>
  <c r="I277" i="3"/>
  <c r="J277" i="3"/>
  <c r="K277" i="3"/>
  <c r="L277" i="3"/>
  <c r="M277" i="3"/>
  <c r="N277" i="3"/>
  <c r="O277" i="3"/>
  <c r="R277" i="3"/>
  <c r="T277" i="3"/>
  <c r="U277" i="3"/>
  <c r="F278" i="3"/>
  <c r="G278" i="3"/>
  <c r="H278" i="3"/>
  <c r="I278" i="3"/>
  <c r="J278" i="3"/>
  <c r="K278" i="3"/>
  <c r="L278" i="3"/>
  <c r="M278" i="3"/>
  <c r="N278" i="3"/>
  <c r="O278" i="3"/>
  <c r="R278" i="3"/>
  <c r="S278" i="3"/>
  <c r="T278" i="3"/>
  <c r="U278" i="3"/>
  <c r="F279" i="3"/>
  <c r="G279" i="3"/>
  <c r="H279" i="3"/>
  <c r="I279" i="3"/>
  <c r="J279" i="3"/>
  <c r="K279" i="3"/>
  <c r="L279" i="3"/>
  <c r="M279" i="3"/>
  <c r="N279" i="3"/>
  <c r="O279" i="3"/>
  <c r="R279" i="3"/>
  <c r="S279" i="3"/>
  <c r="T279" i="3"/>
  <c r="U279" i="3"/>
  <c r="F280" i="3"/>
  <c r="G280" i="3"/>
  <c r="H280" i="3"/>
  <c r="I280" i="3"/>
  <c r="J280" i="3"/>
  <c r="K280" i="3"/>
  <c r="L280" i="3"/>
  <c r="M280" i="3"/>
  <c r="N280" i="3"/>
  <c r="O280" i="3"/>
  <c r="R280" i="3"/>
  <c r="T280" i="3"/>
  <c r="U280" i="3"/>
  <c r="F281" i="3"/>
  <c r="G281" i="3"/>
  <c r="H281" i="3"/>
  <c r="I281" i="3"/>
  <c r="J281" i="3"/>
  <c r="K281" i="3"/>
  <c r="L281" i="3"/>
  <c r="M281" i="3"/>
  <c r="N281" i="3"/>
  <c r="O281" i="3"/>
  <c r="R281" i="3"/>
  <c r="T281" i="3"/>
  <c r="U281" i="3"/>
  <c r="F282" i="3"/>
  <c r="G282" i="3"/>
  <c r="H282" i="3"/>
  <c r="I282" i="3"/>
  <c r="J282" i="3"/>
  <c r="K282" i="3"/>
  <c r="L282" i="3"/>
  <c r="M282" i="3"/>
  <c r="N282" i="3"/>
  <c r="O282" i="3"/>
  <c r="R282" i="3"/>
  <c r="S282" i="3"/>
  <c r="T282" i="3"/>
  <c r="U282" i="3"/>
  <c r="F283" i="3"/>
  <c r="G283" i="3"/>
  <c r="H283" i="3"/>
  <c r="I283" i="3"/>
  <c r="J283" i="3"/>
  <c r="K283" i="3"/>
  <c r="L283" i="3"/>
  <c r="M283" i="3"/>
  <c r="N283" i="3"/>
  <c r="O283" i="3"/>
  <c r="R283" i="3"/>
  <c r="S283" i="3"/>
  <c r="T283" i="3"/>
  <c r="U283" i="3"/>
  <c r="F284" i="3"/>
  <c r="G284" i="3"/>
  <c r="H284" i="3"/>
  <c r="I284" i="3"/>
  <c r="J284" i="3"/>
  <c r="K284" i="3"/>
  <c r="L284" i="3"/>
  <c r="M284" i="3"/>
  <c r="N284" i="3"/>
  <c r="O284" i="3"/>
  <c r="R284" i="3"/>
  <c r="T284" i="3"/>
  <c r="U284" i="3"/>
  <c r="F285" i="3"/>
  <c r="G285" i="3"/>
  <c r="H285" i="3"/>
  <c r="I285" i="3"/>
  <c r="J285" i="3"/>
  <c r="K285" i="3"/>
  <c r="L285" i="3"/>
  <c r="M285" i="3"/>
  <c r="N285" i="3"/>
  <c r="O285" i="3"/>
  <c r="R285" i="3"/>
  <c r="T285" i="3"/>
  <c r="U285" i="3"/>
  <c r="F286" i="3"/>
  <c r="G286" i="3"/>
  <c r="H286" i="3"/>
  <c r="I286" i="3"/>
  <c r="J286" i="3"/>
  <c r="K286" i="3"/>
  <c r="L286" i="3"/>
  <c r="M286" i="3"/>
  <c r="N286" i="3"/>
  <c r="O286" i="3"/>
  <c r="R286" i="3"/>
  <c r="S286" i="3"/>
  <c r="T286" i="3"/>
  <c r="U286" i="3"/>
  <c r="F287" i="3"/>
  <c r="G287" i="3"/>
  <c r="H287" i="3"/>
  <c r="I287" i="3"/>
  <c r="J287" i="3"/>
  <c r="K287" i="3"/>
  <c r="L287" i="3"/>
  <c r="M287" i="3"/>
  <c r="N287" i="3"/>
  <c r="O287" i="3"/>
  <c r="R287" i="3"/>
  <c r="S287" i="3"/>
  <c r="T287" i="3"/>
  <c r="U287" i="3"/>
  <c r="F288" i="3"/>
  <c r="G288" i="3"/>
  <c r="H288" i="3"/>
  <c r="I288" i="3"/>
  <c r="J288" i="3"/>
  <c r="K288" i="3"/>
  <c r="L288" i="3"/>
  <c r="M288" i="3"/>
  <c r="N288" i="3"/>
  <c r="O288" i="3"/>
  <c r="R288" i="3"/>
  <c r="T288" i="3"/>
  <c r="U288" i="3"/>
  <c r="F289" i="3"/>
  <c r="G289" i="3"/>
  <c r="H289" i="3"/>
  <c r="I289" i="3"/>
  <c r="J289" i="3"/>
  <c r="K289" i="3"/>
  <c r="L289" i="3"/>
  <c r="M289" i="3"/>
  <c r="N289" i="3"/>
  <c r="O289" i="3"/>
  <c r="R289" i="3"/>
  <c r="T289" i="3"/>
  <c r="U289" i="3"/>
  <c r="F290" i="3"/>
  <c r="G290" i="3"/>
  <c r="H290" i="3"/>
  <c r="I290" i="3"/>
  <c r="J290" i="3"/>
  <c r="K290" i="3"/>
  <c r="L290" i="3"/>
  <c r="M290" i="3"/>
  <c r="N290" i="3"/>
  <c r="O290" i="3"/>
  <c r="R290" i="3"/>
  <c r="T290" i="3"/>
  <c r="U290" i="3"/>
  <c r="F291" i="3"/>
  <c r="G291" i="3"/>
  <c r="H291" i="3"/>
  <c r="I291" i="3"/>
  <c r="J291" i="3"/>
  <c r="K291" i="3"/>
  <c r="L291" i="3"/>
  <c r="M291" i="3"/>
  <c r="N291" i="3"/>
  <c r="O291" i="3"/>
  <c r="R291" i="3"/>
  <c r="S291" i="3"/>
  <c r="T291" i="3"/>
  <c r="U291" i="3"/>
  <c r="F292" i="3"/>
  <c r="G292" i="3"/>
  <c r="H292" i="3"/>
  <c r="I292" i="3"/>
  <c r="J292" i="3"/>
  <c r="K292" i="3"/>
  <c r="L292" i="3"/>
  <c r="M292" i="3"/>
  <c r="N292" i="3"/>
  <c r="O292" i="3"/>
  <c r="R292" i="3"/>
  <c r="T292" i="3"/>
  <c r="U292" i="3"/>
  <c r="F293" i="3"/>
  <c r="G293" i="3"/>
  <c r="H293" i="3"/>
  <c r="I293" i="3"/>
  <c r="J293" i="3"/>
  <c r="K293" i="3"/>
  <c r="L293" i="3"/>
  <c r="M293" i="3"/>
  <c r="N293" i="3"/>
  <c r="O293" i="3"/>
  <c r="R293" i="3"/>
  <c r="T293" i="3"/>
  <c r="U293" i="3"/>
  <c r="F294" i="3"/>
  <c r="G294" i="3"/>
  <c r="H294" i="3"/>
  <c r="I294" i="3"/>
  <c r="J294" i="3"/>
  <c r="K294" i="3"/>
  <c r="L294" i="3"/>
  <c r="M294" i="3"/>
  <c r="N294" i="3"/>
  <c r="O294" i="3"/>
  <c r="R294" i="3"/>
  <c r="S294" i="3"/>
  <c r="T294" i="3"/>
  <c r="U294" i="3"/>
  <c r="F295" i="3"/>
  <c r="G295" i="3"/>
  <c r="H295" i="3"/>
  <c r="I295" i="3"/>
  <c r="J295" i="3"/>
  <c r="K295" i="3"/>
  <c r="L295" i="3"/>
  <c r="M295" i="3"/>
  <c r="N295" i="3"/>
  <c r="O295" i="3"/>
  <c r="R295" i="3"/>
  <c r="S295" i="3"/>
  <c r="T295" i="3"/>
  <c r="U295" i="3"/>
  <c r="F296" i="3"/>
  <c r="G296" i="3"/>
  <c r="H296" i="3"/>
  <c r="I296" i="3"/>
  <c r="J296" i="3"/>
  <c r="K296" i="3"/>
  <c r="L296" i="3"/>
  <c r="M296" i="3"/>
  <c r="N296" i="3"/>
  <c r="O296" i="3"/>
  <c r="R296" i="3"/>
  <c r="T296" i="3"/>
  <c r="U296" i="3"/>
  <c r="F297" i="3"/>
  <c r="G297" i="3"/>
  <c r="H297" i="3"/>
  <c r="I297" i="3"/>
  <c r="J297" i="3"/>
  <c r="K297" i="3"/>
  <c r="L297" i="3"/>
  <c r="M297" i="3"/>
  <c r="N297" i="3"/>
  <c r="O297" i="3"/>
  <c r="R297" i="3"/>
  <c r="T297" i="3"/>
  <c r="U297" i="3"/>
  <c r="F298" i="3"/>
  <c r="G298" i="3"/>
  <c r="H298" i="3"/>
  <c r="I298" i="3"/>
  <c r="J298" i="3"/>
  <c r="K298" i="3"/>
  <c r="L298" i="3"/>
  <c r="M298" i="3"/>
  <c r="N298" i="3"/>
  <c r="O298" i="3"/>
  <c r="R298" i="3"/>
  <c r="S298" i="3"/>
  <c r="T298" i="3"/>
  <c r="U298" i="3"/>
  <c r="F299" i="3"/>
  <c r="G299" i="3"/>
  <c r="H299" i="3"/>
  <c r="I299" i="3"/>
  <c r="J299" i="3"/>
  <c r="K299" i="3"/>
  <c r="L299" i="3"/>
  <c r="M299" i="3"/>
  <c r="N299" i="3"/>
  <c r="O299" i="3"/>
  <c r="R299" i="3"/>
  <c r="S299" i="3"/>
  <c r="T299" i="3"/>
  <c r="U299" i="3"/>
  <c r="F300" i="3"/>
  <c r="G300" i="3"/>
  <c r="H300" i="3"/>
  <c r="I300" i="3"/>
  <c r="J300" i="3"/>
  <c r="K300" i="3"/>
  <c r="L300" i="3"/>
  <c r="M300" i="3"/>
  <c r="N300" i="3"/>
  <c r="O300" i="3"/>
  <c r="R300" i="3"/>
  <c r="T300" i="3"/>
  <c r="U300" i="3"/>
  <c r="F301" i="3"/>
  <c r="G301" i="3"/>
  <c r="H301" i="3"/>
  <c r="I301" i="3"/>
  <c r="J301" i="3"/>
  <c r="K301" i="3"/>
  <c r="L301" i="3"/>
  <c r="M301" i="3"/>
  <c r="N301" i="3"/>
  <c r="O301" i="3"/>
  <c r="R301" i="3"/>
  <c r="T301" i="3"/>
  <c r="U301" i="3"/>
  <c r="F302" i="3"/>
  <c r="G302" i="3"/>
  <c r="H302" i="3"/>
  <c r="I302" i="3"/>
  <c r="J302" i="3"/>
  <c r="K302" i="3"/>
  <c r="L302" i="3"/>
  <c r="M302" i="3"/>
  <c r="N302" i="3"/>
  <c r="O302" i="3"/>
  <c r="R302" i="3"/>
  <c r="S302" i="3"/>
  <c r="T302" i="3"/>
  <c r="U302" i="3"/>
  <c r="F303" i="3"/>
  <c r="G303" i="3"/>
  <c r="H303" i="3"/>
  <c r="I303" i="3"/>
  <c r="J303" i="3"/>
  <c r="K303" i="3"/>
  <c r="L303" i="3"/>
  <c r="M303" i="3"/>
  <c r="N303" i="3"/>
  <c r="O303" i="3"/>
  <c r="R303" i="3"/>
  <c r="S303" i="3"/>
  <c r="T303" i="3"/>
  <c r="U303" i="3"/>
  <c r="F304" i="3"/>
  <c r="G304" i="3"/>
  <c r="H304" i="3"/>
  <c r="I304" i="3"/>
  <c r="J304" i="3"/>
  <c r="K304" i="3"/>
  <c r="L304" i="3"/>
  <c r="M304" i="3"/>
  <c r="N304" i="3"/>
  <c r="O304" i="3"/>
  <c r="P304" i="3"/>
  <c r="Q304" i="3"/>
  <c r="R304" i="3"/>
  <c r="T304" i="3"/>
  <c r="U304" i="3"/>
  <c r="F305" i="3"/>
  <c r="G305" i="3"/>
  <c r="H305" i="3"/>
  <c r="I305" i="3"/>
  <c r="J305" i="3"/>
  <c r="K305" i="3"/>
  <c r="L305" i="3"/>
  <c r="M305" i="3"/>
  <c r="N305" i="3"/>
  <c r="O305" i="3"/>
  <c r="R305" i="3"/>
  <c r="T305" i="3"/>
  <c r="U305" i="3"/>
  <c r="F306" i="3"/>
  <c r="G306" i="3"/>
  <c r="H306" i="3"/>
  <c r="I306" i="3"/>
  <c r="J306" i="3"/>
  <c r="K306" i="3"/>
  <c r="L306" i="3"/>
  <c r="M306" i="3"/>
  <c r="N306" i="3"/>
  <c r="O306" i="3"/>
  <c r="R306" i="3"/>
  <c r="T306" i="3"/>
  <c r="U306" i="3"/>
  <c r="F307" i="3"/>
  <c r="G307" i="3"/>
  <c r="H307" i="3"/>
  <c r="I307" i="3"/>
  <c r="J307" i="3"/>
  <c r="K307" i="3"/>
  <c r="L307" i="3"/>
  <c r="M307" i="3"/>
  <c r="N307" i="3"/>
  <c r="O307" i="3"/>
  <c r="R307" i="3"/>
  <c r="S307" i="3"/>
  <c r="T307" i="3"/>
  <c r="U307" i="3"/>
  <c r="F308" i="3"/>
  <c r="G308" i="3"/>
  <c r="H308" i="3"/>
  <c r="I308" i="3"/>
  <c r="J308" i="3"/>
  <c r="K308" i="3"/>
  <c r="L308" i="3"/>
  <c r="M308" i="3"/>
  <c r="N308" i="3"/>
  <c r="O308" i="3"/>
  <c r="R308" i="3"/>
  <c r="T308" i="3"/>
  <c r="U308" i="3"/>
  <c r="F309" i="3"/>
  <c r="G309" i="3"/>
  <c r="H309" i="3"/>
  <c r="I309" i="3"/>
  <c r="J309" i="3"/>
  <c r="K309" i="3"/>
  <c r="L309" i="3"/>
  <c r="M309" i="3"/>
  <c r="N309" i="3"/>
  <c r="O309" i="3"/>
  <c r="R309" i="3"/>
  <c r="T309" i="3"/>
  <c r="U309" i="3"/>
  <c r="F310" i="3"/>
  <c r="G310" i="3"/>
  <c r="H310" i="3"/>
  <c r="I310" i="3"/>
  <c r="J310" i="3"/>
  <c r="K310" i="3"/>
  <c r="L310" i="3"/>
  <c r="M310" i="3"/>
  <c r="N310" i="3"/>
  <c r="O310" i="3"/>
  <c r="R310" i="3"/>
  <c r="S310" i="3"/>
  <c r="T310" i="3"/>
  <c r="U310" i="3"/>
  <c r="F311" i="3"/>
  <c r="G311" i="3"/>
  <c r="H311" i="3"/>
  <c r="I311" i="3"/>
  <c r="J311" i="3"/>
  <c r="K311" i="3"/>
  <c r="L311" i="3"/>
  <c r="M311" i="3"/>
  <c r="N311" i="3"/>
  <c r="O311" i="3"/>
  <c r="R311" i="3"/>
  <c r="S311" i="3"/>
  <c r="T311" i="3"/>
  <c r="U311" i="3"/>
  <c r="F312" i="3"/>
  <c r="G312" i="3"/>
  <c r="H312" i="3"/>
  <c r="I312" i="3"/>
  <c r="J312" i="3"/>
  <c r="K312" i="3"/>
  <c r="L312" i="3"/>
  <c r="M312" i="3"/>
  <c r="N312" i="3"/>
  <c r="O312" i="3"/>
  <c r="R312" i="3"/>
  <c r="T312" i="3"/>
  <c r="U312" i="3"/>
  <c r="F313" i="3"/>
  <c r="G313" i="3"/>
  <c r="H313" i="3"/>
  <c r="I313" i="3"/>
  <c r="J313" i="3"/>
  <c r="K313" i="3"/>
  <c r="L313" i="3"/>
  <c r="M313" i="3"/>
  <c r="N313" i="3"/>
  <c r="O313" i="3"/>
  <c r="R313" i="3"/>
  <c r="T313" i="3"/>
  <c r="U313" i="3"/>
  <c r="F314" i="3"/>
  <c r="G314" i="3"/>
  <c r="H314" i="3"/>
  <c r="I314" i="3"/>
  <c r="J314" i="3"/>
  <c r="K314" i="3"/>
  <c r="L314" i="3"/>
  <c r="M314" i="3"/>
  <c r="N314" i="3"/>
  <c r="O314" i="3"/>
  <c r="P314" i="3"/>
  <c r="Q314" i="3"/>
  <c r="R314" i="3"/>
  <c r="S314" i="3"/>
  <c r="T314" i="3"/>
  <c r="U314" i="3"/>
  <c r="F315" i="3"/>
  <c r="G315" i="3"/>
  <c r="H315" i="3"/>
  <c r="I315" i="3"/>
  <c r="J315" i="3"/>
  <c r="K315" i="3"/>
  <c r="L315" i="3"/>
  <c r="M315" i="3"/>
  <c r="N315" i="3"/>
  <c r="O315" i="3"/>
  <c r="R315" i="3"/>
  <c r="S315" i="3"/>
  <c r="T315" i="3"/>
  <c r="U315" i="3"/>
  <c r="F316" i="3"/>
  <c r="G316" i="3"/>
  <c r="H316" i="3"/>
  <c r="I316" i="3"/>
  <c r="J316" i="3"/>
  <c r="K316" i="3"/>
  <c r="L316" i="3"/>
  <c r="M316" i="3"/>
  <c r="N316" i="3"/>
  <c r="O316" i="3"/>
  <c r="R316" i="3"/>
  <c r="T316" i="3"/>
  <c r="U316" i="3"/>
  <c r="F317" i="3"/>
  <c r="G317" i="3"/>
  <c r="H317" i="3"/>
  <c r="I317" i="3"/>
  <c r="J317" i="3"/>
  <c r="K317" i="3"/>
  <c r="L317" i="3"/>
  <c r="M317" i="3"/>
  <c r="N317" i="3"/>
  <c r="O317" i="3"/>
  <c r="R317" i="3"/>
  <c r="T317" i="3"/>
  <c r="U317" i="3"/>
  <c r="F318" i="3"/>
  <c r="G318" i="3"/>
  <c r="H318" i="3"/>
  <c r="I318" i="3"/>
  <c r="J318" i="3"/>
  <c r="K318" i="3"/>
  <c r="L318" i="3"/>
  <c r="M318" i="3"/>
  <c r="N318" i="3"/>
  <c r="O318" i="3"/>
  <c r="R318" i="3"/>
  <c r="S318" i="3"/>
  <c r="T318" i="3"/>
  <c r="U318" i="3"/>
  <c r="F319" i="3"/>
  <c r="G319" i="3"/>
  <c r="H319" i="3"/>
  <c r="I319" i="3"/>
  <c r="J319" i="3"/>
  <c r="K319" i="3"/>
  <c r="L319" i="3"/>
  <c r="M319" i="3"/>
  <c r="N319" i="3"/>
  <c r="O319" i="3"/>
  <c r="R319" i="3"/>
  <c r="S319" i="3"/>
  <c r="T319" i="3"/>
  <c r="U319" i="3"/>
  <c r="F320" i="3"/>
  <c r="G320" i="3"/>
  <c r="H320" i="3"/>
  <c r="I320" i="3"/>
  <c r="J320" i="3"/>
  <c r="K320" i="3"/>
  <c r="L320" i="3"/>
  <c r="M320" i="3"/>
  <c r="N320" i="3"/>
  <c r="O320" i="3"/>
  <c r="R320" i="3"/>
  <c r="T320" i="3"/>
  <c r="U320" i="3"/>
  <c r="F321" i="3"/>
  <c r="G321" i="3"/>
  <c r="H321" i="3"/>
  <c r="I321" i="3"/>
  <c r="J321" i="3"/>
  <c r="K321" i="3"/>
  <c r="L321" i="3"/>
  <c r="M321" i="3"/>
  <c r="N321" i="3"/>
  <c r="O321" i="3"/>
  <c r="R321" i="3"/>
  <c r="T321" i="3"/>
  <c r="U321" i="3"/>
  <c r="F322" i="3"/>
  <c r="G322" i="3"/>
  <c r="H322" i="3"/>
  <c r="I322" i="3"/>
  <c r="J322" i="3"/>
  <c r="K322" i="3"/>
  <c r="L322" i="3"/>
  <c r="M322" i="3"/>
  <c r="N322" i="3"/>
  <c r="O322" i="3"/>
  <c r="R322" i="3"/>
  <c r="T322" i="3"/>
  <c r="U322" i="3"/>
  <c r="F323" i="3"/>
  <c r="G323" i="3"/>
  <c r="H323" i="3"/>
  <c r="I323" i="3"/>
  <c r="J323" i="3"/>
  <c r="K323" i="3"/>
  <c r="L323" i="3"/>
  <c r="M323" i="3"/>
  <c r="N323" i="3"/>
  <c r="O323" i="3"/>
  <c r="R323" i="3"/>
  <c r="S323" i="3"/>
  <c r="T323" i="3"/>
  <c r="U323" i="3"/>
  <c r="F324" i="3"/>
  <c r="G324" i="3"/>
  <c r="H324" i="3"/>
  <c r="I324" i="3"/>
  <c r="J324" i="3"/>
  <c r="K324" i="3"/>
  <c r="L324" i="3"/>
  <c r="M324" i="3"/>
  <c r="N324" i="3"/>
  <c r="O324" i="3"/>
  <c r="R324" i="3"/>
  <c r="T324" i="3"/>
  <c r="U324" i="3"/>
  <c r="F325" i="3"/>
  <c r="G325" i="3"/>
  <c r="H325" i="3"/>
  <c r="I325" i="3"/>
  <c r="J325" i="3"/>
  <c r="K325" i="3"/>
  <c r="L325" i="3"/>
  <c r="M325" i="3"/>
  <c r="N325" i="3"/>
  <c r="O325" i="3"/>
  <c r="R325" i="3"/>
  <c r="T325" i="3"/>
  <c r="U325" i="3"/>
  <c r="F326" i="3"/>
  <c r="G326" i="3"/>
  <c r="H326" i="3"/>
  <c r="I326" i="3"/>
  <c r="J326" i="3"/>
  <c r="K326" i="3"/>
  <c r="L326" i="3"/>
  <c r="M326" i="3"/>
  <c r="N326" i="3"/>
  <c r="O326" i="3"/>
  <c r="R326" i="3"/>
  <c r="S326" i="3"/>
  <c r="T326" i="3"/>
  <c r="U326" i="3"/>
  <c r="F327" i="3"/>
  <c r="G327" i="3"/>
  <c r="H327" i="3"/>
  <c r="I327" i="3"/>
  <c r="J327" i="3"/>
  <c r="K327" i="3"/>
  <c r="L327" i="3"/>
  <c r="M327" i="3"/>
  <c r="N327" i="3"/>
  <c r="O327" i="3"/>
  <c r="R327" i="3"/>
  <c r="S327" i="3"/>
  <c r="T327" i="3"/>
  <c r="U327" i="3"/>
  <c r="F328" i="3"/>
  <c r="G328" i="3"/>
  <c r="H328" i="3"/>
  <c r="I328" i="3"/>
  <c r="J328" i="3"/>
  <c r="K328" i="3"/>
  <c r="L328" i="3"/>
  <c r="M328" i="3"/>
  <c r="N328" i="3"/>
  <c r="O328" i="3"/>
  <c r="R328" i="3"/>
  <c r="T328" i="3"/>
  <c r="U328" i="3"/>
  <c r="F329" i="3"/>
  <c r="G329" i="3"/>
  <c r="H329" i="3"/>
  <c r="I329" i="3"/>
  <c r="J329" i="3"/>
  <c r="K329" i="3"/>
  <c r="L329" i="3"/>
  <c r="M329" i="3"/>
  <c r="N329" i="3"/>
  <c r="O329" i="3"/>
  <c r="P329" i="3"/>
  <c r="R329" i="3"/>
  <c r="T329" i="3"/>
  <c r="U329" i="3"/>
  <c r="F330" i="3"/>
  <c r="G330" i="3"/>
  <c r="H330" i="3"/>
  <c r="I330" i="3"/>
  <c r="J330" i="3"/>
  <c r="K330" i="3"/>
  <c r="L330" i="3"/>
  <c r="M330" i="3"/>
  <c r="N330" i="3"/>
  <c r="O330" i="3"/>
  <c r="R330" i="3"/>
  <c r="S330" i="3"/>
  <c r="T330" i="3"/>
  <c r="U330" i="3"/>
  <c r="F331" i="3"/>
  <c r="G331" i="3"/>
  <c r="H331" i="3"/>
  <c r="I331" i="3"/>
  <c r="J331" i="3"/>
  <c r="K331" i="3"/>
  <c r="L331" i="3"/>
  <c r="M331" i="3"/>
  <c r="N331" i="3"/>
  <c r="O331" i="3"/>
  <c r="R331" i="3"/>
  <c r="S331" i="3"/>
  <c r="T331" i="3"/>
  <c r="U331" i="3"/>
  <c r="F332" i="3"/>
  <c r="G332" i="3"/>
  <c r="H332" i="3"/>
  <c r="I332" i="3"/>
  <c r="J332" i="3"/>
  <c r="K332" i="3"/>
  <c r="L332" i="3"/>
  <c r="M332" i="3"/>
  <c r="N332" i="3"/>
  <c r="O332" i="3"/>
  <c r="R332" i="3"/>
  <c r="T332" i="3"/>
  <c r="U332" i="3"/>
  <c r="F333" i="3"/>
  <c r="G333" i="3"/>
  <c r="H333" i="3"/>
  <c r="I333" i="3"/>
  <c r="J333" i="3"/>
  <c r="K333" i="3"/>
  <c r="L333" i="3"/>
  <c r="M333" i="3"/>
  <c r="N333" i="3"/>
  <c r="O333" i="3"/>
  <c r="R333" i="3"/>
  <c r="T333" i="3"/>
  <c r="U333" i="3"/>
  <c r="F334" i="3"/>
  <c r="G334" i="3"/>
  <c r="H334" i="3"/>
  <c r="I334" i="3"/>
  <c r="J334" i="3"/>
  <c r="K334" i="3"/>
  <c r="L334" i="3"/>
  <c r="M334" i="3"/>
  <c r="N334" i="3"/>
  <c r="O334" i="3"/>
  <c r="R334" i="3"/>
  <c r="S334" i="3"/>
  <c r="T334" i="3"/>
  <c r="U334" i="3"/>
  <c r="F335" i="3"/>
  <c r="G335" i="3"/>
  <c r="H335" i="3"/>
  <c r="I335" i="3"/>
  <c r="J335" i="3"/>
  <c r="K335" i="3"/>
  <c r="L335" i="3"/>
  <c r="M335" i="3"/>
  <c r="N335" i="3"/>
  <c r="O335" i="3"/>
  <c r="R335" i="3"/>
  <c r="S335" i="3"/>
  <c r="T335" i="3"/>
  <c r="U335" i="3"/>
  <c r="F336" i="3"/>
  <c r="G336" i="3"/>
  <c r="H336" i="3"/>
  <c r="I336" i="3"/>
  <c r="J336" i="3"/>
  <c r="K336" i="3"/>
  <c r="L336" i="3"/>
  <c r="M336" i="3"/>
  <c r="N336" i="3"/>
  <c r="O336" i="3"/>
  <c r="P336" i="3"/>
  <c r="Q336" i="3"/>
  <c r="R336" i="3"/>
  <c r="T336" i="3"/>
  <c r="U336" i="3"/>
  <c r="F337" i="3"/>
  <c r="G337" i="3"/>
  <c r="H337" i="3"/>
  <c r="I337" i="3"/>
  <c r="J337" i="3"/>
  <c r="K337" i="3"/>
  <c r="L337" i="3"/>
  <c r="M337" i="3"/>
  <c r="N337" i="3"/>
  <c r="O337" i="3"/>
  <c r="R337" i="3"/>
  <c r="T337" i="3"/>
  <c r="U337" i="3"/>
  <c r="F338" i="3"/>
  <c r="G338" i="3"/>
  <c r="H338" i="3"/>
  <c r="I338" i="3"/>
  <c r="J338" i="3"/>
  <c r="K338" i="3"/>
  <c r="L338" i="3"/>
  <c r="M338" i="3"/>
  <c r="N338" i="3"/>
  <c r="O338" i="3"/>
  <c r="R338" i="3"/>
  <c r="T338" i="3"/>
  <c r="U338" i="3"/>
  <c r="F339" i="3"/>
  <c r="G339" i="3"/>
  <c r="H339" i="3"/>
  <c r="I339" i="3"/>
  <c r="J339" i="3"/>
  <c r="K339" i="3"/>
  <c r="L339" i="3"/>
  <c r="M339" i="3"/>
  <c r="N339" i="3"/>
  <c r="O339" i="3"/>
  <c r="R339" i="3"/>
  <c r="S339" i="3"/>
  <c r="T339" i="3"/>
  <c r="U339" i="3"/>
  <c r="F340" i="3"/>
  <c r="G340" i="3"/>
  <c r="H340" i="3"/>
  <c r="I340" i="3"/>
  <c r="J340" i="3"/>
  <c r="K340" i="3"/>
  <c r="L340" i="3"/>
  <c r="M340" i="3"/>
  <c r="N340" i="3"/>
  <c r="O340" i="3"/>
  <c r="R340" i="3"/>
  <c r="T340" i="3"/>
  <c r="U340" i="3"/>
  <c r="F341" i="3"/>
  <c r="G341" i="3"/>
  <c r="H341" i="3"/>
  <c r="I341" i="3"/>
  <c r="J341" i="3"/>
  <c r="K341" i="3"/>
  <c r="L341" i="3"/>
  <c r="M341" i="3"/>
  <c r="N341" i="3"/>
  <c r="O341" i="3"/>
  <c r="R341" i="3"/>
  <c r="T341" i="3"/>
  <c r="U341" i="3"/>
  <c r="F342" i="3"/>
  <c r="G342" i="3"/>
  <c r="H342" i="3"/>
  <c r="I342" i="3"/>
  <c r="J342" i="3"/>
  <c r="K342" i="3"/>
  <c r="L342" i="3"/>
  <c r="M342" i="3"/>
  <c r="N342" i="3"/>
  <c r="O342" i="3"/>
  <c r="R342" i="3"/>
  <c r="S342" i="3"/>
  <c r="T342" i="3"/>
  <c r="U342" i="3"/>
  <c r="F343" i="3"/>
  <c r="G343" i="3"/>
  <c r="H343" i="3"/>
  <c r="I343" i="3"/>
  <c r="J343" i="3"/>
  <c r="K343" i="3"/>
  <c r="L343" i="3"/>
  <c r="M343" i="3"/>
  <c r="N343" i="3"/>
  <c r="O343" i="3"/>
  <c r="R343" i="3"/>
  <c r="S343" i="3"/>
  <c r="T343" i="3"/>
  <c r="U343" i="3"/>
  <c r="F344" i="3"/>
  <c r="G344" i="3"/>
  <c r="H344" i="3"/>
  <c r="I344" i="3"/>
  <c r="J344" i="3"/>
  <c r="K344" i="3"/>
  <c r="L344" i="3"/>
  <c r="M344" i="3"/>
  <c r="N344" i="3"/>
  <c r="O344" i="3"/>
  <c r="R344" i="3"/>
  <c r="T344" i="3"/>
  <c r="U344" i="3"/>
  <c r="F345" i="3"/>
  <c r="G345" i="3"/>
  <c r="H345" i="3"/>
  <c r="I345" i="3"/>
  <c r="J345" i="3"/>
  <c r="K345" i="3"/>
  <c r="L345" i="3"/>
  <c r="M345" i="3"/>
  <c r="N345" i="3"/>
  <c r="O345" i="3"/>
  <c r="P345" i="3"/>
  <c r="Q345" i="3"/>
  <c r="R345" i="3"/>
  <c r="T345" i="3"/>
  <c r="U345" i="3"/>
  <c r="F346" i="3"/>
  <c r="G346" i="3"/>
  <c r="H346" i="3"/>
  <c r="I346" i="3"/>
  <c r="J346" i="3"/>
  <c r="K346" i="3"/>
  <c r="L346" i="3"/>
  <c r="M346" i="3"/>
  <c r="N346" i="3"/>
  <c r="O346" i="3"/>
  <c r="R346" i="3"/>
  <c r="S346" i="3"/>
  <c r="T346" i="3"/>
  <c r="U346" i="3"/>
  <c r="F347" i="3"/>
  <c r="G347" i="3"/>
  <c r="H347" i="3"/>
  <c r="I347" i="3"/>
  <c r="J347" i="3"/>
  <c r="K347" i="3"/>
  <c r="L347" i="3"/>
  <c r="M347" i="3"/>
  <c r="N347" i="3"/>
  <c r="O347" i="3"/>
  <c r="R347" i="3"/>
  <c r="S347" i="3"/>
  <c r="T347" i="3"/>
  <c r="U347" i="3"/>
  <c r="F348" i="3"/>
  <c r="G348" i="3"/>
  <c r="H348" i="3"/>
  <c r="I348" i="3"/>
  <c r="J348" i="3"/>
  <c r="K348" i="3"/>
  <c r="L348" i="3"/>
  <c r="M348" i="3"/>
  <c r="N348" i="3"/>
  <c r="O348" i="3"/>
  <c r="R348" i="3"/>
  <c r="S348" i="3"/>
  <c r="T348" i="3"/>
  <c r="U348" i="3"/>
  <c r="F349" i="3"/>
  <c r="G349" i="3"/>
  <c r="H349" i="3"/>
  <c r="I349" i="3"/>
  <c r="J349" i="3"/>
  <c r="K349" i="3"/>
  <c r="L349" i="3"/>
  <c r="M349" i="3"/>
  <c r="N349" i="3"/>
  <c r="O349" i="3"/>
  <c r="R349" i="3"/>
  <c r="S349" i="3"/>
  <c r="T349" i="3"/>
  <c r="U349" i="3"/>
  <c r="F350" i="3"/>
  <c r="G350" i="3"/>
  <c r="H350" i="3"/>
  <c r="I350" i="3"/>
  <c r="J350" i="3"/>
  <c r="K350" i="3"/>
  <c r="L350" i="3"/>
  <c r="M350" i="3"/>
  <c r="N350" i="3"/>
  <c r="O350" i="3"/>
  <c r="Q350" i="3"/>
  <c r="R350" i="3"/>
  <c r="S350" i="3"/>
  <c r="T350" i="3"/>
  <c r="U350" i="3"/>
  <c r="F351" i="3"/>
  <c r="G351" i="3"/>
  <c r="H351" i="3"/>
  <c r="I351" i="3"/>
  <c r="J351" i="3"/>
  <c r="K351" i="3"/>
  <c r="L351" i="3"/>
  <c r="M351" i="3"/>
  <c r="N351" i="3"/>
  <c r="O351" i="3"/>
  <c r="R351" i="3"/>
  <c r="S351" i="3"/>
  <c r="T351" i="3"/>
  <c r="U351" i="3"/>
  <c r="F352" i="3"/>
  <c r="G352" i="3"/>
  <c r="H352" i="3"/>
  <c r="I352" i="3"/>
  <c r="J352" i="3"/>
  <c r="K352" i="3"/>
  <c r="L352" i="3"/>
  <c r="M352" i="3"/>
  <c r="N352" i="3"/>
  <c r="O352" i="3"/>
  <c r="R352" i="3"/>
  <c r="S352" i="3"/>
  <c r="T352" i="3"/>
  <c r="U352" i="3"/>
  <c r="F353" i="3"/>
  <c r="G353" i="3"/>
  <c r="H353" i="3"/>
  <c r="I353" i="3"/>
  <c r="J353" i="3"/>
  <c r="K353" i="3"/>
  <c r="L353" i="3"/>
  <c r="M353" i="3"/>
  <c r="N353" i="3"/>
  <c r="O353" i="3"/>
  <c r="R353" i="3"/>
  <c r="S353" i="3"/>
  <c r="T353" i="3"/>
  <c r="U353" i="3"/>
  <c r="F354" i="3"/>
  <c r="G354" i="3"/>
  <c r="H354" i="3"/>
  <c r="I354" i="3"/>
  <c r="J354" i="3"/>
  <c r="K354" i="3"/>
  <c r="L354" i="3"/>
  <c r="M354" i="3"/>
  <c r="N354" i="3"/>
  <c r="O354" i="3"/>
  <c r="R354" i="3"/>
  <c r="S354" i="3"/>
  <c r="T354" i="3"/>
  <c r="U354" i="3"/>
  <c r="F355" i="3"/>
  <c r="G355" i="3"/>
  <c r="H355" i="3"/>
  <c r="I355" i="3"/>
  <c r="J355" i="3"/>
  <c r="K355" i="3"/>
  <c r="L355" i="3"/>
  <c r="M355" i="3"/>
  <c r="N355" i="3"/>
  <c r="O355" i="3"/>
  <c r="R355" i="3"/>
  <c r="S355" i="3"/>
  <c r="T355" i="3"/>
  <c r="U355" i="3"/>
  <c r="F356" i="3"/>
  <c r="G356" i="3"/>
  <c r="H356" i="3"/>
  <c r="I356" i="3"/>
  <c r="J356" i="3"/>
  <c r="K356" i="3"/>
  <c r="L356" i="3"/>
  <c r="M356" i="3"/>
  <c r="N356" i="3"/>
  <c r="O356" i="3"/>
  <c r="R356" i="3"/>
  <c r="S356" i="3"/>
  <c r="T356" i="3"/>
  <c r="U356" i="3"/>
  <c r="F357" i="3"/>
  <c r="G357" i="3"/>
  <c r="H357" i="3"/>
  <c r="I357" i="3"/>
  <c r="J357" i="3"/>
  <c r="K357" i="3"/>
  <c r="L357" i="3"/>
  <c r="M357" i="3"/>
  <c r="N357" i="3"/>
  <c r="O357" i="3"/>
  <c r="R357" i="3"/>
  <c r="S357" i="3"/>
  <c r="T357" i="3"/>
  <c r="U357" i="3"/>
  <c r="F358" i="3"/>
  <c r="G358" i="3"/>
  <c r="H358" i="3"/>
  <c r="I358" i="3"/>
  <c r="J358" i="3"/>
  <c r="K358" i="3"/>
  <c r="L358" i="3"/>
  <c r="M358" i="3"/>
  <c r="N358" i="3"/>
  <c r="O358" i="3"/>
  <c r="R358" i="3"/>
  <c r="S358" i="3"/>
  <c r="T358" i="3"/>
  <c r="U358" i="3"/>
  <c r="F359" i="3"/>
  <c r="G359" i="3"/>
  <c r="H359" i="3"/>
  <c r="I359" i="3"/>
  <c r="J359" i="3"/>
  <c r="K359" i="3"/>
  <c r="L359" i="3"/>
  <c r="M359" i="3"/>
  <c r="N359" i="3"/>
  <c r="O359" i="3"/>
  <c r="R359" i="3"/>
  <c r="S359" i="3"/>
  <c r="T359" i="3"/>
  <c r="U359" i="3"/>
  <c r="F360" i="3"/>
  <c r="G360" i="3"/>
  <c r="H360" i="3"/>
  <c r="I360" i="3"/>
  <c r="J360" i="3"/>
  <c r="K360" i="3"/>
  <c r="L360" i="3"/>
  <c r="M360" i="3"/>
  <c r="N360" i="3"/>
  <c r="O360" i="3"/>
  <c r="P360" i="3"/>
  <c r="R360" i="3"/>
  <c r="S360" i="3"/>
  <c r="T360" i="3"/>
  <c r="U360" i="3"/>
  <c r="F361" i="3"/>
  <c r="G361" i="3"/>
  <c r="H361" i="3"/>
  <c r="I361" i="3"/>
  <c r="J361" i="3"/>
  <c r="K361" i="3"/>
  <c r="L361" i="3"/>
  <c r="M361" i="3"/>
  <c r="N361" i="3"/>
  <c r="O361" i="3"/>
  <c r="R361" i="3"/>
  <c r="S361" i="3"/>
  <c r="T361" i="3"/>
  <c r="U361" i="3"/>
  <c r="F362" i="3"/>
  <c r="G362" i="3"/>
  <c r="H362" i="3"/>
  <c r="I362" i="3"/>
  <c r="J362" i="3"/>
  <c r="K362" i="3"/>
  <c r="L362" i="3"/>
  <c r="M362" i="3"/>
  <c r="N362" i="3"/>
  <c r="O362" i="3"/>
  <c r="R362" i="3"/>
  <c r="S362" i="3"/>
  <c r="T362" i="3"/>
  <c r="U362" i="3"/>
  <c r="F363" i="3"/>
  <c r="G363" i="3"/>
  <c r="H363" i="3"/>
  <c r="I363" i="3"/>
  <c r="J363" i="3"/>
  <c r="K363" i="3"/>
  <c r="L363" i="3"/>
  <c r="M363" i="3"/>
  <c r="N363" i="3"/>
  <c r="O363" i="3"/>
  <c r="R363" i="3"/>
  <c r="S363" i="3"/>
  <c r="T363" i="3"/>
  <c r="U363" i="3"/>
  <c r="F364" i="3"/>
  <c r="G364" i="3"/>
  <c r="H364" i="3"/>
  <c r="I364" i="3"/>
  <c r="J364" i="3"/>
  <c r="K364" i="3"/>
  <c r="L364" i="3"/>
  <c r="M364" i="3"/>
  <c r="N364" i="3"/>
  <c r="O364" i="3"/>
  <c r="R364" i="3"/>
  <c r="S364" i="3"/>
  <c r="T364" i="3"/>
  <c r="U364" i="3"/>
  <c r="F365" i="3"/>
  <c r="G365" i="3"/>
  <c r="H365" i="3"/>
  <c r="I365" i="3"/>
  <c r="J365" i="3"/>
  <c r="K365" i="3"/>
  <c r="L365" i="3"/>
  <c r="M365" i="3"/>
  <c r="N365" i="3"/>
  <c r="O365" i="3"/>
  <c r="R365" i="3"/>
  <c r="S365" i="3"/>
  <c r="T365" i="3"/>
  <c r="U365" i="3"/>
  <c r="F366" i="3"/>
  <c r="G366" i="3"/>
  <c r="H366" i="3"/>
  <c r="I366" i="3"/>
  <c r="J366" i="3"/>
  <c r="K366" i="3"/>
  <c r="L366" i="3"/>
  <c r="M366" i="3"/>
  <c r="N366" i="3"/>
  <c r="O366" i="3"/>
  <c r="R366" i="3"/>
  <c r="S366" i="3"/>
  <c r="T366" i="3"/>
  <c r="U366" i="3"/>
  <c r="F367" i="3"/>
  <c r="G367" i="3"/>
  <c r="H367" i="3"/>
  <c r="I367" i="3"/>
  <c r="J367" i="3"/>
  <c r="K367" i="3"/>
  <c r="L367" i="3"/>
  <c r="M367" i="3"/>
  <c r="N367" i="3"/>
  <c r="O367" i="3"/>
  <c r="R367" i="3"/>
  <c r="S367" i="3"/>
  <c r="T367" i="3"/>
  <c r="U367" i="3"/>
  <c r="F368" i="3"/>
  <c r="G368" i="3"/>
  <c r="H368" i="3"/>
  <c r="I368" i="3"/>
  <c r="J368" i="3"/>
  <c r="K368" i="3"/>
  <c r="L368" i="3"/>
  <c r="M368" i="3"/>
  <c r="N368" i="3"/>
  <c r="O368" i="3"/>
  <c r="Q368" i="3"/>
  <c r="R368" i="3"/>
  <c r="S368" i="3"/>
  <c r="T368" i="3"/>
  <c r="U368" i="3"/>
  <c r="F369" i="3"/>
  <c r="G369" i="3"/>
  <c r="H369" i="3"/>
  <c r="I369" i="3"/>
  <c r="J369" i="3"/>
  <c r="K369" i="3"/>
  <c r="L369" i="3"/>
  <c r="M369" i="3"/>
  <c r="N369" i="3"/>
  <c r="O369" i="3"/>
  <c r="R369" i="3"/>
  <c r="S369" i="3"/>
  <c r="T369" i="3"/>
  <c r="U369" i="3"/>
  <c r="F370" i="3"/>
  <c r="G370" i="3"/>
  <c r="H370" i="3"/>
  <c r="I370" i="3"/>
  <c r="J370" i="3"/>
  <c r="K370" i="3"/>
  <c r="L370" i="3"/>
  <c r="M370" i="3"/>
  <c r="N370" i="3"/>
  <c r="O370" i="3"/>
  <c r="R370" i="3"/>
  <c r="S370" i="3"/>
  <c r="T370" i="3"/>
  <c r="U370" i="3"/>
  <c r="F371" i="3"/>
  <c r="G371" i="3"/>
  <c r="H371" i="3"/>
  <c r="I371" i="3"/>
  <c r="J371" i="3"/>
  <c r="K371" i="3"/>
  <c r="L371" i="3"/>
  <c r="M371" i="3"/>
  <c r="N371" i="3"/>
  <c r="O371" i="3"/>
  <c r="R371" i="3"/>
  <c r="S371" i="3"/>
  <c r="T371" i="3"/>
  <c r="U371" i="3"/>
  <c r="F372" i="3"/>
  <c r="G372" i="3"/>
  <c r="H372" i="3"/>
  <c r="I372" i="3"/>
  <c r="J372" i="3"/>
  <c r="K372" i="3"/>
  <c r="L372" i="3"/>
  <c r="M372" i="3"/>
  <c r="N372" i="3"/>
  <c r="O372" i="3"/>
  <c r="R372" i="3"/>
  <c r="S372" i="3"/>
  <c r="T372" i="3"/>
  <c r="U372" i="3"/>
  <c r="F373" i="3"/>
  <c r="G373" i="3"/>
  <c r="H373" i="3"/>
  <c r="I373" i="3"/>
  <c r="J373" i="3"/>
  <c r="K373" i="3"/>
  <c r="L373" i="3"/>
  <c r="M373" i="3"/>
  <c r="N373" i="3"/>
  <c r="O373" i="3"/>
  <c r="R373" i="3"/>
  <c r="S373" i="3"/>
  <c r="T373" i="3"/>
  <c r="U373" i="3"/>
  <c r="F374" i="3"/>
  <c r="G374" i="3"/>
  <c r="H374" i="3"/>
  <c r="I374" i="3"/>
  <c r="J374" i="3"/>
  <c r="K374" i="3"/>
  <c r="L374" i="3"/>
  <c r="M374" i="3"/>
  <c r="N374" i="3"/>
  <c r="O374" i="3"/>
  <c r="R374" i="3"/>
  <c r="S374" i="3"/>
  <c r="T374" i="3"/>
  <c r="U374" i="3"/>
  <c r="F375" i="3"/>
  <c r="G375" i="3"/>
  <c r="H375" i="3"/>
  <c r="I375" i="3"/>
  <c r="J375" i="3"/>
  <c r="K375" i="3"/>
  <c r="L375" i="3"/>
  <c r="M375" i="3"/>
  <c r="N375" i="3"/>
  <c r="O375" i="3"/>
  <c r="R375" i="3"/>
  <c r="S375" i="3"/>
  <c r="T375" i="3"/>
  <c r="U375" i="3"/>
  <c r="F376" i="3"/>
  <c r="G376" i="3"/>
  <c r="H376" i="3"/>
  <c r="I376" i="3"/>
  <c r="J376" i="3"/>
  <c r="K376" i="3"/>
  <c r="L376" i="3"/>
  <c r="M376" i="3"/>
  <c r="N376" i="3"/>
  <c r="O376" i="3"/>
  <c r="R376" i="3"/>
  <c r="S376" i="3"/>
  <c r="T376" i="3"/>
  <c r="U376" i="3"/>
  <c r="F377" i="3"/>
  <c r="G377" i="3"/>
  <c r="H377" i="3"/>
  <c r="I377" i="3"/>
  <c r="J377" i="3"/>
  <c r="K377" i="3"/>
  <c r="L377" i="3"/>
  <c r="M377" i="3"/>
  <c r="N377" i="3"/>
  <c r="O377" i="3"/>
  <c r="R377" i="3"/>
  <c r="S377" i="3"/>
  <c r="T377" i="3"/>
  <c r="U377" i="3"/>
  <c r="F378" i="3"/>
  <c r="G378" i="3"/>
  <c r="H378" i="3"/>
  <c r="I378" i="3"/>
  <c r="J378" i="3"/>
  <c r="K378" i="3"/>
  <c r="L378" i="3"/>
  <c r="M378" i="3"/>
  <c r="N378" i="3"/>
  <c r="O378" i="3"/>
  <c r="R378" i="3"/>
  <c r="S378" i="3"/>
  <c r="T378" i="3"/>
  <c r="U378" i="3"/>
  <c r="F379" i="3"/>
  <c r="G379" i="3"/>
  <c r="H379" i="3"/>
  <c r="I379" i="3"/>
  <c r="J379" i="3"/>
  <c r="K379" i="3"/>
  <c r="L379" i="3"/>
  <c r="M379" i="3"/>
  <c r="N379" i="3"/>
  <c r="O379" i="3"/>
  <c r="R379" i="3"/>
  <c r="S379" i="3"/>
  <c r="T379" i="3"/>
  <c r="U379" i="3"/>
  <c r="F380" i="3"/>
  <c r="G380" i="3"/>
  <c r="H380" i="3"/>
  <c r="I380" i="3"/>
  <c r="J380" i="3"/>
  <c r="K380" i="3"/>
  <c r="L380" i="3"/>
  <c r="M380" i="3"/>
  <c r="N380" i="3"/>
  <c r="O380" i="3"/>
  <c r="R380" i="3"/>
  <c r="S380" i="3"/>
  <c r="T380" i="3"/>
  <c r="U380" i="3"/>
  <c r="F381" i="3"/>
  <c r="G381" i="3"/>
  <c r="H381" i="3"/>
  <c r="I381" i="3"/>
  <c r="J381" i="3"/>
  <c r="K381" i="3"/>
  <c r="L381" i="3"/>
  <c r="M381" i="3"/>
  <c r="N381" i="3"/>
  <c r="O381" i="3"/>
  <c r="R381" i="3"/>
  <c r="S381" i="3"/>
  <c r="T381" i="3"/>
  <c r="U381" i="3"/>
  <c r="F382" i="3"/>
  <c r="G382" i="3"/>
  <c r="H382" i="3"/>
  <c r="I382" i="3"/>
  <c r="J382" i="3"/>
  <c r="K382" i="3"/>
  <c r="L382" i="3"/>
  <c r="M382" i="3"/>
  <c r="N382" i="3"/>
  <c r="O382" i="3"/>
  <c r="R382" i="3"/>
  <c r="S382" i="3"/>
  <c r="T382" i="3"/>
  <c r="U382" i="3"/>
  <c r="F383" i="3"/>
  <c r="G383" i="3"/>
  <c r="H383" i="3"/>
  <c r="I383" i="3"/>
  <c r="J383" i="3"/>
  <c r="K383" i="3"/>
  <c r="L383" i="3"/>
  <c r="M383" i="3"/>
  <c r="N383" i="3"/>
  <c r="O383" i="3"/>
  <c r="R383" i="3"/>
  <c r="S383" i="3"/>
  <c r="T383" i="3"/>
  <c r="U383" i="3"/>
  <c r="F384" i="3"/>
  <c r="G384" i="3"/>
  <c r="H384" i="3"/>
  <c r="I384" i="3"/>
  <c r="J384" i="3"/>
  <c r="K384" i="3"/>
  <c r="L384" i="3"/>
  <c r="M384" i="3"/>
  <c r="N384" i="3"/>
  <c r="O384" i="3"/>
  <c r="R384" i="3"/>
  <c r="S384" i="3"/>
  <c r="T384" i="3"/>
  <c r="U384" i="3"/>
  <c r="F385" i="3"/>
  <c r="G385" i="3"/>
  <c r="H385" i="3"/>
  <c r="I385" i="3"/>
  <c r="J385" i="3"/>
  <c r="K385" i="3"/>
  <c r="L385" i="3"/>
  <c r="M385" i="3"/>
  <c r="N385" i="3"/>
  <c r="O385" i="3"/>
  <c r="P385" i="3"/>
  <c r="R385" i="3"/>
  <c r="S385" i="3"/>
  <c r="T385" i="3"/>
  <c r="U385" i="3"/>
  <c r="F386" i="3"/>
  <c r="G386" i="3"/>
  <c r="H386" i="3"/>
  <c r="I386" i="3"/>
  <c r="J386" i="3"/>
  <c r="K386" i="3"/>
  <c r="L386" i="3"/>
  <c r="M386" i="3"/>
  <c r="N386" i="3"/>
  <c r="O386" i="3"/>
  <c r="R386" i="3"/>
  <c r="S386" i="3"/>
  <c r="T386" i="3"/>
  <c r="U386" i="3"/>
  <c r="F387" i="3"/>
  <c r="G387" i="3"/>
  <c r="H387" i="3"/>
  <c r="I387" i="3"/>
  <c r="J387" i="3"/>
  <c r="K387" i="3"/>
  <c r="L387" i="3"/>
  <c r="M387" i="3"/>
  <c r="N387" i="3"/>
  <c r="O387" i="3"/>
  <c r="R387" i="3"/>
  <c r="S387" i="3"/>
  <c r="T387" i="3"/>
  <c r="U387" i="3"/>
  <c r="F388" i="3"/>
  <c r="G388" i="3"/>
  <c r="H388" i="3"/>
  <c r="I388" i="3"/>
  <c r="J388" i="3"/>
  <c r="K388" i="3"/>
  <c r="L388" i="3"/>
  <c r="M388" i="3"/>
  <c r="N388" i="3"/>
  <c r="O388" i="3"/>
  <c r="P388" i="3"/>
  <c r="R388" i="3"/>
  <c r="S388" i="3"/>
  <c r="T388" i="3"/>
  <c r="U388" i="3"/>
  <c r="F389" i="3"/>
  <c r="G389" i="3"/>
  <c r="H389" i="3"/>
  <c r="I389" i="3"/>
  <c r="J389" i="3"/>
  <c r="K389" i="3"/>
  <c r="L389" i="3"/>
  <c r="M389" i="3"/>
  <c r="N389" i="3"/>
  <c r="O389" i="3"/>
  <c r="R389" i="3"/>
  <c r="S389" i="3"/>
  <c r="T389" i="3"/>
  <c r="U389" i="3"/>
  <c r="F390" i="3"/>
  <c r="G390" i="3"/>
  <c r="H390" i="3"/>
  <c r="I390" i="3"/>
  <c r="J390" i="3"/>
  <c r="K390" i="3"/>
  <c r="L390" i="3"/>
  <c r="M390" i="3"/>
  <c r="N390" i="3"/>
  <c r="O390" i="3"/>
  <c r="R390" i="3"/>
  <c r="S390" i="3"/>
  <c r="T390" i="3"/>
  <c r="U390" i="3"/>
  <c r="F391" i="3"/>
  <c r="G391" i="3"/>
  <c r="H391" i="3"/>
  <c r="I391" i="3"/>
  <c r="J391" i="3"/>
  <c r="K391" i="3"/>
  <c r="L391" i="3"/>
  <c r="M391" i="3"/>
  <c r="N391" i="3"/>
  <c r="O391" i="3"/>
  <c r="R391" i="3"/>
  <c r="S391" i="3"/>
  <c r="T391" i="3"/>
  <c r="U391" i="3"/>
  <c r="F392" i="3"/>
  <c r="G392" i="3"/>
  <c r="H392" i="3"/>
  <c r="I392" i="3"/>
  <c r="J392" i="3"/>
  <c r="K392" i="3"/>
  <c r="L392" i="3"/>
  <c r="M392" i="3"/>
  <c r="N392" i="3"/>
  <c r="O392" i="3"/>
  <c r="R392" i="3"/>
  <c r="S392" i="3"/>
  <c r="T392" i="3"/>
  <c r="U392" i="3"/>
  <c r="F393" i="3"/>
  <c r="G393" i="3"/>
  <c r="H393" i="3"/>
  <c r="I393" i="3"/>
  <c r="J393" i="3"/>
  <c r="K393" i="3"/>
  <c r="L393" i="3"/>
  <c r="M393" i="3"/>
  <c r="N393" i="3"/>
  <c r="O393" i="3"/>
  <c r="R393" i="3"/>
  <c r="S393" i="3"/>
  <c r="T393" i="3"/>
  <c r="U393" i="3"/>
  <c r="F394" i="3"/>
  <c r="G394" i="3"/>
  <c r="H394" i="3"/>
  <c r="I394" i="3"/>
  <c r="J394" i="3"/>
  <c r="K394" i="3"/>
  <c r="L394" i="3"/>
  <c r="M394" i="3"/>
  <c r="N394" i="3"/>
  <c r="O394" i="3"/>
  <c r="R394" i="3"/>
  <c r="S394" i="3"/>
  <c r="T394" i="3"/>
  <c r="U394" i="3"/>
  <c r="F395" i="3"/>
  <c r="G395" i="3"/>
  <c r="H395" i="3"/>
  <c r="I395" i="3"/>
  <c r="J395" i="3"/>
  <c r="K395" i="3"/>
  <c r="L395" i="3"/>
  <c r="M395" i="3"/>
  <c r="N395" i="3"/>
  <c r="O395" i="3"/>
  <c r="R395" i="3"/>
  <c r="S395" i="3"/>
  <c r="T395" i="3"/>
  <c r="U395" i="3"/>
  <c r="F396" i="3"/>
  <c r="G396" i="3"/>
  <c r="H396" i="3"/>
  <c r="I396" i="3"/>
  <c r="J396" i="3"/>
  <c r="K396" i="3"/>
  <c r="L396" i="3"/>
  <c r="M396" i="3"/>
  <c r="N396" i="3"/>
  <c r="O396" i="3"/>
  <c r="R396" i="3"/>
  <c r="S396" i="3"/>
  <c r="T396" i="3"/>
  <c r="U396" i="3"/>
  <c r="F397" i="3"/>
  <c r="G397" i="3"/>
  <c r="H397" i="3"/>
  <c r="I397" i="3"/>
  <c r="J397" i="3"/>
  <c r="K397" i="3"/>
  <c r="L397" i="3"/>
  <c r="M397" i="3"/>
  <c r="N397" i="3"/>
  <c r="O397" i="3"/>
  <c r="R397" i="3"/>
  <c r="S397" i="3"/>
  <c r="T397" i="3"/>
  <c r="U397" i="3"/>
  <c r="F398" i="3"/>
  <c r="G398" i="3"/>
  <c r="H398" i="3"/>
  <c r="I398" i="3"/>
  <c r="J398" i="3"/>
  <c r="K398" i="3"/>
  <c r="L398" i="3"/>
  <c r="M398" i="3"/>
  <c r="N398" i="3"/>
  <c r="O398" i="3"/>
  <c r="R398" i="3"/>
  <c r="S398" i="3"/>
  <c r="T398" i="3"/>
  <c r="U398" i="3"/>
  <c r="F399" i="3"/>
  <c r="G399" i="3"/>
  <c r="H399" i="3"/>
  <c r="I399" i="3"/>
  <c r="J399" i="3"/>
  <c r="K399" i="3"/>
  <c r="L399" i="3"/>
  <c r="M399" i="3"/>
  <c r="N399" i="3"/>
  <c r="O399" i="3"/>
  <c r="R399" i="3"/>
  <c r="S399" i="3"/>
  <c r="T399" i="3"/>
  <c r="U399" i="3"/>
  <c r="F400" i="3"/>
  <c r="G400" i="3"/>
  <c r="H400" i="3"/>
  <c r="I400" i="3"/>
  <c r="J400" i="3"/>
  <c r="K400" i="3"/>
  <c r="L400" i="3"/>
  <c r="M400" i="3"/>
  <c r="N400" i="3"/>
  <c r="O400" i="3"/>
  <c r="R400" i="3"/>
  <c r="S400" i="3"/>
  <c r="T400" i="3"/>
  <c r="U400" i="3"/>
  <c r="F401" i="3"/>
  <c r="G401" i="3"/>
  <c r="H401" i="3"/>
  <c r="I401" i="3"/>
  <c r="J401" i="3"/>
  <c r="K401" i="3"/>
  <c r="L401" i="3"/>
  <c r="M401" i="3"/>
  <c r="N401" i="3"/>
  <c r="O401" i="3"/>
  <c r="R401" i="3"/>
  <c r="S401" i="3"/>
  <c r="T401" i="3"/>
  <c r="U401" i="3"/>
  <c r="F402" i="3"/>
  <c r="G402" i="3"/>
  <c r="H402" i="3"/>
  <c r="I402" i="3"/>
  <c r="J402" i="3"/>
  <c r="K402" i="3"/>
  <c r="L402" i="3"/>
  <c r="M402" i="3"/>
  <c r="N402" i="3"/>
  <c r="O402" i="3"/>
  <c r="R402" i="3"/>
  <c r="S402" i="3"/>
  <c r="T402" i="3"/>
  <c r="U402" i="3"/>
  <c r="F403" i="3"/>
  <c r="G403" i="3"/>
  <c r="H403" i="3"/>
  <c r="I403" i="3"/>
  <c r="J403" i="3"/>
  <c r="K403" i="3"/>
  <c r="L403" i="3"/>
  <c r="M403" i="3"/>
  <c r="N403" i="3"/>
  <c r="O403" i="3"/>
  <c r="R403" i="3"/>
  <c r="S403" i="3"/>
  <c r="T403" i="3"/>
  <c r="U403" i="3"/>
  <c r="F404" i="3"/>
  <c r="G404" i="3"/>
  <c r="H404" i="3"/>
  <c r="I404" i="3"/>
  <c r="J404" i="3"/>
  <c r="K404" i="3"/>
  <c r="L404" i="3"/>
  <c r="M404" i="3"/>
  <c r="N404" i="3"/>
  <c r="O404" i="3"/>
  <c r="R404" i="3"/>
  <c r="S404" i="3"/>
  <c r="T404" i="3"/>
  <c r="U404" i="3"/>
  <c r="F405" i="3"/>
  <c r="G405" i="3"/>
  <c r="H405" i="3"/>
  <c r="I405" i="3"/>
  <c r="J405" i="3"/>
  <c r="K405" i="3"/>
  <c r="L405" i="3"/>
  <c r="M405" i="3"/>
  <c r="N405" i="3"/>
  <c r="O405" i="3"/>
  <c r="R405" i="3"/>
  <c r="S405" i="3"/>
  <c r="T405" i="3"/>
  <c r="U405" i="3"/>
  <c r="F406" i="3"/>
  <c r="G406" i="3"/>
  <c r="H406" i="3"/>
  <c r="I406" i="3"/>
  <c r="J406" i="3"/>
  <c r="K406" i="3"/>
  <c r="L406" i="3"/>
  <c r="M406" i="3"/>
  <c r="N406" i="3"/>
  <c r="O406" i="3"/>
  <c r="R406" i="3"/>
  <c r="S406" i="3"/>
  <c r="T406" i="3"/>
  <c r="U406" i="3"/>
  <c r="F407" i="3"/>
  <c r="G407" i="3"/>
  <c r="H407" i="3"/>
  <c r="I407" i="3"/>
  <c r="J407" i="3"/>
  <c r="K407" i="3"/>
  <c r="L407" i="3"/>
  <c r="M407" i="3"/>
  <c r="N407" i="3"/>
  <c r="O407" i="3"/>
  <c r="R407" i="3"/>
  <c r="S407" i="3"/>
  <c r="T407" i="3"/>
  <c r="U407" i="3"/>
  <c r="F408" i="3"/>
  <c r="G408" i="3"/>
  <c r="H408" i="3"/>
  <c r="I408" i="3"/>
  <c r="J408" i="3"/>
  <c r="K408" i="3"/>
  <c r="L408" i="3"/>
  <c r="M408" i="3"/>
  <c r="N408" i="3"/>
  <c r="O408" i="3"/>
  <c r="R408" i="3"/>
  <c r="S408" i="3"/>
  <c r="T408" i="3"/>
  <c r="U408" i="3"/>
  <c r="F409" i="3"/>
  <c r="G409" i="3"/>
  <c r="H409" i="3"/>
  <c r="I409" i="3"/>
  <c r="J409" i="3"/>
  <c r="K409" i="3"/>
  <c r="L409" i="3"/>
  <c r="M409" i="3"/>
  <c r="N409" i="3"/>
  <c r="O409" i="3"/>
  <c r="R409" i="3"/>
  <c r="S409" i="3"/>
  <c r="T409" i="3"/>
  <c r="U409" i="3"/>
  <c r="F410" i="3"/>
  <c r="G410" i="3"/>
  <c r="H410" i="3"/>
  <c r="I410" i="3"/>
  <c r="J410" i="3"/>
  <c r="K410" i="3"/>
  <c r="L410" i="3"/>
  <c r="M410" i="3"/>
  <c r="N410" i="3"/>
  <c r="O410" i="3"/>
  <c r="R410" i="3"/>
  <c r="S410" i="3"/>
  <c r="T410" i="3"/>
  <c r="U410" i="3"/>
  <c r="F411" i="3"/>
  <c r="G411" i="3"/>
  <c r="H411" i="3"/>
  <c r="I411" i="3"/>
  <c r="J411" i="3"/>
  <c r="K411" i="3"/>
  <c r="L411" i="3"/>
  <c r="M411" i="3"/>
  <c r="N411" i="3"/>
  <c r="O411" i="3"/>
  <c r="R411" i="3"/>
  <c r="S411" i="3"/>
  <c r="T411" i="3"/>
  <c r="U411" i="3"/>
  <c r="F412" i="3"/>
  <c r="G412" i="3"/>
  <c r="H412" i="3"/>
  <c r="I412" i="3"/>
  <c r="J412" i="3"/>
  <c r="K412" i="3"/>
  <c r="L412" i="3"/>
  <c r="M412" i="3"/>
  <c r="N412" i="3"/>
  <c r="O412" i="3"/>
  <c r="R412" i="3"/>
  <c r="S412" i="3"/>
  <c r="T412" i="3"/>
  <c r="U412" i="3"/>
  <c r="F413" i="3"/>
  <c r="G413" i="3"/>
  <c r="H413" i="3"/>
  <c r="I413" i="3"/>
  <c r="J413" i="3"/>
  <c r="K413" i="3"/>
  <c r="L413" i="3"/>
  <c r="M413" i="3"/>
  <c r="N413" i="3"/>
  <c r="O413" i="3"/>
  <c r="R413" i="3"/>
  <c r="S413" i="3"/>
  <c r="T413" i="3"/>
  <c r="U413" i="3"/>
  <c r="F414" i="3"/>
  <c r="G414" i="3"/>
  <c r="H414" i="3"/>
  <c r="I414" i="3"/>
  <c r="J414" i="3"/>
  <c r="K414" i="3"/>
  <c r="L414" i="3"/>
  <c r="M414" i="3"/>
  <c r="N414" i="3"/>
  <c r="O414" i="3"/>
  <c r="R414" i="3"/>
  <c r="S414" i="3"/>
  <c r="T414" i="3"/>
  <c r="U414" i="3"/>
  <c r="F415" i="3"/>
  <c r="G415" i="3"/>
  <c r="H415" i="3"/>
  <c r="I415" i="3"/>
  <c r="J415" i="3"/>
  <c r="K415" i="3"/>
  <c r="L415" i="3"/>
  <c r="M415" i="3"/>
  <c r="N415" i="3"/>
  <c r="O415" i="3"/>
  <c r="R415" i="3"/>
  <c r="S415" i="3"/>
  <c r="T415" i="3"/>
  <c r="U415" i="3"/>
  <c r="F416" i="3"/>
  <c r="G416" i="3"/>
  <c r="H416" i="3"/>
  <c r="I416" i="3"/>
  <c r="J416" i="3"/>
  <c r="K416" i="3"/>
  <c r="L416" i="3"/>
  <c r="M416" i="3"/>
  <c r="N416" i="3"/>
  <c r="O416" i="3"/>
  <c r="R416" i="3"/>
  <c r="S416" i="3"/>
  <c r="T416" i="3"/>
  <c r="U416" i="3"/>
  <c r="F417" i="3"/>
  <c r="G417" i="3"/>
  <c r="H417" i="3"/>
  <c r="I417" i="3"/>
  <c r="J417" i="3"/>
  <c r="K417" i="3"/>
  <c r="L417" i="3"/>
  <c r="M417" i="3"/>
  <c r="N417" i="3"/>
  <c r="O417" i="3"/>
  <c r="P417" i="3"/>
  <c r="Q417" i="3"/>
  <c r="R417" i="3"/>
  <c r="S417" i="3"/>
  <c r="T417" i="3"/>
  <c r="U417" i="3"/>
  <c r="F418" i="3"/>
  <c r="G418" i="3"/>
  <c r="H418" i="3"/>
  <c r="I418" i="3"/>
  <c r="J418" i="3"/>
  <c r="K418" i="3"/>
  <c r="L418" i="3"/>
  <c r="M418" i="3"/>
  <c r="N418" i="3"/>
  <c r="O418" i="3"/>
  <c r="R418" i="3"/>
  <c r="S418" i="3"/>
  <c r="T418" i="3"/>
  <c r="U418" i="3"/>
  <c r="F419" i="3"/>
  <c r="G419" i="3"/>
  <c r="H419" i="3"/>
  <c r="I419" i="3"/>
  <c r="J419" i="3"/>
  <c r="K419" i="3"/>
  <c r="L419" i="3"/>
  <c r="M419" i="3"/>
  <c r="N419" i="3"/>
  <c r="O419" i="3"/>
  <c r="R419" i="3"/>
  <c r="S419" i="3"/>
  <c r="T419" i="3"/>
  <c r="U419" i="3"/>
  <c r="F420" i="3"/>
  <c r="G420" i="3"/>
  <c r="H420" i="3"/>
  <c r="I420" i="3"/>
  <c r="J420" i="3"/>
  <c r="K420" i="3"/>
  <c r="L420" i="3"/>
  <c r="M420" i="3"/>
  <c r="N420" i="3"/>
  <c r="O420" i="3"/>
  <c r="R420" i="3"/>
  <c r="S420" i="3"/>
  <c r="T420" i="3"/>
  <c r="U420" i="3"/>
  <c r="F421" i="3"/>
  <c r="G421" i="3"/>
  <c r="H421" i="3"/>
  <c r="I421" i="3"/>
  <c r="J421" i="3"/>
  <c r="K421" i="3"/>
  <c r="L421" i="3"/>
  <c r="M421" i="3"/>
  <c r="N421" i="3"/>
  <c r="O421" i="3"/>
  <c r="R421" i="3"/>
  <c r="S421" i="3"/>
  <c r="T421" i="3"/>
  <c r="U421" i="3"/>
  <c r="F422" i="3"/>
  <c r="G422" i="3"/>
  <c r="H422" i="3"/>
  <c r="I422" i="3"/>
  <c r="J422" i="3"/>
  <c r="K422" i="3"/>
  <c r="L422" i="3"/>
  <c r="M422" i="3"/>
  <c r="N422" i="3"/>
  <c r="O422" i="3"/>
  <c r="R422" i="3"/>
  <c r="S422" i="3"/>
  <c r="T422" i="3"/>
  <c r="U422" i="3"/>
  <c r="F423" i="3"/>
  <c r="G423" i="3"/>
  <c r="H423" i="3"/>
  <c r="I423" i="3"/>
  <c r="J423" i="3"/>
  <c r="K423" i="3"/>
  <c r="L423" i="3"/>
  <c r="M423" i="3"/>
  <c r="N423" i="3"/>
  <c r="O423" i="3"/>
  <c r="R423" i="3"/>
  <c r="S423" i="3"/>
  <c r="T423" i="3"/>
  <c r="U423" i="3"/>
  <c r="F424" i="3"/>
  <c r="G424" i="3"/>
  <c r="H424" i="3"/>
  <c r="I424" i="3"/>
  <c r="J424" i="3"/>
  <c r="K424" i="3"/>
  <c r="L424" i="3"/>
  <c r="M424" i="3"/>
  <c r="N424" i="3"/>
  <c r="O424" i="3"/>
  <c r="P424" i="3"/>
  <c r="Q424" i="3"/>
  <c r="R424" i="3"/>
  <c r="S424" i="3"/>
  <c r="T424" i="3"/>
  <c r="U424" i="3"/>
  <c r="F425" i="3"/>
  <c r="G425" i="3"/>
  <c r="H425" i="3"/>
  <c r="I425" i="3"/>
  <c r="J425" i="3"/>
  <c r="K425" i="3"/>
  <c r="L425" i="3"/>
  <c r="M425" i="3"/>
  <c r="N425" i="3"/>
  <c r="O425" i="3"/>
  <c r="R425" i="3"/>
  <c r="S425" i="3"/>
  <c r="T425" i="3"/>
  <c r="U425" i="3"/>
  <c r="F426" i="3"/>
  <c r="G426" i="3"/>
  <c r="H426" i="3"/>
  <c r="I426" i="3"/>
  <c r="J426" i="3"/>
  <c r="K426" i="3"/>
  <c r="L426" i="3"/>
  <c r="M426" i="3"/>
  <c r="N426" i="3"/>
  <c r="O426" i="3"/>
  <c r="R426" i="3"/>
  <c r="S426" i="3"/>
  <c r="T426" i="3"/>
  <c r="U426" i="3"/>
  <c r="F427" i="3"/>
  <c r="G427" i="3"/>
  <c r="H427" i="3"/>
  <c r="I427" i="3"/>
  <c r="J427" i="3"/>
  <c r="K427" i="3"/>
  <c r="L427" i="3"/>
  <c r="M427" i="3"/>
  <c r="N427" i="3"/>
  <c r="O427" i="3"/>
  <c r="R427" i="3"/>
  <c r="S427" i="3"/>
  <c r="T427" i="3"/>
  <c r="U427" i="3"/>
  <c r="F428" i="3"/>
  <c r="G428" i="3"/>
  <c r="H428" i="3"/>
  <c r="I428" i="3"/>
  <c r="J428" i="3"/>
  <c r="K428" i="3"/>
  <c r="L428" i="3"/>
  <c r="M428" i="3"/>
  <c r="N428" i="3"/>
  <c r="O428" i="3"/>
  <c r="R428" i="3"/>
  <c r="S428" i="3"/>
  <c r="T428" i="3"/>
  <c r="U428" i="3"/>
  <c r="F429" i="3"/>
  <c r="G429" i="3"/>
  <c r="H429" i="3"/>
  <c r="I429" i="3"/>
  <c r="J429" i="3"/>
  <c r="K429" i="3"/>
  <c r="L429" i="3"/>
  <c r="M429" i="3"/>
  <c r="N429" i="3"/>
  <c r="O429" i="3"/>
  <c r="R429" i="3"/>
  <c r="S429" i="3"/>
  <c r="T429" i="3"/>
  <c r="U429" i="3"/>
  <c r="F430" i="3"/>
  <c r="G430" i="3"/>
  <c r="H430" i="3"/>
  <c r="I430" i="3"/>
  <c r="J430" i="3"/>
  <c r="K430" i="3"/>
  <c r="L430" i="3"/>
  <c r="M430" i="3"/>
  <c r="N430" i="3"/>
  <c r="O430" i="3"/>
  <c r="Q430" i="3"/>
  <c r="R430" i="3"/>
  <c r="S430" i="3"/>
  <c r="T430" i="3"/>
  <c r="U430" i="3"/>
  <c r="F431" i="3"/>
  <c r="G431" i="3"/>
  <c r="H431" i="3"/>
  <c r="I431" i="3"/>
  <c r="J431" i="3"/>
  <c r="K431" i="3"/>
  <c r="L431" i="3"/>
  <c r="M431" i="3"/>
  <c r="N431" i="3"/>
  <c r="O431" i="3"/>
  <c r="R431" i="3"/>
  <c r="S431" i="3"/>
  <c r="T431" i="3"/>
  <c r="U431" i="3"/>
  <c r="F432" i="3"/>
  <c r="G432" i="3"/>
  <c r="H432" i="3"/>
  <c r="I432" i="3"/>
  <c r="J432" i="3"/>
  <c r="K432" i="3"/>
  <c r="L432" i="3"/>
  <c r="M432" i="3"/>
  <c r="N432" i="3"/>
  <c r="O432" i="3"/>
  <c r="P432" i="3"/>
  <c r="R432" i="3"/>
  <c r="S432" i="3"/>
  <c r="T432" i="3"/>
  <c r="U432" i="3"/>
  <c r="F433" i="3"/>
  <c r="G433" i="3"/>
  <c r="H433" i="3"/>
  <c r="I433" i="3"/>
  <c r="J433" i="3"/>
  <c r="K433" i="3"/>
  <c r="L433" i="3"/>
  <c r="M433" i="3"/>
  <c r="N433" i="3"/>
  <c r="O433" i="3"/>
  <c r="R433" i="3"/>
  <c r="S433" i="3"/>
  <c r="T433" i="3"/>
  <c r="U433" i="3"/>
  <c r="F434" i="3"/>
  <c r="G434" i="3"/>
  <c r="H434" i="3"/>
  <c r="I434" i="3"/>
  <c r="J434" i="3"/>
  <c r="K434" i="3"/>
  <c r="L434" i="3"/>
  <c r="M434" i="3"/>
  <c r="N434" i="3"/>
  <c r="O434" i="3"/>
  <c r="R434" i="3"/>
  <c r="S434" i="3"/>
  <c r="T434" i="3"/>
  <c r="U434" i="3"/>
  <c r="F435" i="3"/>
  <c r="G435" i="3"/>
  <c r="H435" i="3"/>
  <c r="I435" i="3"/>
  <c r="J435" i="3"/>
  <c r="K435" i="3"/>
  <c r="L435" i="3"/>
  <c r="M435" i="3"/>
  <c r="N435" i="3"/>
  <c r="O435" i="3"/>
  <c r="R435" i="3"/>
  <c r="S435" i="3"/>
  <c r="T435" i="3"/>
  <c r="U435" i="3"/>
  <c r="F436" i="3"/>
  <c r="G436" i="3"/>
  <c r="H436" i="3"/>
  <c r="I436" i="3"/>
  <c r="J436" i="3"/>
  <c r="K436" i="3"/>
  <c r="L436" i="3"/>
  <c r="M436" i="3"/>
  <c r="N436" i="3"/>
  <c r="O436" i="3"/>
  <c r="R436" i="3"/>
  <c r="S436" i="3"/>
  <c r="T436" i="3"/>
  <c r="U436" i="3"/>
  <c r="F437" i="3"/>
  <c r="G437" i="3"/>
  <c r="H437" i="3"/>
  <c r="I437" i="3"/>
  <c r="J437" i="3"/>
  <c r="K437" i="3"/>
  <c r="L437" i="3"/>
  <c r="M437" i="3"/>
  <c r="N437" i="3"/>
  <c r="O437" i="3"/>
  <c r="R437" i="3"/>
  <c r="S437" i="3"/>
  <c r="T437" i="3"/>
  <c r="U437" i="3"/>
  <c r="F438" i="3"/>
  <c r="G438" i="3"/>
  <c r="H438" i="3"/>
  <c r="I438" i="3"/>
  <c r="J438" i="3"/>
  <c r="K438" i="3"/>
  <c r="L438" i="3"/>
  <c r="M438" i="3"/>
  <c r="N438" i="3"/>
  <c r="O438" i="3"/>
  <c r="R438" i="3"/>
  <c r="S438" i="3"/>
  <c r="T438" i="3"/>
  <c r="U438" i="3"/>
  <c r="F439" i="3"/>
  <c r="G439" i="3"/>
  <c r="H439" i="3"/>
  <c r="I439" i="3"/>
  <c r="J439" i="3"/>
  <c r="K439" i="3"/>
  <c r="L439" i="3"/>
  <c r="M439" i="3"/>
  <c r="N439" i="3"/>
  <c r="O439" i="3"/>
  <c r="R439" i="3"/>
  <c r="S439" i="3"/>
  <c r="T439" i="3"/>
  <c r="U439" i="3"/>
  <c r="F440" i="3"/>
  <c r="G440" i="3"/>
  <c r="H440" i="3"/>
  <c r="I440" i="3"/>
  <c r="J440" i="3"/>
  <c r="K440" i="3"/>
  <c r="L440" i="3"/>
  <c r="M440" i="3"/>
  <c r="N440" i="3"/>
  <c r="O440" i="3"/>
  <c r="R440" i="3"/>
  <c r="S440" i="3"/>
  <c r="T440" i="3"/>
  <c r="U440" i="3"/>
  <c r="F441" i="3"/>
  <c r="G441" i="3"/>
  <c r="H441" i="3"/>
  <c r="I441" i="3"/>
  <c r="J441" i="3"/>
  <c r="K441" i="3"/>
  <c r="L441" i="3"/>
  <c r="M441" i="3"/>
  <c r="N441" i="3"/>
  <c r="O441" i="3"/>
  <c r="R441" i="3"/>
  <c r="S441" i="3"/>
  <c r="T441" i="3"/>
  <c r="U441" i="3"/>
  <c r="F442" i="3"/>
  <c r="G442" i="3"/>
  <c r="H442" i="3"/>
  <c r="I442" i="3"/>
  <c r="J442" i="3"/>
  <c r="K442" i="3"/>
  <c r="L442" i="3"/>
  <c r="M442" i="3"/>
  <c r="N442" i="3"/>
  <c r="O442" i="3"/>
  <c r="R442" i="3"/>
  <c r="S442" i="3"/>
  <c r="T442" i="3"/>
  <c r="U442" i="3"/>
  <c r="F443" i="3"/>
  <c r="G443" i="3"/>
  <c r="H443" i="3"/>
  <c r="I443" i="3"/>
  <c r="J443" i="3"/>
  <c r="K443" i="3"/>
  <c r="L443" i="3"/>
  <c r="M443" i="3"/>
  <c r="N443" i="3"/>
  <c r="O443" i="3"/>
  <c r="R443" i="3"/>
  <c r="S443" i="3"/>
  <c r="T443" i="3"/>
  <c r="U443" i="3"/>
  <c r="F444" i="3"/>
  <c r="G444" i="3"/>
  <c r="H444" i="3"/>
  <c r="I444" i="3"/>
  <c r="J444" i="3"/>
  <c r="K444" i="3"/>
  <c r="L444" i="3"/>
  <c r="M444" i="3"/>
  <c r="N444" i="3"/>
  <c r="O444" i="3"/>
  <c r="R444" i="3"/>
  <c r="S444" i="3"/>
  <c r="T444" i="3"/>
  <c r="U444" i="3"/>
  <c r="F445" i="3"/>
  <c r="G445" i="3"/>
  <c r="H445" i="3"/>
  <c r="I445" i="3"/>
  <c r="J445" i="3"/>
  <c r="K445" i="3"/>
  <c r="L445" i="3"/>
  <c r="M445" i="3"/>
  <c r="N445" i="3"/>
  <c r="O445" i="3"/>
  <c r="R445" i="3"/>
  <c r="S445" i="3"/>
  <c r="T445" i="3"/>
  <c r="U445" i="3"/>
  <c r="F446" i="3"/>
  <c r="G446" i="3"/>
  <c r="H446" i="3"/>
  <c r="I446" i="3"/>
  <c r="J446" i="3"/>
  <c r="K446" i="3"/>
  <c r="L446" i="3"/>
  <c r="M446" i="3"/>
  <c r="N446" i="3"/>
  <c r="O446" i="3"/>
  <c r="R446" i="3"/>
  <c r="S446" i="3"/>
  <c r="T446" i="3"/>
  <c r="U446" i="3"/>
  <c r="F447" i="3"/>
  <c r="G447" i="3"/>
  <c r="H447" i="3"/>
  <c r="I447" i="3"/>
  <c r="J447" i="3"/>
  <c r="K447" i="3"/>
  <c r="L447" i="3"/>
  <c r="M447" i="3"/>
  <c r="N447" i="3"/>
  <c r="O447" i="3"/>
  <c r="R447" i="3"/>
  <c r="S447" i="3"/>
  <c r="T447" i="3"/>
  <c r="U447" i="3"/>
  <c r="F448" i="3"/>
  <c r="G448" i="3"/>
  <c r="H448" i="3"/>
  <c r="I448" i="3"/>
  <c r="J448" i="3"/>
  <c r="K448" i="3"/>
  <c r="L448" i="3"/>
  <c r="M448" i="3"/>
  <c r="N448" i="3"/>
  <c r="O448" i="3"/>
  <c r="P448" i="3"/>
  <c r="Q448" i="3"/>
  <c r="R448" i="3"/>
  <c r="S448" i="3"/>
  <c r="T448" i="3"/>
  <c r="U448" i="3"/>
  <c r="F449" i="3"/>
  <c r="G449" i="3"/>
  <c r="H449" i="3"/>
  <c r="I449" i="3"/>
  <c r="J449" i="3"/>
  <c r="K449" i="3"/>
  <c r="L449" i="3"/>
  <c r="M449" i="3"/>
  <c r="N449" i="3"/>
  <c r="O449" i="3"/>
  <c r="R449" i="3"/>
  <c r="S449" i="3"/>
  <c r="T449" i="3"/>
  <c r="U449" i="3"/>
  <c r="F450" i="3"/>
  <c r="G450" i="3"/>
  <c r="H450" i="3"/>
  <c r="I450" i="3"/>
  <c r="J450" i="3"/>
  <c r="K450" i="3"/>
  <c r="L450" i="3"/>
  <c r="M450" i="3"/>
  <c r="N450" i="3"/>
  <c r="O450" i="3"/>
  <c r="R450" i="3"/>
  <c r="S450" i="3"/>
  <c r="T450" i="3"/>
  <c r="U450" i="3"/>
  <c r="F451" i="3"/>
  <c r="G451" i="3"/>
  <c r="H451" i="3"/>
  <c r="I451" i="3"/>
  <c r="J451" i="3"/>
  <c r="K451" i="3"/>
  <c r="L451" i="3"/>
  <c r="M451" i="3"/>
  <c r="N451" i="3"/>
  <c r="O451" i="3"/>
  <c r="R451" i="3"/>
  <c r="S451" i="3"/>
  <c r="T451" i="3"/>
  <c r="U451" i="3"/>
  <c r="F452" i="3"/>
  <c r="G452" i="3"/>
  <c r="H452" i="3"/>
  <c r="I452" i="3"/>
  <c r="J452" i="3"/>
  <c r="K452" i="3"/>
  <c r="L452" i="3"/>
  <c r="M452" i="3"/>
  <c r="N452" i="3"/>
  <c r="O452" i="3"/>
  <c r="R452" i="3"/>
  <c r="S452" i="3"/>
  <c r="T452" i="3"/>
  <c r="U452" i="3"/>
  <c r="F453" i="3"/>
  <c r="G453" i="3"/>
  <c r="H453" i="3"/>
  <c r="I453" i="3"/>
  <c r="J453" i="3"/>
  <c r="K453" i="3"/>
  <c r="L453" i="3"/>
  <c r="M453" i="3"/>
  <c r="N453" i="3"/>
  <c r="O453" i="3"/>
  <c r="R453" i="3"/>
  <c r="S453" i="3"/>
  <c r="T453" i="3"/>
  <c r="U453" i="3"/>
  <c r="F454" i="3"/>
  <c r="G454" i="3"/>
  <c r="H454" i="3"/>
  <c r="I454" i="3"/>
  <c r="J454" i="3"/>
  <c r="K454" i="3"/>
  <c r="L454" i="3"/>
  <c r="M454" i="3"/>
  <c r="N454" i="3"/>
  <c r="O454" i="3"/>
  <c r="R454" i="3"/>
  <c r="S454" i="3"/>
  <c r="T454" i="3"/>
  <c r="U454" i="3"/>
  <c r="F455" i="3"/>
  <c r="G455" i="3"/>
  <c r="H455" i="3"/>
  <c r="I455" i="3"/>
  <c r="J455" i="3"/>
  <c r="K455" i="3"/>
  <c r="L455" i="3"/>
  <c r="M455" i="3"/>
  <c r="N455" i="3"/>
  <c r="O455" i="3"/>
  <c r="R455" i="3"/>
  <c r="S455" i="3"/>
  <c r="T455" i="3"/>
  <c r="U455" i="3"/>
  <c r="F456" i="3"/>
  <c r="G456" i="3"/>
  <c r="H456" i="3"/>
  <c r="I456" i="3"/>
  <c r="J456" i="3"/>
  <c r="K456" i="3"/>
  <c r="L456" i="3"/>
  <c r="M456" i="3"/>
  <c r="N456" i="3"/>
  <c r="O456" i="3"/>
  <c r="R456" i="3"/>
  <c r="S456" i="3"/>
  <c r="T456" i="3"/>
  <c r="U456" i="3"/>
  <c r="F457" i="3"/>
  <c r="G457" i="3"/>
  <c r="H457" i="3"/>
  <c r="I457" i="3"/>
  <c r="J457" i="3"/>
  <c r="K457" i="3"/>
  <c r="L457" i="3"/>
  <c r="M457" i="3"/>
  <c r="N457" i="3"/>
  <c r="O457" i="3"/>
  <c r="P457" i="3"/>
  <c r="R457" i="3"/>
  <c r="S457" i="3"/>
  <c r="T457" i="3"/>
  <c r="U457" i="3"/>
  <c r="F458" i="3"/>
  <c r="G458" i="3"/>
  <c r="H458" i="3"/>
  <c r="I458" i="3"/>
  <c r="J458" i="3"/>
  <c r="K458" i="3"/>
  <c r="L458" i="3"/>
  <c r="M458" i="3"/>
  <c r="N458" i="3"/>
  <c r="O458" i="3"/>
  <c r="R458" i="3"/>
  <c r="S458" i="3"/>
  <c r="T458" i="3"/>
  <c r="U458" i="3"/>
  <c r="F459" i="3"/>
  <c r="G459" i="3"/>
  <c r="H459" i="3"/>
  <c r="I459" i="3"/>
  <c r="J459" i="3"/>
  <c r="K459" i="3"/>
  <c r="L459" i="3"/>
  <c r="M459" i="3"/>
  <c r="N459" i="3"/>
  <c r="O459" i="3"/>
  <c r="R459" i="3"/>
  <c r="S459" i="3"/>
  <c r="T459" i="3"/>
  <c r="U459" i="3"/>
  <c r="F460" i="3"/>
  <c r="G460" i="3"/>
  <c r="H460" i="3"/>
  <c r="I460" i="3"/>
  <c r="J460" i="3"/>
  <c r="K460" i="3"/>
  <c r="L460" i="3"/>
  <c r="M460" i="3"/>
  <c r="N460" i="3"/>
  <c r="O460" i="3"/>
  <c r="P460" i="3"/>
  <c r="Q460" i="3"/>
  <c r="R460" i="3"/>
  <c r="S460" i="3"/>
  <c r="T460" i="3"/>
  <c r="U460" i="3"/>
  <c r="F461" i="3"/>
  <c r="G461" i="3"/>
  <c r="H461" i="3"/>
  <c r="I461" i="3"/>
  <c r="J461" i="3"/>
  <c r="K461" i="3"/>
  <c r="L461" i="3"/>
  <c r="M461" i="3"/>
  <c r="N461" i="3"/>
  <c r="O461" i="3"/>
  <c r="R461" i="3"/>
  <c r="S461" i="3"/>
  <c r="T461" i="3"/>
  <c r="U461" i="3"/>
  <c r="F462" i="3"/>
  <c r="G462" i="3"/>
  <c r="H462" i="3"/>
  <c r="I462" i="3"/>
  <c r="J462" i="3"/>
  <c r="K462" i="3"/>
  <c r="L462" i="3"/>
  <c r="M462" i="3"/>
  <c r="N462" i="3"/>
  <c r="O462" i="3"/>
  <c r="P462" i="3"/>
  <c r="R462" i="3"/>
  <c r="S462" i="3"/>
  <c r="T462" i="3"/>
  <c r="U462" i="3"/>
  <c r="F463" i="3"/>
  <c r="G463" i="3"/>
  <c r="H463" i="3"/>
  <c r="I463" i="3"/>
  <c r="J463" i="3"/>
  <c r="K463" i="3"/>
  <c r="L463" i="3"/>
  <c r="M463" i="3"/>
  <c r="N463" i="3"/>
  <c r="O463" i="3"/>
  <c r="R463" i="3"/>
  <c r="S463" i="3"/>
  <c r="T463" i="3"/>
  <c r="U463" i="3"/>
  <c r="F464" i="3"/>
  <c r="G464" i="3"/>
  <c r="H464" i="3"/>
  <c r="I464" i="3"/>
  <c r="J464" i="3"/>
  <c r="K464" i="3"/>
  <c r="L464" i="3"/>
  <c r="M464" i="3"/>
  <c r="N464" i="3"/>
  <c r="O464" i="3"/>
  <c r="R464" i="3"/>
  <c r="S464" i="3"/>
  <c r="T464" i="3"/>
  <c r="U464" i="3"/>
  <c r="F465" i="3"/>
  <c r="G465" i="3"/>
  <c r="H465" i="3"/>
  <c r="I465" i="3"/>
  <c r="J465" i="3"/>
  <c r="K465" i="3"/>
  <c r="L465" i="3"/>
  <c r="M465" i="3"/>
  <c r="N465" i="3"/>
  <c r="O465" i="3"/>
  <c r="R465" i="3"/>
  <c r="S465" i="3"/>
  <c r="T465" i="3"/>
  <c r="U465" i="3"/>
  <c r="F466" i="3"/>
  <c r="G466" i="3"/>
  <c r="H466" i="3"/>
  <c r="I466" i="3"/>
  <c r="J466" i="3"/>
  <c r="K466" i="3"/>
  <c r="L466" i="3"/>
  <c r="M466" i="3"/>
  <c r="N466" i="3"/>
  <c r="O466" i="3"/>
  <c r="R466" i="3"/>
  <c r="S466" i="3"/>
  <c r="T466" i="3"/>
  <c r="U466" i="3"/>
  <c r="F467" i="3"/>
  <c r="G467" i="3"/>
  <c r="H467" i="3"/>
  <c r="I467" i="3"/>
  <c r="J467" i="3"/>
  <c r="K467" i="3"/>
  <c r="L467" i="3"/>
  <c r="M467" i="3"/>
  <c r="N467" i="3"/>
  <c r="O467" i="3"/>
  <c r="R467" i="3"/>
  <c r="S467" i="3"/>
  <c r="T467" i="3"/>
  <c r="U467" i="3"/>
  <c r="F468" i="3"/>
  <c r="G468" i="3"/>
  <c r="H468" i="3"/>
  <c r="I468" i="3"/>
  <c r="J468" i="3"/>
  <c r="K468" i="3"/>
  <c r="L468" i="3"/>
  <c r="M468" i="3"/>
  <c r="N468" i="3"/>
  <c r="O468" i="3"/>
  <c r="R468" i="3"/>
  <c r="S468" i="3"/>
  <c r="T468" i="3"/>
  <c r="U468" i="3"/>
  <c r="F469" i="3"/>
  <c r="G469" i="3"/>
  <c r="H469" i="3"/>
  <c r="I469" i="3"/>
  <c r="J469" i="3"/>
  <c r="K469" i="3"/>
  <c r="L469" i="3"/>
  <c r="M469" i="3"/>
  <c r="N469" i="3"/>
  <c r="O469" i="3"/>
  <c r="R469" i="3"/>
  <c r="S469" i="3"/>
  <c r="T469" i="3"/>
  <c r="U469" i="3"/>
  <c r="F470" i="3"/>
  <c r="G470" i="3"/>
  <c r="H470" i="3"/>
  <c r="I470" i="3"/>
  <c r="J470" i="3"/>
  <c r="K470" i="3"/>
  <c r="L470" i="3"/>
  <c r="M470" i="3"/>
  <c r="N470" i="3"/>
  <c r="O470" i="3"/>
  <c r="R470" i="3"/>
  <c r="S470" i="3"/>
  <c r="T470" i="3"/>
  <c r="U470" i="3"/>
  <c r="F471" i="3"/>
  <c r="G471" i="3"/>
  <c r="H471" i="3"/>
  <c r="I471" i="3"/>
  <c r="J471" i="3"/>
  <c r="K471" i="3"/>
  <c r="L471" i="3"/>
  <c r="M471" i="3"/>
  <c r="N471" i="3"/>
  <c r="O471" i="3"/>
  <c r="R471" i="3"/>
  <c r="S471" i="3"/>
  <c r="T471" i="3"/>
  <c r="U471" i="3"/>
  <c r="F472" i="3"/>
  <c r="G472" i="3"/>
  <c r="H472" i="3"/>
  <c r="I472" i="3"/>
  <c r="J472" i="3"/>
  <c r="K472" i="3"/>
  <c r="L472" i="3"/>
  <c r="M472" i="3"/>
  <c r="N472" i="3"/>
  <c r="O472" i="3"/>
  <c r="R472" i="3"/>
  <c r="S472" i="3"/>
  <c r="T472" i="3"/>
  <c r="U472" i="3"/>
  <c r="F473" i="3"/>
  <c r="G473" i="3"/>
  <c r="H473" i="3"/>
  <c r="I473" i="3"/>
  <c r="J473" i="3"/>
  <c r="K473" i="3"/>
  <c r="L473" i="3"/>
  <c r="M473" i="3"/>
  <c r="N473" i="3"/>
  <c r="O473" i="3"/>
  <c r="R473" i="3"/>
  <c r="S473" i="3"/>
  <c r="T473" i="3"/>
  <c r="U473" i="3"/>
  <c r="F474" i="3"/>
  <c r="G474" i="3"/>
  <c r="H474" i="3"/>
  <c r="I474" i="3"/>
  <c r="J474" i="3"/>
  <c r="K474" i="3"/>
  <c r="L474" i="3"/>
  <c r="M474" i="3"/>
  <c r="N474" i="3"/>
  <c r="O474" i="3"/>
  <c r="P474" i="3"/>
  <c r="R474" i="3"/>
  <c r="S474" i="3"/>
  <c r="T474" i="3"/>
  <c r="U474" i="3"/>
  <c r="F475" i="3"/>
  <c r="G475" i="3"/>
  <c r="H475" i="3"/>
  <c r="I475" i="3"/>
  <c r="J475" i="3"/>
  <c r="K475" i="3"/>
  <c r="L475" i="3"/>
  <c r="M475" i="3"/>
  <c r="N475" i="3"/>
  <c r="O475" i="3"/>
  <c r="R475" i="3"/>
  <c r="S475" i="3"/>
  <c r="T475" i="3"/>
  <c r="U475" i="3"/>
  <c r="F476" i="3"/>
  <c r="G476" i="3"/>
  <c r="H476" i="3"/>
  <c r="I476" i="3"/>
  <c r="J476" i="3"/>
  <c r="K476" i="3"/>
  <c r="L476" i="3"/>
  <c r="M476" i="3"/>
  <c r="N476" i="3"/>
  <c r="O476" i="3"/>
  <c r="R476" i="3"/>
  <c r="S476" i="3"/>
  <c r="T476" i="3"/>
  <c r="U476" i="3"/>
  <c r="F477" i="3"/>
  <c r="G477" i="3"/>
  <c r="H477" i="3"/>
  <c r="I477" i="3"/>
  <c r="J477" i="3"/>
  <c r="K477" i="3"/>
  <c r="L477" i="3"/>
  <c r="M477" i="3"/>
  <c r="N477" i="3"/>
  <c r="O477" i="3"/>
  <c r="R477" i="3"/>
  <c r="S477" i="3"/>
  <c r="T477" i="3"/>
  <c r="U477" i="3"/>
  <c r="F478" i="3"/>
  <c r="G478" i="3"/>
  <c r="H478" i="3"/>
  <c r="I478" i="3"/>
  <c r="J478" i="3"/>
  <c r="K478" i="3"/>
  <c r="L478" i="3"/>
  <c r="M478" i="3"/>
  <c r="N478" i="3"/>
  <c r="O478" i="3"/>
  <c r="R478" i="3"/>
  <c r="S478" i="3"/>
  <c r="T478" i="3"/>
  <c r="U478" i="3"/>
  <c r="F479" i="3"/>
  <c r="G479" i="3"/>
  <c r="H479" i="3"/>
  <c r="I479" i="3"/>
  <c r="J479" i="3"/>
  <c r="K479" i="3"/>
  <c r="L479" i="3"/>
  <c r="M479" i="3"/>
  <c r="N479" i="3"/>
  <c r="O479" i="3"/>
  <c r="R479" i="3"/>
  <c r="S479" i="3"/>
  <c r="T479" i="3"/>
  <c r="U479" i="3"/>
  <c r="F480" i="3"/>
  <c r="G480" i="3"/>
  <c r="H480" i="3"/>
  <c r="I480" i="3"/>
  <c r="J480" i="3"/>
  <c r="K480" i="3"/>
  <c r="L480" i="3"/>
  <c r="M480" i="3"/>
  <c r="N480" i="3"/>
  <c r="O480" i="3"/>
  <c r="P480" i="3"/>
  <c r="Q480" i="3"/>
  <c r="R480" i="3"/>
  <c r="S480" i="3"/>
  <c r="T480" i="3"/>
  <c r="U480" i="3"/>
  <c r="F481" i="3"/>
  <c r="G481" i="3"/>
  <c r="H481" i="3"/>
  <c r="I481" i="3"/>
  <c r="J481" i="3"/>
  <c r="K481" i="3"/>
  <c r="L481" i="3"/>
  <c r="M481" i="3"/>
  <c r="N481" i="3"/>
  <c r="O481" i="3"/>
  <c r="R481" i="3"/>
  <c r="S481" i="3"/>
  <c r="T481" i="3"/>
  <c r="U481" i="3"/>
  <c r="F482" i="3"/>
  <c r="G482" i="3"/>
  <c r="H482" i="3"/>
  <c r="I482" i="3"/>
  <c r="J482" i="3"/>
  <c r="K482" i="3"/>
  <c r="L482" i="3"/>
  <c r="M482" i="3"/>
  <c r="N482" i="3"/>
  <c r="O482" i="3"/>
  <c r="R482" i="3"/>
  <c r="S482" i="3"/>
  <c r="T482" i="3"/>
  <c r="U482" i="3"/>
  <c r="F483" i="3"/>
  <c r="G483" i="3"/>
  <c r="H483" i="3"/>
  <c r="I483" i="3"/>
  <c r="J483" i="3"/>
  <c r="K483" i="3"/>
  <c r="L483" i="3"/>
  <c r="M483" i="3"/>
  <c r="N483" i="3"/>
  <c r="O483" i="3"/>
  <c r="R483" i="3"/>
  <c r="S483" i="3"/>
  <c r="T483" i="3"/>
  <c r="U483" i="3"/>
  <c r="F484" i="3"/>
  <c r="G484" i="3"/>
  <c r="H484" i="3"/>
  <c r="I484" i="3"/>
  <c r="J484" i="3"/>
  <c r="K484" i="3"/>
  <c r="L484" i="3"/>
  <c r="M484" i="3"/>
  <c r="N484" i="3"/>
  <c r="O484" i="3"/>
  <c r="R484" i="3"/>
  <c r="S484" i="3"/>
  <c r="T484" i="3"/>
  <c r="U484" i="3"/>
  <c r="F485" i="3"/>
  <c r="G485" i="3"/>
  <c r="H485" i="3"/>
  <c r="I485" i="3"/>
  <c r="J485" i="3"/>
  <c r="K485" i="3"/>
  <c r="L485" i="3"/>
  <c r="M485" i="3"/>
  <c r="N485" i="3"/>
  <c r="O485" i="3"/>
  <c r="R485" i="3"/>
  <c r="S485" i="3"/>
  <c r="T485" i="3"/>
  <c r="U485" i="3"/>
  <c r="F486" i="3"/>
  <c r="G486" i="3"/>
  <c r="H486" i="3"/>
  <c r="I486" i="3"/>
  <c r="J486" i="3"/>
  <c r="K486" i="3"/>
  <c r="L486" i="3"/>
  <c r="M486" i="3"/>
  <c r="N486" i="3"/>
  <c r="O486" i="3"/>
  <c r="R486" i="3"/>
  <c r="S486" i="3"/>
  <c r="T486" i="3"/>
  <c r="U486" i="3"/>
  <c r="F487" i="3"/>
  <c r="G487" i="3"/>
  <c r="H487" i="3"/>
  <c r="I487" i="3"/>
  <c r="J487" i="3"/>
  <c r="K487" i="3"/>
  <c r="L487" i="3"/>
  <c r="M487" i="3"/>
  <c r="N487" i="3"/>
  <c r="O487" i="3"/>
  <c r="R487" i="3"/>
  <c r="S487" i="3"/>
  <c r="T487" i="3"/>
  <c r="U487" i="3"/>
  <c r="F488" i="3"/>
  <c r="G488" i="3"/>
  <c r="H488" i="3"/>
  <c r="I488" i="3"/>
  <c r="J488" i="3"/>
  <c r="K488" i="3"/>
  <c r="L488" i="3"/>
  <c r="M488" i="3"/>
  <c r="N488" i="3"/>
  <c r="O488" i="3"/>
  <c r="P488" i="3"/>
  <c r="Q488" i="3"/>
  <c r="R488" i="3"/>
  <c r="S488" i="3"/>
  <c r="T488" i="3"/>
  <c r="U488" i="3"/>
  <c r="F489" i="3"/>
  <c r="G489" i="3"/>
  <c r="H489" i="3"/>
  <c r="I489" i="3"/>
  <c r="J489" i="3"/>
  <c r="K489" i="3"/>
  <c r="L489" i="3"/>
  <c r="M489" i="3"/>
  <c r="N489" i="3"/>
  <c r="O489" i="3"/>
  <c r="R489" i="3"/>
  <c r="S489" i="3"/>
  <c r="T489" i="3"/>
  <c r="U489" i="3"/>
  <c r="F490" i="3"/>
  <c r="G490" i="3"/>
  <c r="H490" i="3"/>
  <c r="I490" i="3"/>
  <c r="J490" i="3"/>
  <c r="K490" i="3"/>
  <c r="L490" i="3"/>
  <c r="M490" i="3"/>
  <c r="N490" i="3"/>
  <c r="O490" i="3"/>
  <c r="P490" i="3"/>
  <c r="R490" i="3"/>
  <c r="T490" i="3"/>
  <c r="U490" i="3"/>
  <c r="F491" i="3"/>
  <c r="G491" i="3"/>
  <c r="H491" i="3"/>
  <c r="I491" i="3"/>
  <c r="J491" i="3"/>
  <c r="K491" i="3"/>
  <c r="L491" i="3"/>
  <c r="M491" i="3"/>
  <c r="N491" i="3"/>
  <c r="O491" i="3"/>
  <c r="R491" i="3"/>
  <c r="S491" i="3"/>
  <c r="T491" i="3"/>
  <c r="U491" i="3"/>
  <c r="F492" i="3"/>
  <c r="G492" i="3"/>
  <c r="H492" i="3"/>
  <c r="I492" i="3"/>
  <c r="J492" i="3"/>
  <c r="K492" i="3"/>
  <c r="L492" i="3"/>
  <c r="M492" i="3"/>
  <c r="N492" i="3"/>
  <c r="O492" i="3"/>
  <c r="R492" i="3"/>
  <c r="S492" i="3"/>
  <c r="T492" i="3"/>
  <c r="U492" i="3"/>
  <c r="F493" i="3"/>
  <c r="G493" i="3"/>
  <c r="H493" i="3"/>
  <c r="I493" i="3"/>
  <c r="J493" i="3"/>
  <c r="K493" i="3"/>
  <c r="L493" i="3"/>
  <c r="M493" i="3"/>
  <c r="N493" i="3"/>
  <c r="O493" i="3"/>
  <c r="R493" i="3"/>
  <c r="S493" i="3"/>
  <c r="T493" i="3"/>
  <c r="U493" i="3"/>
  <c r="F494" i="3"/>
  <c r="G494" i="3"/>
  <c r="H494" i="3"/>
  <c r="I494" i="3"/>
  <c r="J494" i="3"/>
  <c r="K494" i="3"/>
  <c r="L494" i="3"/>
  <c r="M494" i="3"/>
  <c r="N494" i="3"/>
  <c r="O494" i="3"/>
  <c r="R494" i="3"/>
  <c r="S494" i="3"/>
  <c r="T494" i="3"/>
  <c r="U494" i="3"/>
  <c r="F495" i="3"/>
  <c r="G495" i="3"/>
  <c r="H495" i="3"/>
  <c r="I495" i="3"/>
  <c r="J495" i="3"/>
  <c r="K495" i="3"/>
  <c r="L495" i="3"/>
  <c r="M495" i="3"/>
  <c r="N495" i="3"/>
  <c r="O495" i="3"/>
  <c r="R495" i="3"/>
  <c r="S495" i="3"/>
  <c r="T495" i="3"/>
  <c r="U495" i="3"/>
  <c r="F496" i="3"/>
  <c r="G496" i="3"/>
  <c r="H496" i="3"/>
  <c r="I496" i="3"/>
  <c r="J496" i="3"/>
  <c r="K496" i="3"/>
  <c r="L496" i="3"/>
  <c r="M496" i="3"/>
  <c r="N496" i="3"/>
  <c r="O496" i="3"/>
  <c r="R496" i="3"/>
  <c r="S496" i="3"/>
  <c r="T496" i="3"/>
  <c r="U496" i="3"/>
  <c r="F497" i="3"/>
  <c r="G497" i="3"/>
  <c r="H497" i="3"/>
  <c r="I497" i="3"/>
  <c r="J497" i="3"/>
  <c r="K497" i="3"/>
  <c r="L497" i="3"/>
  <c r="M497" i="3"/>
  <c r="N497" i="3"/>
  <c r="O497" i="3"/>
  <c r="R497" i="3"/>
  <c r="S497" i="3"/>
  <c r="T497" i="3"/>
  <c r="U497" i="3"/>
  <c r="F498" i="3"/>
  <c r="G498" i="3"/>
  <c r="H498" i="3"/>
  <c r="I498" i="3"/>
  <c r="J498" i="3"/>
  <c r="K498" i="3"/>
  <c r="L498" i="3"/>
  <c r="M498" i="3"/>
  <c r="N498" i="3"/>
  <c r="O498" i="3"/>
  <c r="R498" i="3"/>
  <c r="T498" i="3"/>
  <c r="U498" i="3"/>
  <c r="F499" i="3"/>
  <c r="G499" i="3"/>
  <c r="H499" i="3"/>
  <c r="I499" i="3"/>
  <c r="J499" i="3"/>
  <c r="K499" i="3"/>
  <c r="L499" i="3"/>
  <c r="M499" i="3"/>
  <c r="N499" i="3"/>
  <c r="O499" i="3"/>
  <c r="R499" i="3"/>
  <c r="S499" i="3"/>
  <c r="T499" i="3"/>
  <c r="U499" i="3"/>
  <c r="F500" i="3"/>
  <c r="G500" i="3"/>
  <c r="H500" i="3"/>
  <c r="I500" i="3"/>
  <c r="J500" i="3"/>
  <c r="K500" i="3"/>
  <c r="L500" i="3"/>
  <c r="M500" i="3"/>
  <c r="N500" i="3"/>
  <c r="O500" i="3"/>
  <c r="R500" i="3"/>
  <c r="S500" i="3"/>
  <c r="T500" i="3"/>
  <c r="U500" i="3"/>
  <c r="F501" i="3"/>
  <c r="G501" i="3"/>
  <c r="H501" i="3"/>
  <c r="I501" i="3"/>
  <c r="J501" i="3"/>
  <c r="K501" i="3"/>
  <c r="L501" i="3"/>
  <c r="M501" i="3"/>
  <c r="N501" i="3"/>
  <c r="O501" i="3"/>
  <c r="P501" i="3"/>
  <c r="Q501" i="3"/>
  <c r="R501" i="3"/>
  <c r="S501" i="3"/>
  <c r="T501" i="3"/>
  <c r="U501" i="3"/>
  <c r="F502" i="3"/>
  <c r="G502" i="3"/>
  <c r="H502" i="3"/>
  <c r="I502" i="3"/>
  <c r="J502" i="3"/>
  <c r="K502" i="3"/>
  <c r="L502" i="3"/>
  <c r="M502" i="3"/>
  <c r="N502" i="3"/>
  <c r="O502" i="3"/>
  <c r="R502" i="3"/>
  <c r="S502" i="3"/>
  <c r="T502" i="3"/>
  <c r="U502" i="3"/>
  <c r="F503" i="3"/>
  <c r="G503" i="3"/>
  <c r="H503" i="3"/>
  <c r="I503" i="3"/>
  <c r="J503" i="3"/>
  <c r="K503" i="3"/>
  <c r="L503" i="3"/>
  <c r="M503" i="3"/>
  <c r="N503" i="3"/>
  <c r="O503" i="3"/>
  <c r="R503" i="3"/>
  <c r="S503" i="3"/>
  <c r="T503" i="3"/>
  <c r="U503" i="3"/>
  <c r="F504" i="3"/>
  <c r="G504" i="3"/>
  <c r="H504" i="3"/>
  <c r="I504" i="3"/>
  <c r="J504" i="3"/>
  <c r="K504" i="3"/>
  <c r="L504" i="3"/>
  <c r="M504" i="3"/>
  <c r="N504" i="3"/>
  <c r="O504" i="3"/>
  <c r="R504" i="3"/>
  <c r="S504" i="3"/>
  <c r="T504" i="3"/>
  <c r="U504" i="3"/>
  <c r="F505" i="3"/>
  <c r="G505" i="3"/>
  <c r="H505" i="3"/>
  <c r="I505" i="3"/>
  <c r="J505" i="3"/>
  <c r="K505" i="3"/>
  <c r="L505" i="3"/>
  <c r="M505" i="3"/>
  <c r="N505" i="3"/>
  <c r="O505" i="3"/>
  <c r="R505" i="3"/>
  <c r="S505" i="3"/>
  <c r="T505" i="3"/>
  <c r="U505" i="3"/>
  <c r="F506" i="3"/>
  <c r="G506" i="3"/>
  <c r="H506" i="3"/>
  <c r="I506" i="3"/>
  <c r="J506" i="3"/>
  <c r="K506" i="3"/>
  <c r="L506" i="3"/>
  <c r="M506" i="3"/>
  <c r="N506" i="3"/>
  <c r="O506" i="3"/>
  <c r="R506" i="3"/>
  <c r="T506" i="3"/>
  <c r="U506" i="3"/>
  <c r="F507" i="3"/>
  <c r="G507" i="3"/>
  <c r="H507" i="3"/>
  <c r="I507" i="3"/>
  <c r="J507" i="3"/>
  <c r="K507" i="3"/>
  <c r="L507" i="3"/>
  <c r="M507" i="3"/>
  <c r="N507" i="3"/>
  <c r="O507" i="3"/>
  <c r="R507" i="3"/>
  <c r="S507" i="3"/>
  <c r="T507" i="3"/>
  <c r="U507" i="3"/>
  <c r="F508" i="3"/>
  <c r="G508" i="3"/>
  <c r="H508" i="3"/>
  <c r="I508" i="3"/>
  <c r="J508" i="3"/>
  <c r="K508" i="3"/>
  <c r="L508" i="3"/>
  <c r="M508" i="3"/>
  <c r="N508" i="3"/>
  <c r="O508" i="3"/>
  <c r="R508" i="3"/>
  <c r="S508" i="3"/>
  <c r="T508" i="3"/>
  <c r="U508" i="3"/>
  <c r="F509" i="3"/>
  <c r="G509" i="3"/>
  <c r="H509" i="3"/>
  <c r="I509" i="3"/>
  <c r="J509" i="3"/>
  <c r="K509" i="3"/>
  <c r="L509" i="3"/>
  <c r="M509" i="3"/>
  <c r="N509" i="3"/>
  <c r="O509" i="3"/>
  <c r="R509" i="3"/>
  <c r="S509" i="3"/>
  <c r="T509" i="3"/>
  <c r="U509" i="3"/>
  <c r="F510" i="3"/>
  <c r="G510" i="3"/>
  <c r="H510" i="3"/>
  <c r="I510" i="3"/>
  <c r="J510" i="3"/>
  <c r="K510" i="3"/>
  <c r="L510" i="3"/>
  <c r="M510" i="3"/>
  <c r="N510" i="3"/>
  <c r="O510" i="3"/>
  <c r="R510" i="3"/>
  <c r="S510" i="3"/>
  <c r="T510" i="3"/>
  <c r="U510" i="3"/>
  <c r="F511" i="3"/>
  <c r="G511" i="3"/>
  <c r="H511" i="3"/>
  <c r="I511" i="3"/>
  <c r="J511" i="3"/>
  <c r="K511" i="3"/>
  <c r="L511" i="3"/>
  <c r="M511" i="3"/>
  <c r="N511" i="3"/>
  <c r="O511" i="3"/>
  <c r="R511" i="3"/>
  <c r="S511" i="3"/>
  <c r="T511" i="3"/>
  <c r="U511" i="3"/>
  <c r="F512" i="3"/>
  <c r="G512" i="3"/>
  <c r="H512" i="3"/>
  <c r="I512" i="3"/>
  <c r="J512" i="3"/>
  <c r="K512" i="3"/>
  <c r="L512" i="3"/>
  <c r="M512" i="3"/>
  <c r="N512" i="3"/>
  <c r="O512" i="3"/>
  <c r="R512" i="3"/>
  <c r="S512" i="3"/>
  <c r="T512" i="3"/>
  <c r="U512" i="3"/>
  <c r="F513" i="3"/>
  <c r="G513" i="3"/>
  <c r="H513" i="3"/>
  <c r="I513" i="3"/>
  <c r="J513" i="3"/>
  <c r="K513" i="3"/>
  <c r="L513" i="3"/>
  <c r="M513" i="3"/>
  <c r="N513" i="3"/>
  <c r="O513" i="3"/>
  <c r="R513" i="3"/>
  <c r="S513" i="3"/>
  <c r="T513" i="3"/>
  <c r="U513" i="3"/>
  <c r="F514" i="3"/>
  <c r="G514" i="3"/>
  <c r="H514" i="3"/>
  <c r="I514" i="3"/>
  <c r="J514" i="3"/>
  <c r="K514" i="3"/>
  <c r="L514" i="3"/>
  <c r="M514" i="3"/>
  <c r="N514" i="3"/>
  <c r="O514" i="3"/>
  <c r="R514" i="3"/>
  <c r="S514" i="3"/>
  <c r="T514" i="3"/>
  <c r="U514" i="3"/>
  <c r="F515" i="3"/>
  <c r="G515" i="3"/>
  <c r="H515" i="3"/>
  <c r="I515" i="3"/>
  <c r="J515" i="3"/>
  <c r="K515" i="3"/>
  <c r="L515" i="3"/>
  <c r="M515" i="3"/>
  <c r="N515" i="3"/>
  <c r="O515" i="3"/>
  <c r="R515" i="3"/>
  <c r="S515" i="3"/>
  <c r="T515" i="3"/>
  <c r="U515" i="3"/>
  <c r="F516" i="3"/>
  <c r="G516" i="3"/>
  <c r="H516" i="3"/>
  <c r="I516" i="3"/>
  <c r="J516" i="3"/>
  <c r="K516" i="3"/>
  <c r="L516" i="3"/>
  <c r="M516" i="3"/>
  <c r="N516" i="3"/>
  <c r="O516" i="3"/>
  <c r="R516" i="3"/>
  <c r="S516" i="3"/>
  <c r="T516" i="3"/>
  <c r="U516" i="3"/>
  <c r="F517" i="3"/>
  <c r="G517" i="3"/>
  <c r="H517" i="3"/>
  <c r="I517" i="3"/>
  <c r="J517" i="3"/>
  <c r="K517" i="3"/>
  <c r="L517" i="3"/>
  <c r="M517" i="3"/>
  <c r="N517" i="3"/>
  <c r="O517" i="3"/>
  <c r="P517" i="3"/>
  <c r="Q517" i="3"/>
  <c r="R517" i="3"/>
  <c r="S517" i="3"/>
  <c r="T517" i="3"/>
  <c r="U517" i="3"/>
  <c r="F518" i="3"/>
  <c r="G518" i="3"/>
  <c r="H518" i="3"/>
  <c r="I518" i="3"/>
  <c r="J518" i="3"/>
  <c r="K518" i="3"/>
  <c r="L518" i="3"/>
  <c r="M518" i="3"/>
  <c r="N518" i="3"/>
  <c r="O518" i="3"/>
  <c r="R518" i="3"/>
  <c r="S518" i="3"/>
  <c r="T518" i="3"/>
  <c r="U518" i="3"/>
  <c r="F519" i="3"/>
  <c r="G519" i="3"/>
  <c r="H519" i="3"/>
  <c r="I519" i="3"/>
  <c r="J519" i="3"/>
  <c r="K519" i="3"/>
  <c r="L519" i="3"/>
  <c r="M519" i="3"/>
  <c r="N519" i="3"/>
  <c r="O519" i="3"/>
  <c r="R519" i="3"/>
  <c r="S519" i="3"/>
  <c r="T519" i="3"/>
  <c r="U519" i="3"/>
  <c r="F520" i="3"/>
  <c r="G520" i="3"/>
  <c r="H520" i="3"/>
  <c r="I520" i="3"/>
  <c r="J520" i="3"/>
  <c r="K520" i="3"/>
  <c r="L520" i="3"/>
  <c r="M520" i="3"/>
  <c r="N520" i="3"/>
  <c r="O520" i="3"/>
  <c r="R520" i="3"/>
  <c r="S520" i="3"/>
  <c r="T520" i="3"/>
  <c r="U520" i="3"/>
  <c r="F521" i="3"/>
  <c r="G521" i="3"/>
  <c r="H521" i="3"/>
  <c r="I521" i="3"/>
  <c r="J521" i="3"/>
  <c r="K521" i="3"/>
  <c r="L521" i="3"/>
  <c r="M521" i="3"/>
  <c r="N521" i="3"/>
  <c r="O521" i="3"/>
  <c r="P521" i="3"/>
  <c r="Q521" i="3"/>
  <c r="R521" i="3"/>
  <c r="T521" i="3"/>
  <c r="U521" i="3"/>
  <c r="F522" i="3"/>
  <c r="G522" i="3"/>
  <c r="H522" i="3"/>
  <c r="I522" i="3"/>
  <c r="J522" i="3"/>
  <c r="K522" i="3"/>
  <c r="L522" i="3"/>
  <c r="M522" i="3"/>
  <c r="N522" i="3"/>
  <c r="O522" i="3"/>
  <c r="R522" i="3"/>
  <c r="S522" i="3"/>
  <c r="T522" i="3"/>
  <c r="U522" i="3"/>
  <c r="F523" i="3"/>
  <c r="G523" i="3"/>
  <c r="H523" i="3"/>
  <c r="I523" i="3"/>
  <c r="J523" i="3"/>
  <c r="K523" i="3"/>
  <c r="L523" i="3"/>
  <c r="M523" i="3"/>
  <c r="N523" i="3"/>
  <c r="O523" i="3"/>
  <c r="R523" i="3"/>
  <c r="S523" i="3"/>
  <c r="T523" i="3"/>
  <c r="U523" i="3"/>
  <c r="F524" i="3"/>
  <c r="G524" i="3"/>
  <c r="H524" i="3"/>
  <c r="I524" i="3"/>
  <c r="J524" i="3"/>
  <c r="K524" i="3"/>
  <c r="L524" i="3"/>
  <c r="M524" i="3"/>
  <c r="N524" i="3"/>
  <c r="O524" i="3"/>
  <c r="R524" i="3"/>
  <c r="S524" i="3"/>
  <c r="T524" i="3"/>
  <c r="U524" i="3"/>
  <c r="F525" i="3"/>
  <c r="G525" i="3"/>
  <c r="H525" i="3"/>
  <c r="I525" i="3"/>
  <c r="J525" i="3"/>
  <c r="K525" i="3"/>
  <c r="L525" i="3"/>
  <c r="M525" i="3"/>
  <c r="N525" i="3"/>
  <c r="O525" i="3"/>
  <c r="R525" i="3"/>
  <c r="S525" i="3"/>
  <c r="T525" i="3"/>
  <c r="U525" i="3"/>
  <c r="F526" i="3"/>
  <c r="G526" i="3"/>
  <c r="H526" i="3"/>
  <c r="I526" i="3"/>
  <c r="J526" i="3"/>
  <c r="K526" i="3"/>
  <c r="L526" i="3"/>
  <c r="M526" i="3"/>
  <c r="N526" i="3"/>
  <c r="O526" i="3"/>
  <c r="R526" i="3"/>
  <c r="S526" i="3"/>
  <c r="T526" i="3"/>
  <c r="U526" i="3"/>
  <c r="F527" i="3"/>
  <c r="G527" i="3"/>
  <c r="H527" i="3"/>
  <c r="I527" i="3"/>
  <c r="J527" i="3"/>
  <c r="K527" i="3"/>
  <c r="L527" i="3"/>
  <c r="M527" i="3"/>
  <c r="N527" i="3"/>
  <c r="O527" i="3"/>
  <c r="R527" i="3"/>
  <c r="S527" i="3"/>
  <c r="T527" i="3"/>
  <c r="U527" i="3"/>
  <c r="F528" i="3"/>
  <c r="G528" i="3"/>
  <c r="H528" i="3"/>
  <c r="I528" i="3"/>
  <c r="J528" i="3"/>
  <c r="K528" i="3"/>
  <c r="L528" i="3"/>
  <c r="M528" i="3"/>
  <c r="N528" i="3"/>
  <c r="O528" i="3"/>
  <c r="R528" i="3"/>
  <c r="S528" i="3"/>
  <c r="T528" i="3"/>
  <c r="U528" i="3"/>
  <c r="F529" i="3"/>
  <c r="G529" i="3"/>
  <c r="H529" i="3"/>
  <c r="I529" i="3"/>
  <c r="J529" i="3"/>
  <c r="K529" i="3"/>
  <c r="L529" i="3"/>
  <c r="M529" i="3"/>
  <c r="N529" i="3"/>
  <c r="O529" i="3"/>
  <c r="R529" i="3"/>
  <c r="S529" i="3"/>
  <c r="T529" i="3"/>
  <c r="U529" i="3"/>
  <c r="F530" i="3"/>
  <c r="G530" i="3"/>
  <c r="H530" i="3"/>
  <c r="I530" i="3"/>
  <c r="J530" i="3"/>
  <c r="K530" i="3"/>
  <c r="L530" i="3"/>
  <c r="M530" i="3"/>
  <c r="N530" i="3"/>
  <c r="O530" i="3"/>
  <c r="R530" i="3"/>
  <c r="S530" i="3"/>
  <c r="T530" i="3"/>
  <c r="U530" i="3"/>
  <c r="F531" i="3"/>
  <c r="G531" i="3"/>
  <c r="H531" i="3"/>
  <c r="I531" i="3"/>
  <c r="J531" i="3"/>
  <c r="K531" i="3"/>
  <c r="L531" i="3"/>
  <c r="M531" i="3"/>
  <c r="N531" i="3"/>
  <c r="O531" i="3"/>
  <c r="P531" i="3"/>
  <c r="R531" i="3"/>
  <c r="S531" i="3"/>
  <c r="T531" i="3"/>
  <c r="U531" i="3"/>
  <c r="F532" i="3"/>
  <c r="G532" i="3"/>
  <c r="H532" i="3"/>
  <c r="I532" i="3"/>
  <c r="J532" i="3"/>
  <c r="K532" i="3"/>
  <c r="L532" i="3"/>
  <c r="M532" i="3"/>
  <c r="N532" i="3"/>
  <c r="O532" i="3"/>
  <c r="R532" i="3"/>
  <c r="S532" i="3"/>
  <c r="T532" i="3"/>
  <c r="U532" i="3"/>
  <c r="F533" i="3"/>
  <c r="G533" i="3"/>
  <c r="H533" i="3"/>
  <c r="I533" i="3"/>
  <c r="J533" i="3"/>
  <c r="K533" i="3"/>
  <c r="L533" i="3"/>
  <c r="M533" i="3"/>
  <c r="N533" i="3"/>
  <c r="O533" i="3"/>
  <c r="R533" i="3"/>
  <c r="S533" i="3"/>
  <c r="T533" i="3"/>
  <c r="U533" i="3"/>
  <c r="F534" i="3"/>
  <c r="G534" i="3"/>
  <c r="H534" i="3"/>
  <c r="I534" i="3"/>
  <c r="J534" i="3"/>
  <c r="K534" i="3"/>
  <c r="L534" i="3"/>
  <c r="M534" i="3"/>
  <c r="N534" i="3"/>
  <c r="O534" i="3"/>
  <c r="R534" i="3"/>
  <c r="S534" i="3"/>
  <c r="T534" i="3"/>
  <c r="U534" i="3"/>
  <c r="F535" i="3"/>
  <c r="G535" i="3"/>
  <c r="H535" i="3"/>
  <c r="I535" i="3"/>
  <c r="J535" i="3"/>
  <c r="K535" i="3"/>
  <c r="L535" i="3"/>
  <c r="M535" i="3"/>
  <c r="N535" i="3"/>
  <c r="O535" i="3"/>
  <c r="R535" i="3"/>
  <c r="S535" i="3"/>
  <c r="T535" i="3"/>
  <c r="U535" i="3"/>
  <c r="F536" i="3"/>
  <c r="G536" i="3"/>
  <c r="H536" i="3"/>
  <c r="I536" i="3"/>
  <c r="J536" i="3"/>
  <c r="K536" i="3"/>
  <c r="L536" i="3"/>
  <c r="M536" i="3"/>
  <c r="N536" i="3"/>
  <c r="O536" i="3"/>
  <c r="R536" i="3"/>
  <c r="S536" i="3"/>
  <c r="T536" i="3"/>
  <c r="U536" i="3"/>
  <c r="F537" i="3"/>
  <c r="G537" i="3"/>
  <c r="H537" i="3"/>
  <c r="I537" i="3"/>
  <c r="J537" i="3"/>
  <c r="K537" i="3"/>
  <c r="L537" i="3"/>
  <c r="M537" i="3"/>
  <c r="N537" i="3"/>
  <c r="O537" i="3"/>
  <c r="P537" i="3"/>
  <c r="Q537" i="3"/>
  <c r="R537" i="3"/>
  <c r="T537" i="3"/>
  <c r="U537" i="3"/>
  <c r="F538" i="3"/>
  <c r="G538" i="3"/>
  <c r="H538" i="3"/>
  <c r="I538" i="3"/>
  <c r="J538" i="3"/>
  <c r="K538" i="3"/>
  <c r="L538" i="3"/>
  <c r="M538" i="3"/>
  <c r="N538" i="3"/>
  <c r="O538" i="3"/>
  <c r="R538" i="3"/>
  <c r="S538" i="3"/>
  <c r="T538" i="3"/>
  <c r="U538" i="3"/>
  <c r="F539" i="3"/>
  <c r="G539" i="3"/>
  <c r="H539" i="3"/>
  <c r="I539" i="3"/>
  <c r="J539" i="3"/>
  <c r="K539" i="3"/>
  <c r="L539" i="3"/>
  <c r="M539" i="3"/>
  <c r="N539" i="3"/>
  <c r="O539" i="3"/>
  <c r="P539" i="3"/>
  <c r="R539" i="3"/>
  <c r="S539" i="3"/>
  <c r="T539" i="3"/>
  <c r="U539" i="3"/>
  <c r="F540" i="3"/>
  <c r="G540" i="3"/>
  <c r="H540" i="3"/>
  <c r="I540" i="3"/>
  <c r="J540" i="3"/>
  <c r="K540" i="3"/>
  <c r="L540" i="3"/>
  <c r="M540" i="3"/>
  <c r="N540" i="3"/>
  <c r="O540" i="3"/>
  <c r="R540" i="3"/>
  <c r="S540" i="3"/>
  <c r="T540" i="3"/>
  <c r="U540" i="3"/>
  <c r="F541" i="3"/>
  <c r="G541" i="3"/>
  <c r="H541" i="3"/>
  <c r="I541" i="3"/>
  <c r="J541" i="3"/>
  <c r="K541" i="3"/>
  <c r="L541" i="3"/>
  <c r="M541" i="3"/>
  <c r="N541" i="3"/>
  <c r="O541" i="3"/>
  <c r="R541" i="3"/>
  <c r="S541" i="3"/>
  <c r="T541" i="3"/>
  <c r="U541" i="3"/>
  <c r="F542" i="3"/>
  <c r="G542" i="3"/>
  <c r="H542" i="3"/>
  <c r="I542" i="3"/>
  <c r="J542" i="3"/>
  <c r="K542" i="3"/>
  <c r="L542" i="3"/>
  <c r="M542" i="3"/>
  <c r="N542" i="3"/>
  <c r="O542" i="3"/>
  <c r="R542" i="3"/>
  <c r="S542" i="3"/>
  <c r="T542" i="3"/>
  <c r="U542" i="3"/>
  <c r="F543" i="3"/>
  <c r="G543" i="3"/>
  <c r="H543" i="3"/>
  <c r="I543" i="3"/>
  <c r="J543" i="3"/>
  <c r="K543" i="3"/>
  <c r="L543" i="3"/>
  <c r="M543" i="3"/>
  <c r="N543" i="3"/>
  <c r="O543" i="3"/>
  <c r="R543" i="3"/>
  <c r="S543" i="3"/>
  <c r="T543" i="3"/>
  <c r="U543" i="3"/>
  <c r="F544" i="3"/>
  <c r="G544" i="3"/>
  <c r="H544" i="3"/>
  <c r="I544" i="3"/>
  <c r="J544" i="3"/>
  <c r="K544" i="3"/>
  <c r="L544" i="3"/>
  <c r="M544" i="3"/>
  <c r="N544" i="3"/>
  <c r="O544" i="3"/>
  <c r="R544" i="3"/>
  <c r="S544" i="3"/>
  <c r="T544" i="3"/>
  <c r="U544" i="3"/>
  <c r="F545" i="3"/>
  <c r="G545" i="3"/>
  <c r="H545" i="3"/>
  <c r="I545" i="3"/>
  <c r="J545" i="3"/>
  <c r="K545" i="3"/>
  <c r="L545" i="3"/>
  <c r="M545" i="3"/>
  <c r="N545" i="3"/>
  <c r="O545" i="3"/>
  <c r="R545" i="3"/>
  <c r="S545" i="3"/>
  <c r="T545" i="3"/>
  <c r="U545" i="3"/>
  <c r="F546" i="3"/>
  <c r="G546" i="3"/>
  <c r="H546" i="3"/>
  <c r="I546" i="3"/>
  <c r="J546" i="3"/>
  <c r="K546" i="3"/>
  <c r="L546" i="3"/>
  <c r="M546" i="3"/>
  <c r="N546" i="3"/>
  <c r="O546" i="3"/>
  <c r="R546" i="3"/>
  <c r="S546" i="3"/>
  <c r="T546" i="3"/>
  <c r="U546" i="3"/>
  <c r="F547" i="3"/>
  <c r="G547" i="3"/>
  <c r="H547" i="3"/>
  <c r="I547" i="3"/>
  <c r="J547" i="3"/>
  <c r="K547" i="3"/>
  <c r="L547" i="3"/>
  <c r="M547" i="3"/>
  <c r="N547" i="3"/>
  <c r="O547" i="3"/>
  <c r="R547" i="3"/>
  <c r="S547" i="3"/>
  <c r="T547" i="3"/>
  <c r="U547" i="3"/>
  <c r="F548" i="3"/>
  <c r="G548" i="3"/>
  <c r="H548" i="3"/>
  <c r="I548" i="3"/>
  <c r="J548" i="3"/>
  <c r="K548" i="3"/>
  <c r="L548" i="3"/>
  <c r="M548" i="3"/>
  <c r="N548" i="3"/>
  <c r="O548" i="3"/>
  <c r="R548" i="3"/>
  <c r="S548" i="3"/>
  <c r="T548" i="3"/>
  <c r="U548" i="3"/>
  <c r="F549" i="3"/>
  <c r="G549" i="3"/>
  <c r="H549" i="3"/>
  <c r="I549" i="3"/>
  <c r="J549" i="3"/>
  <c r="K549" i="3"/>
  <c r="L549" i="3"/>
  <c r="M549" i="3"/>
  <c r="N549" i="3"/>
  <c r="O549" i="3"/>
  <c r="R549" i="3"/>
  <c r="S549" i="3"/>
  <c r="T549" i="3"/>
  <c r="U549" i="3"/>
  <c r="F550" i="3"/>
  <c r="G550" i="3"/>
  <c r="H550" i="3"/>
  <c r="I550" i="3"/>
  <c r="J550" i="3"/>
  <c r="K550" i="3"/>
  <c r="L550" i="3"/>
  <c r="M550" i="3"/>
  <c r="N550" i="3"/>
  <c r="O550" i="3"/>
  <c r="R550" i="3"/>
  <c r="S550" i="3"/>
  <c r="T550" i="3"/>
  <c r="U550" i="3"/>
  <c r="F551" i="3"/>
  <c r="G551" i="3"/>
  <c r="H551" i="3"/>
  <c r="I551" i="3"/>
  <c r="J551" i="3"/>
  <c r="K551" i="3"/>
  <c r="L551" i="3"/>
  <c r="M551" i="3"/>
  <c r="N551" i="3"/>
  <c r="O551" i="3"/>
  <c r="R551" i="3"/>
  <c r="S551" i="3"/>
  <c r="T551" i="3"/>
  <c r="U551" i="3"/>
  <c r="F552" i="3"/>
  <c r="G552" i="3"/>
  <c r="H552" i="3"/>
  <c r="I552" i="3"/>
  <c r="J552" i="3"/>
  <c r="K552" i="3"/>
  <c r="L552" i="3"/>
  <c r="M552" i="3"/>
  <c r="N552" i="3"/>
  <c r="O552" i="3"/>
  <c r="R552" i="3"/>
  <c r="S552" i="3"/>
  <c r="T552" i="3"/>
  <c r="U552" i="3"/>
  <c r="F553" i="3"/>
  <c r="G553" i="3"/>
  <c r="H553" i="3"/>
  <c r="I553" i="3"/>
  <c r="J553" i="3"/>
  <c r="K553" i="3"/>
  <c r="L553" i="3"/>
  <c r="M553" i="3"/>
  <c r="N553" i="3"/>
  <c r="O553" i="3"/>
  <c r="R553" i="3"/>
  <c r="S553" i="3"/>
  <c r="T553" i="3"/>
  <c r="U553" i="3"/>
  <c r="F554" i="3"/>
  <c r="G554" i="3"/>
  <c r="H554" i="3"/>
  <c r="I554" i="3"/>
  <c r="J554" i="3"/>
  <c r="K554" i="3"/>
  <c r="L554" i="3"/>
  <c r="M554" i="3"/>
  <c r="N554" i="3"/>
  <c r="O554" i="3"/>
  <c r="R554" i="3"/>
  <c r="S554" i="3"/>
  <c r="T554" i="3"/>
  <c r="U554" i="3"/>
  <c r="F555" i="3"/>
  <c r="G555" i="3"/>
  <c r="H555" i="3"/>
  <c r="I555" i="3"/>
  <c r="J555" i="3"/>
  <c r="K555" i="3"/>
  <c r="L555" i="3"/>
  <c r="M555" i="3"/>
  <c r="N555" i="3"/>
  <c r="O555" i="3"/>
  <c r="R555" i="3"/>
  <c r="S555" i="3"/>
  <c r="T555" i="3"/>
  <c r="U555" i="3"/>
  <c r="F556" i="3"/>
  <c r="G556" i="3"/>
  <c r="H556" i="3"/>
  <c r="I556" i="3"/>
  <c r="J556" i="3"/>
  <c r="K556" i="3"/>
  <c r="L556" i="3"/>
  <c r="M556" i="3"/>
  <c r="N556" i="3"/>
  <c r="O556" i="3"/>
  <c r="R556" i="3"/>
  <c r="S556" i="3"/>
  <c r="T556" i="3"/>
  <c r="U556" i="3"/>
  <c r="F557" i="3"/>
  <c r="G557" i="3"/>
  <c r="H557" i="3"/>
  <c r="I557" i="3"/>
  <c r="J557" i="3"/>
  <c r="K557" i="3"/>
  <c r="L557" i="3"/>
  <c r="M557" i="3"/>
  <c r="N557" i="3"/>
  <c r="O557" i="3"/>
  <c r="R557" i="3"/>
  <c r="S557" i="3"/>
  <c r="T557" i="3"/>
  <c r="U557" i="3"/>
  <c r="F558" i="3"/>
  <c r="G558" i="3"/>
  <c r="H558" i="3"/>
  <c r="I558" i="3"/>
  <c r="J558" i="3"/>
  <c r="K558" i="3"/>
  <c r="L558" i="3"/>
  <c r="M558" i="3"/>
  <c r="N558" i="3"/>
  <c r="O558" i="3"/>
  <c r="R558" i="3"/>
  <c r="S558" i="3"/>
  <c r="T558" i="3"/>
  <c r="U558" i="3"/>
  <c r="F559" i="3"/>
  <c r="G559" i="3"/>
  <c r="H559" i="3"/>
  <c r="I559" i="3"/>
  <c r="J559" i="3"/>
  <c r="K559" i="3"/>
  <c r="L559" i="3"/>
  <c r="M559" i="3"/>
  <c r="N559" i="3"/>
  <c r="O559" i="3"/>
  <c r="R559" i="3"/>
  <c r="S559" i="3"/>
  <c r="T559" i="3"/>
  <c r="U559" i="3"/>
  <c r="F560" i="3"/>
  <c r="G560" i="3"/>
  <c r="H560" i="3"/>
  <c r="I560" i="3"/>
  <c r="J560" i="3"/>
  <c r="K560" i="3"/>
  <c r="L560" i="3"/>
  <c r="M560" i="3"/>
  <c r="N560" i="3"/>
  <c r="O560" i="3"/>
  <c r="P560" i="3"/>
  <c r="Q560" i="3"/>
  <c r="R560" i="3"/>
  <c r="S560" i="3"/>
  <c r="T560" i="3"/>
  <c r="U560" i="3"/>
  <c r="F561" i="3"/>
  <c r="G561" i="3"/>
  <c r="H561" i="3"/>
  <c r="I561" i="3"/>
  <c r="J561" i="3"/>
  <c r="K561" i="3"/>
  <c r="L561" i="3"/>
  <c r="M561" i="3"/>
  <c r="N561" i="3"/>
  <c r="O561" i="3"/>
  <c r="R561" i="3"/>
  <c r="S561" i="3"/>
  <c r="T561" i="3"/>
  <c r="U561" i="3"/>
  <c r="F562" i="3"/>
  <c r="G562" i="3"/>
  <c r="H562" i="3"/>
  <c r="I562" i="3"/>
  <c r="J562" i="3"/>
  <c r="K562" i="3"/>
  <c r="L562" i="3"/>
  <c r="M562" i="3"/>
  <c r="N562" i="3"/>
  <c r="O562" i="3"/>
  <c r="R562" i="3"/>
  <c r="S562" i="3"/>
  <c r="T562" i="3"/>
  <c r="U562" i="3"/>
  <c r="F563" i="3"/>
  <c r="G563" i="3"/>
  <c r="H563" i="3"/>
  <c r="I563" i="3"/>
  <c r="J563" i="3"/>
  <c r="K563" i="3"/>
  <c r="L563" i="3"/>
  <c r="M563" i="3"/>
  <c r="N563" i="3"/>
  <c r="O563" i="3"/>
  <c r="Q563" i="3"/>
  <c r="R563" i="3"/>
  <c r="S563" i="3"/>
  <c r="T563" i="3"/>
  <c r="U563" i="3"/>
  <c r="F564" i="3"/>
  <c r="G564" i="3"/>
  <c r="H564" i="3"/>
  <c r="I564" i="3"/>
  <c r="J564" i="3"/>
  <c r="K564" i="3"/>
  <c r="L564" i="3"/>
  <c r="M564" i="3"/>
  <c r="N564" i="3"/>
  <c r="O564" i="3"/>
  <c r="P564" i="3"/>
  <c r="R564" i="3"/>
  <c r="S564" i="3"/>
  <c r="T564" i="3"/>
  <c r="U564" i="3"/>
  <c r="F565" i="3"/>
  <c r="G565" i="3"/>
  <c r="H565" i="3"/>
  <c r="I565" i="3"/>
  <c r="J565" i="3"/>
  <c r="K565" i="3"/>
  <c r="L565" i="3"/>
  <c r="M565" i="3"/>
  <c r="N565" i="3"/>
  <c r="O565" i="3"/>
  <c r="R565" i="3"/>
  <c r="S565" i="3"/>
  <c r="T565" i="3"/>
  <c r="U565" i="3"/>
  <c r="F566" i="3"/>
  <c r="G566" i="3"/>
  <c r="H566" i="3"/>
  <c r="I566" i="3"/>
  <c r="J566" i="3"/>
  <c r="K566" i="3"/>
  <c r="L566" i="3"/>
  <c r="M566" i="3"/>
  <c r="N566" i="3"/>
  <c r="O566" i="3"/>
  <c r="R566" i="3"/>
  <c r="S566" i="3"/>
  <c r="T566" i="3"/>
  <c r="U566" i="3"/>
  <c r="F567" i="3"/>
  <c r="G567" i="3"/>
  <c r="H567" i="3"/>
  <c r="I567" i="3"/>
  <c r="J567" i="3"/>
  <c r="K567" i="3"/>
  <c r="L567" i="3"/>
  <c r="M567" i="3"/>
  <c r="N567" i="3"/>
  <c r="O567" i="3"/>
  <c r="R567" i="3"/>
  <c r="S567" i="3"/>
  <c r="T567" i="3"/>
  <c r="U567" i="3"/>
  <c r="F568" i="3"/>
  <c r="G568" i="3"/>
  <c r="H568" i="3"/>
  <c r="I568" i="3"/>
  <c r="J568" i="3"/>
  <c r="K568" i="3"/>
  <c r="L568" i="3"/>
  <c r="M568" i="3"/>
  <c r="N568" i="3"/>
  <c r="O568" i="3"/>
  <c r="R568" i="3"/>
  <c r="S568" i="3"/>
  <c r="T568" i="3"/>
  <c r="U568" i="3"/>
  <c r="F569" i="3"/>
  <c r="G569" i="3"/>
  <c r="H569" i="3"/>
  <c r="I569" i="3"/>
  <c r="J569" i="3"/>
  <c r="K569" i="3"/>
  <c r="L569" i="3"/>
  <c r="M569" i="3"/>
  <c r="N569" i="3"/>
  <c r="O569" i="3"/>
  <c r="R569" i="3"/>
  <c r="S569" i="3"/>
  <c r="T569" i="3"/>
  <c r="U569" i="3"/>
  <c r="F570" i="3"/>
  <c r="G570" i="3"/>
  <c r="H570" i="3"/>
  <c r="I570" i="3"/>
  <c r="J570" i="3"/>
  <c r="K570" i="3"/>
  <c r="L570" i="3"/>
  <c r="M570" i="3"/>
  <c r="N570" i="3"/>
  <c r="O570" i="3"/>
  <c r="R570" i="3"/>
  <c r="S570" i="3"/>
  <c r="T570" i="3"/>
  <c r="U570" i="3"/>
  <c r="F571" i="3"/>
  <c r="G571" i="3"/>
  <c r="H571" i="3"/>
  <c r="I571" i="3"/>
  <c r="J571" i="3"/>
  <c r="K571" i="3"/>
  <c r="L571" i="3"/>
  <c r="M571" i="3"/>
  <c r="N571" i="3"/>
  <c r="O571" i="3"/>
  <c r="R571" i="3"/>
  <c r="S571" i="3"/>
  <c r="T571" i="3"/>
  <c r="U571" i="3"/>
  <c r="F572" i="3"/>
  <c r="G572" i="3"/>
  <c r="H572" i="3"/>
  <c r="I572" i="3"/>
  <c r="J572" i="3"/>
  <c r="K572" i="3"/>
  <c r="L572" i="3"/>
  <c r="M572" i="3"/>
  <c r="N572" i="3"/>
  <c r="O572" i="3"/>
  <c r="R572" i="3"/>
  <c r="S572" i="3"/>
  <c r="T572" i="3"/>
  <c r="U572" i="3"/>
  <c r="F573" i="3"/>
  <c r="G573" i="3"/>
  <c r="H573" i="3"/>
  <c r="I573" i="3"/>
  <c r="J573" i="3"/>
  <c r="K573" i="3"/>
  <c r="L573" i="3"/>
  <c r="M573" i="3"/>
  <c r="N573" i="3"/>
  <c r="O573" i="3"/>
  <c r="R573" i="3"/>
  <c r="S573" i="3"/>
  <c r="T573" i="3"/>
  <c r="U573" i="3"/>
  <c r="F574" i="3"/>
  <c r="G574" i="3"/>
  <c r="H574" i="3"/>
  <c r="I574" i="3"/>
  <c r="J574" i="3"/>
  <c r="K574" i="3"/>
  <c r="L574" i="3"/>
  <c r="M574" i="3"/>
  <c r="N574" i="3"/>
  <c r="O574" i="3"/>
  <c r="R574" i="3"/>
  <c r="S574" i="3"/>
  <c r="T574" i="3"/>
  <c r="U574" i="3"/>
  <c r="F575" i="3"/>
  <c r="G575" i="3"/>
  <c r="H575" i="3"/>
  <c r="I575" i="3"/>
  <c r="J575" i="3"/>
  <c r="K575" i="3"/>
  <c r="L575" i="3"/>
  <c r="M575" i="3"/>
  <c r="N575" i="3"/>
  <c r="O575" i="3"/>
  <c r="R575" i="3"/>
  <c r="S575" i="3"/>
  <c r="T575" i="3"/>
  <c r="U575" i="3"/>
  <c r="F576" i="3"/>
  <c r="G576" i="3"/>
  <c r="H576" i="3"/>
  <c r="I576" i="3"/>
  <c r="J576" i="3"/>
  <c r="K576" i="3"/>
  <c r="L576" i="3"/>
  <c r="M576" i="3"/>
  <c r="N576" i="3"/>
  <c r="O576" i="3"/>
  <c r="R576" i="3"/>
  <c r="S576" i="3"/>
  <c r="T576" i="3"/>
  <c r="U576" i="3"/>
  <c r="F577" i="3"/>
  <c r="G577" i="3"/>
  <c r="H577" i="3"/>
  <c r="I577" i="3"/>
  <c r="J577" i="3"/>
  <c r="K577" i="3"/>
  <c r="L577" i="3"/>
  <c r="M577" i="3"/>
  <c r="N577" i="3"/>
  <c r="O577" i="3"/>
  <c r="R577" i="3"/>
  <c r="S577" i="3"/>
  <c r="T577" i="3"/>
  <c r="U577" i="3"/>
  <c r="F578" i="3"/>
  <c r="G578" i="3"/>
  <c r="H578" i="3"/>
  <c r="I578" i="3"/>
  <c r="J578" i="3"/>
  <c r="K578" i="3"/>
  <c r="L578" i="3"/>
  <c r="M578" i="3"/>
  <c r="N578" i="3"/>
  <c r="O578" i="3"/>
  <c r="R578" i="3"/>
  <c r="S578" i="3"/>
  <c r="T578" i="3"/>
  <c r="U578" i="3"/>
  <c r="F579" i="3"/>
  <c r="G579" i="3"/>
  <c r="H579" i="3"/>
  <c r="I579" i="3"/>
  <c r="J579" i="3"/>
  <c r="K579" i="3"/>
  <c r="L579" i="3"/>
  <c r="M579" i="3"/>
  <c r="N579" i="3"/>
  <c r="O579" i="3"/>
  <c r="R579" i="3"/>
  <c r="S579" i="3"/>
  <c r="T579" i="3"/>
  <c r="U579" i="3"/>
  <c r="F580" i="3"/>
  <c r="G580" i="3"/>
  <c r="H580" i="3"/>
  <c r="I580" i="3"/>
  <c r="J580" i="3"/>
  <c r="K580" i="3"/>
  <c r="L580" i="3"/>
  <c r="M580" i="3"/>
  <c r="N580" i="3"/>
  <c r="O580" i="3"/>
  <c r="R580" i="3"/>
  <c r="S580" i="3"/>
  <c r="T580" i="3"/>
  <c r="U580" i="3"/>
  <c r="F581" i="3"/>
  <c r="G581" i="3"/>
  <c r="H581" i="3"/>
  <c r="I581" i="3"/>
  <c r="J581" i="3"/>
  <c r="K581" i="3"/>
  <c r="L581" i="3"/>
  <c r="M581" i="3"/>
  <c r="N581" i="3"/>
  <c r="O581" i="3"/>
  <c r="R581" i="3"/>
  <c r="S581" i="3"/>
  <c r="T581" i="3"/>
  <c r="U581" i="3"/>
  <c r="F582" i="3"/>
  <c r="G582" i="3"/>
  <c r="H582" i="3"/>
  <c r="I582" i="3"/>
  <c r="J582" i="3"/>
  <c r="K582" i="3"/>
  <c r="L582" i="3"/>
  <c r="M582" i="3"/>
  <c r="N582" i="3"/>
  <c r="O582" i="3"/>
  <c r="P582" i="3"/>
  <c r="Q582" i="3"/>
  <c r="R582" i="3"/>
  <c r="S582" i="3"/>
  <c r="T582" i="3"/>
  <c r="U582" i="3"/>
  <c r="F583" i="3"/>
  <c r="G583" i="3"/>
  <c r="H583" i="3"/>
  <c r="I583" i="3"/>
  <c r="J583" i="3"/>
  <c r="K583" i="3"/>
  <c r="L583" i="3"/>
  <c r="M583" i="3"/>
  <c r="N583" i="3"/>
  <c r="O583" i="3"/>
  <c r="R583" i="3"/>
  <c r="S583" i="3"/>
  <c r="T583" i="3"/>
  <c r="U583" i="3"/>
  <c r="F584" i="3"/>
  <c r="G584" i="3"/>
  <c r="H584" i="3"/>
  <c r="I584" i="3"/>
  <c r="J584" i="3"/>
  <c r="K584" i="3"/>
  <c r="L584" i="3"/>
  <c r="M584" i="3"/>
  <c r="N584" i="3"/>
  <c r="O584" i="3"/>
  <c r="R584" i="3"/>
  <c r="S584" i="3"/>
  <c r="T584" i="3"/>
  <c r="U584" i="3"/>
  <c r="F585" i="3"/>
  <c r="G585" i="3"/>
  <c r="H585" i="3"/>
  <c r="I585" i="3"/>
  <c r="J585" i="3"/>
  <c r="K585" i="3"/>
  <c r="L585" i="3"/>
  <c r="M585" i="3"/>
  <c r="N585" i="3"/>
  <c r="O585" i="3"/>
  <c r="P585" i="3"/>
  <c r="R585" i="3"/>
  <c r="S585" i="3"/>
  <c r="T585" i="3"/>
  <c r="U585" i="3"/>
  <c r="F586" i="3"/>
  <c r="G586" i="3"/>
  <c r="H586" i="3"/>
  <c r="I586" i="3"/>
  <c r="J586" i="3"/>
  <c r="K586" i="3"/>
  <c r="L586" i="3"/>
  <c r="M586" i="3"/>
  <c r="N586" i="3"/>
  <c r="O586" i="3"/>
  <c r="R586" i="3"/>
  <c r="S586" i="3"/>
  <c r="T586" i="3"/>
  <c r="U586" i="3"/>
  <c r="F587" i="3"/>
  <c r="G587" i="3"/>
  <c r="H587" i="3"/>
  <c r="I587" i="3"/>
  <c r="J587" i="3"/>
  <c r="K587" i="3"/>
  <c r="L587" i="3"/>
  <c r="M587" i="3"/>
  <c r="N587" i="3"/>
  <c r="O587" i="3"/>
  <c r="R587" i="3"/>
  <c r="S587" i="3"/>
  <c r="T587" i="3"/>
  <c r="U587" i="3"/>
  <c r="F588" i="3"/>
  <c r="G588" i="3"/>
  <c r="H588" i="3"/>
  <c r="I588" i="3"/>
  <c r="J588" i="3"/>
  <c r="K588" i="3"/>
  <c r="L588" i="3"/>
  <c r="M588" i="3"/>
  <c r="N588" i="3"/>
  <c r="O588" i="3"/>
  <c r="R588" i="3"/>
  <c r="S588" i="3"/>
  <c r="T588" i="3"/>
  <c r="U588" i="3"/>
  <c r="F589" i="3"/>
  <c r="G589" i="3"/>
  <c r="H589" i="3"/>
  <c r="I589" i="3"/>
  <c r="J589" i="3"/>
  <c r="K589" i="3"/>
  <c r="L589" i="3"/>
  <c r="M589" i="3"/>
  <c r="N589" i="3"/>
  <c r="O589" i="3"/>
  <c r="R589" i="3"/>
  <c r="S589" i="3"/>
  <c r="T589" i="3"/>
  <c r="U589" i="3"/>
  <c r="F590" i="3"/>
  <c r="G590" i="3"/>
  <c r="H590" i="3"/>
  <c r="I590" i="3"/>
  <c r="J590" i="3"/>
  <c r="K590" i="3"/>
  <c r="L590" i="3"/>
  <c r="M590" i="3"/>
  <c r="N590" i="3"/>
  <c r="O590" i="3"/>
  <c r="R590" i="3"/>
  <c r="S590" i="3"/>
  <c r="T590" i="3"/>
  <c r="U590" i="3"/>
  <c r="F591" i="3"/>
  <c r="G591" i="3"/>
  <c r="H591" i="3"/>
  <c r="I591" i="3"/>
  <c r="J591" i="3"/>
  <c r="K591" i="3"/>
  <c r="L591" i="3"/>
  <c r="M591" i="3"/>
  <c r="N591" i="3"/>
  <c r="O591" i="3"/>
  <c r="R591" i="3"/>
  <c r="S591" i="3"/>
  <c r="T591" i="3"/>
  <c r="U591" i="3"/>
  <c r="F592" i="3"/>
  <c r="G592" i="3"/>
  <c r="H592" i="3"/>
  <c r="I592" i="3"/>
  <c r="J592" i="3"/>
  <c r="K592" i="3"/>
  <c r="L592" i="3"/>
  <c r="M592" i="3"/>
  <c r="N592" i="3"/>
  <c r="O592" i="3"/>
  <c r="R592" i="3"/>
  <c r="S592" i="3"/>
  <c r="T592" i="3"/>
  <c r="U592" i="3"/>
  <c r="F593" i="3"/>
  <c r="G593" i="3"/>
  <c r="H593" i="3"/>
  <c r="I593" i="3"/>
  <c r="J593" i="3"/>
  <c r="K593" i="3"/>
  <c r="L593" i="3"/>
  <c r="M593" i="3"/>
  <c r="N593" i="3"/>
  <c r="O593" i="3"/>
  <c r="R593" i="3"/>
  <c r="S593" i="3"/>
  <c r="T593" i="3"/>
  <c r="U593" i="3"/>
  <c r="F594" i="3"/>
  <c r="G594" i="3"/>
  <c r="H594" i="3"/>
  <c r="I594" i="3"/>
  <c r="J594" i="3"/>
  <c r="K594" i="3"/>
  <c r="L594" i="3"/>
  <c r="M594" i="3"/>
  <c r="N594" i="3"/>
  <c r="O594" i="3"/>
  <c r="R594" i="3"/>
  <c r="S594" i="3"/>
  <c r="T594" i="3"/>
  <c r="U594" i="3"/>
  <c r="F595" i="3"/>
  <c r="G595" i="3"/>
  <c r="H595" i="3"/>
  <c r="I595" i="3"/>
  <c r="J595" i="3"/>
  <c r="K595" i="3"/>
  <c r="L595" i="3"/>
  <c r="M595" i="3"/>
  <c r="N595" i="3"/>
  <c r="O595" i="3"/>
  <c r="P595" i="3"/>
  <c r="R595" i="3"/>
  <c r="S595" i="3"/>
  <c r="T595" i="3"/>
  <c r="U595" i="3"/>
  <c r="F596" i="3"/>
  <c r="G596" i="3"/>
  <c r="H596" i="3"/>
  <c r="I596" i="3"/>
  <c r="J596" i="3"/>
  <c r="K596" i="3"/>
  <c r="L596" i="3"/>
  <c r="M596" i="3"/>
  <c r="N596" i="3"/>
  <c r="O596" i="3"/>
  <c r="R596" i="3"/>
  <c r="S596" i="3"/>
  <c r="T596" i="3"/>
  <c r="U596" i="3"/>
  <c r="F597" i="3"/>
  <c r="G597" i="3"/>
  <c r="H597" i="3"/>
  <c r="I597" i="3"/>
  <c r="J597" i="3"/>
  <c r="K597" i="3"/>
  <c r="L597" i="3"/>
  <c r="M597" i="3"/>
  <c r="N597" i="3"/>
  <c r="O597" i="3"/>
  <c r="R597" i="3"/>
  <c r="S597" i="3"/>
  <c r="T597" i="3"/>
  <c r="U597" i="3"/>
  <c r="F598" i="3"/>
  <c r="G598" i="3"/>
  <c r="H598" i="3"/>
  <c r="I598" i="3"/>
  <c r="J598" i="3"/>
  <c r="K598" i="3"/>
  <c r="L598" i="3"/>
  <c r="M598" i="3"/>
  <c r="N598" i="3"/>
  <c r="O598" i="3"/>
  <c r="R598" i="3"/>
  <c r="S598" i="3"/>
  <c r="T598" i="3"/>
  <c r="U598" i="3"/>
  <c r="F599" i="3"/>
  <c r="G599" i="3"/>
  <c r="H599" i="3"/>
  <c r="I599" i="3"/>
  <c r="J599" i="3"/>
  <c r="K599" i="3"/>
  <c r="L599" i="3"/>
  <c r="M599" i="3"/>
  <c r="N599" i="3"/>
  <c r="O599" i="3"/>
  <c r="R599" i="3"/>
  <c r="S599" i="3"/>
  <c r="T599" i="3"/>
  <c r="U599" i="3"/>
  <c r="F600" i="3"/>
  <c r="G600" i="3"/>
  <c r="H600" i="3"/>
  <c r="I600" i="3"/>
  <c r="J600" i="3"/>
  <c r="K600" i="3"/>
  <c r="L600" i="3"/>
  <c r="M600" i="3"/>
  <c r="N600" i="3"/>
  <c r="O600" i="3"/>
  <c r="R600" i="3"/>
  <c r="S600" i="3"/>
  <c r="T600" i="3"/>
  <c r="U600" i="3"/>
  <c r="F601" i="3"/>
  <c r="G601" i="3"/>
  <c r="H601" i="3"/>
  <c r="I601" i="3"/>
  <c r="J601" i="3"/>
  <c r="K601" i="3"/>
  <c r="L601" i="3"/>
  <c r="M601" i="3"/>
  <c r="N601" i="3"/>
  <c r="O601" i="3"/>
  <c r="R601" i="3"/>
  <c r="S601" i="3"/>
  <c r="T601" i="3"/>
  <c r="U601" i="3"/>
  <c r="F602" i="3"/>
  <c r="G602" i="3"/>
  <c r="H602" i="3"/>
  <c r="I602" i="3"/>
  <c r="J602" i="3"/>
  <c r="K602" i="3"/>
  <c r="L602" i="3"/>
  <c r="M602" i="3"/>
  <c r="N602" i="3"/>
  <c r="O602" i="3"/>
  <c r="P602" i="3"/>
  <c r="Q602" i="3"/>
  <c r="R602" i="3"/>
  <c r="S602" i="3"/>
  <c r="T602" i="3"/>
  <c r="U602" i="3"/>
  <c r="F603" i="3"/>
  <c r="G603" i="3"/>
  <c r="H603" i="3"/>
  <c r="I603" i="3"/>
  <c r="J603" i="3"/>
  <c r="K603" i="3"/>
  <c r="L603" i="3"/>
  <c r="M603" i="3"/>
  <c r="N603" i="3"/>
  <c r="O603" i="3"/>
  <c r="P603" i="3"/>
  <c r="Q603" i="3"/>
  <c r="R603" i="3"/>
  <c r="T603" i="3"/>
  <c r="U603" i="3"/>
  <c r="F604" i="3"/>
  <c r="G604" i="3"/>
  <c r="H604" i="3"/>
  <c r="I604" i="3"/>
  <c r="J604" i="3"/>
  <c r="K604" i="3"/>
  <c r="L604" i="3"/>
  <c r="M604" i="3"/>
  <c r="N604" i="3"/>
  <c r="O604" i="3"/>
  <c r="R604" i="3"/>
  <c r="T604" i="3"/>
  <c r="U604" i="3"/>
  <c r="F605" i="3"/>
  <c r="G605" i="3"/>
  <c r="H605" i="3"/>
  <c r="I605" i="3"/>
  <c r="J605" i="3"/>
  <c r="K605" i="3"/>
  <c r="L605" i="3"/>
  <c r="M605" i="3"/>
  <c r="N605" i="3"/>
  <c r="O605" i="3"/>
  <c r="R605" i="3"/>
  <c r="S605" i="3"/>
  <c r="T605" i="3"/>
  <c r="U605" i="3"/>
  <c r="F606" i="3"/>
  <c r="G606" i="3"/>
  <c r="H606" i="3"/>
  <c r="I606" i="3"/>
  <c r="J606" i="3"/>
  <c r="K606" i="3"/>
  <c r="L606" i="3"/>
  <c r="M606" i="3"/>
  <c r="N606" i="3"/>
  <c r="O606" i="3"/>
  <c r="P606" i="3"/>
  <c r="Q606" i="3"/>
  <c r="R606" i="3"/>
  <c r="S606" i="3"/>
  <c r="T606" i="3"/>
  <c r="U606" i="3"/>
  <c r="F607" i="3"/>
  <c r="G607" i="3"/>
  <c r="H607" i="3"/>
  <c r="I607" i="3"/>
  <c r="J607" i="3"/>
  <c r="K607" i="3"/>
  <c r="L607" i="3"/>
  <c r="M607" i="3"/>
  <c r="N607" i="3"/>
  <c r="O607" i="3"/>
  <c r="P607" i="3"/>
  <c r="Q607" i="3"/>
  <c r="R607" i="3"/>
  <c r="T607" i="3"/>
  <c r="U607" i="3"/>
  <c r="F608" i="3"/>
  <c r="G608" i="3"/>
  <c r="H608" i="3"/>
  <c r="I608" i="3"/>
  <c r="J608" i="3"/>
  <c r="K608" i="3"/>
  <c r="L608" i="3"/>
  <c r="M608" i="3"/>
  <c r="N608" i="3"/>
  <c r="O608" i="3"/>
  <c r="R608" i="3"/>
  <c r="S608" i="3"/>
  <c r="T608" i="3"/>
  <c r="U608" i="3"/>
  <c r="F609" i="3"/>
  <c r="G609" i="3"/>
  <c r="H609" i="3"/>
  <c r="I609" i="3"/>
  <c r="J609" i="3"/>
  <c r="K609" i="3"/>
  <c r="L609" i="3"/>
  <c r="M609" i="3"/>
  <c r="N609" i="3"/>
  <c r="O609" i="3"/>
  <c r="R609" i="3"/>
  <c r="T609" i="3"/>
  <c r="U609" i="3"/>
  <c r="F610" i="3"/>
  <c r="G610" i="3"/>
  <c r="H610" i="3"/>
  <c r="I610" i="3"/>
  <c r="J610" i="3"/>
  <c r="K610" i="3"/>
  <c r="L610" i="3"/>
  <c r="M610" i="3"/>
  <c r="N610" i="3"/>
  <c r="O610" i="3"/>
  <c r="R610" i="3"/>
  <c r="S610" i="3"/>
  <c r="T610" i="3"/>
  <c r="U610" i="3"/>
  <c r="F611" i="3"/>
  <c r="G611" i="3"/>
  <c r="H611" i="3"/>
  <c r="I611" i="3"/>
  <c r="J611" i="3"/>
  <c r="K611" i="3"/>
  <c r="L611" i="3"/>
  <c r="M611" i="3"/>
  <c r="N611" i="3"/>
  <c r="O611" i="3"/>
  <c r="R611" i="3"/>
  <c r="S611" i="3"/>
  <c r="T611" i="3"/>
  <c r="U611" i="3"/>
  <c r="F612" i="3"/>
  <c r="G612" i="3"/>
  <c r="H612" i="3"/>
  <c r="I612" i="3"/>
  <c r="J612" i="3"/>
  <c r="K612" i="3"/>
  <c r="L612" i="3"/>
  <c r="M612" i="3"/>
  <c r="N612" i="3"/>
  <c r="O612" i="3"/>
  <c r="P612" i="3"/>
  <c r="R612" i="3"/>
  <c r="T612" i="3"/>
  <c r="U612" i="3"/>
  <c r="F613" i="3"/>
  <c r="G613" i="3"/>
  <c r="H613" i="3"/>
  <c r="I613" i="3"/>
  <c r="J613" i="3"/>
  <c r="K613" i="3"/>
  <c r="L613" i="3"/>
  <c r="M613" i="3"/>
  <c r="N613" i="3"/>
  <c r="O613" i="3"/>
  <c r="P613" i="3"/>
  <c r="Q613" i="3"/>
  <c r="R613" i="3"/>
  <c r="T613" i="3"/>
  <c r="U613" i="3"/>
  <c r="F614" i="3"/>
  <c r="G614" i="3"/>
  <c r="H614" i="3"/>
  <c r="I614" i="3"/>
  <c r="J614" i="3"/>
  <c r="K614" i="3"/>
  <c r="L614" i="3"/>
  <c r="M614" i="3"/>
  <c r="N614" i="3"/>
  <c r="O614" i="3"/>
  <c r="R614" i="3"/>
  <c r="S614" i="3"/>
  <c r="T614" i="3"/>
  <c r="U614" i="3"/>
  <c r="F615" i="3"/>
  <c r="G615" i="3"/>
  <c r="H615" i="3"/>
  <c r="I615" i="3"/>
  <c r="J615" i="3"/>
  <c r="K615" i="3"/>
  <c r="L615" i="3"/>
  <c r="M615" i="3"/>
  <c r="N615" i="3"/>
  <c r="O615" i="3"/>
  <c r="R615" i="3"/>
  <c r="S615" i="3"/>
  <c r="T615" i="3"/>
  <c r="U615" i="3"/>
  <c r="F616" i="3"/>
  <c r="G616" i="3"/>
  <c r="H616" i="3"/>
  <c r="I616" i="3"/>
  <c r="J616" i="3"/>
  <c r="K616" i="3"/>
  <c r="L616" i="3"/>
  <c r="M616" i="3"/>
  <c r="N616" i="3"/>
  <c r="O616" i="3"/>
  <c r="R616" i="3"/>
  <c r="S616" i="3"/>
  <c r="T616" i="3"/>
  <c r="U616" i="3"/>
  <c r="F617" i="3"/>
  <c r="G617" i="3"/>
  <c r="H617" i="3"/>
  <c r="I617" i="3"/>
  <c r="J617" i="3"/>
  <c r="K617" i="3"/>
  <c r="L617" i="3"/>
  <c r="M617" i="3"/>
  <c r="N617" i="3"/>
  <c r="O617" i="3"/>
  <c r="R617" i="3"/>
  <c r="S617" i="3"/>
  <c r="T617" i="3"/>
  <c r="U617" i="3"/>
  <c r="F618" i="3"/>
  <c r="G618" i="3"/>
  <c r="H618" i="3"/>
  <c r="I618" i="3"/>
  <c r="J618" i="3"/>
  <c r="K618" i="3"/>
  <c r="L618" i="3"/>
  <c r="M618" i="3"/>
  <c r="N618" i="3"/>
  <c r="O618" i="3"/>
  <c r="R618" i="3"/>
  <c r="S618" i="3"/>
  <c r="T618" i="3"/>
  <c r="U618" i="3"/>
  <c r="F619" i="3"/>
  <c r="G619" i="3"/>
  <c r="H619" i="3"/>
  <c r="I619" i="3"/>
  <c r="J619" i="3"/>
  <c r="K619" i="3"/>
  <c r="L619" i="3"/>
  <c r="M619" i="3"/>
  <c r="N619" i="3"/>
  <c r="O619" i="3"/>
  <c r="R619" i="3"/>
  <c r="S619" i="3"/>
  <c r="T619" i="3"/>
  <c r="U619" i="3"/>
  <c r="F620" i="3"/>
  <c r="G620" i="3"/>
  <c r="H620" i="3"/>
  <c r="I620" i="3"/>
  <c r="J620" i="3"/>
  <c r="K620" i="3"/>
  <c r="L620" i="3"/>
  <c r="M620" i="3"/>
  <c r="N620" i="3"/>
  <c r="O620" i="3"/>
  <c r="R620" i="3"/>
  <c r="T620" i="3"/>
  <c r="U620" i="3"/>
  <c r="F621" i="3"/>
  <c r="G621" i="3"/>
  <c r="H621" i="3"/>
  <c r="I621" i="3"/>
  <c r="J621" i="3"/>
  <c r="K621" i="3"/>
  <c r="L621" i="3"/>
  <c r="M621" i="3"/>
  <c r="N621" i="3"/>
  <c r="O621" i="3"/>
  <c r="P621" i="3"/>
  <c r="Q621" i="3"/>
  <c r="R621" i="3"/>
  <c r="T621" i="3"/>
  <c r="U621" i="3"/>
  <c r="F622" i="3"/>
  <c r="G622" i="3"/>
  <c r="H622" i="3"/>
  <c r="I622" i="3"/>
  <c r="J622" i="3"/>
  <c r="K622" i="3"/>
  <c r="L622" i="3"/>
  <c r="M622" i="3"/>
  <c r="N622" i="3"/>
  <c r="O622" i="3"/>
  <c r="R622" i="3"/>
  <c r="S622" i="3"/>
  <c r="T622" i="3"/>
  <c r="U622" i="3"/>
  <c r="F623" i="3"/>
  <c r="G623" i="3"/>
  <c r="H623" i="3"/>
  <c r="I623" i="3"/>
  <c r="J623" i="3"/>
  <c r="K623" i="3"/>
  <c r="L623" i="3"/>
  <c r="M623" i="3"/>
  <c r="N623" i="3"/>
  <c r="O623" i="3"/>
  <c r="R623" i="3"/>
  <c r="S623" i="3"/>
  <c r="T623" i="3"/>
  <c r="U623" i="3"/>
  <c r="F624" i="3"/>
  <c r="G624" i="3"/>
  <c r="H624" i="3"/>
  <c r="I624" i="3"/>
  <c r="J624" i="3"/>
  <c r="K624" i="3"/>
  <c r="L624" i="3"/>
  <c r="M624" i="3"/>
  <c r="N624" i="3"/>
  <c r="O624" i="3"/>
  <c r="R624" i="3"/>
  <c r="S624" i="3"/>
  <c r="T624" i="3"/>
  <c r="U624" i="3"/>
  <c r="F625" i="3"/>
  <c r="G625" i="3"/>
  <c r="H625" i="3"/>
  <c r="I625" i="3"/>
  <c r="J625" i="3"/>
  <c r="K625" i="3"/>
  <c r="L625" i="3"/>
  <c r="M625" i="3"/>
  <c r="N625" i="3"/>
  <c r="O625" i="3"/>
  <c r="R625" i="3"/>
  <c r="T625" i="3"/>
  <c r="U625" i="3"/>
  <c r="F626" i="3"/>
  <c r="G626" i="3"/>
  <c r="H626" i="3"/>
  <c r="I626" i="3"/>
  <c r="J626" i="3"/>
  <c r="K626" i="3"/>
  <c r="L626" i="3"/>
  <c r="M626" i="3"/>
  <c r="N626" i="3"/>
  <c r="O626" i="3"/>
  <c r="R626" i="3"/>
  <c r="S626" i="3"/>
  <c r="T626" i="3"/>
  <c r="U626" i="3"/>
  <c r="F627" i="3"/>
  <c r="G627" i="3"/>
  <c r="H627" i="3"/>
  <c r="I627" i="3"/>
  <c r="J627" i="3"/>
  <c r="K627" i="3"/>
  <c r="L627" i="3"/>
  <c r="M627" i="3"/>
  <c r="N627" i="3"/>
  <c r="O627" i="3"/>
  <c r="R627" i="3"/>
  <c r="S627" i="3"/>
  <c r="T627" i="3"/>
  <c r="U627" i="3"/>
  <c r="F628" i="3"/>
  <c r="G628" i="3"/>
  <c r="H628" i="3"/>
  <c r="I628" i="3"/>
  <c r="J628" i="3"/>
  <c r="K628" i="3"/>
  <c r="L628" i="3"/>
  <c r="M628" i="3"/>
  <c r="N628" i="3"/>
  <c r="O628" i="3"/>
  <c r="R628" i="3"/>
  <c r="T628" i="3"/>
  <c r="U628" i="3"/>
  <c r="F629" i="3"/>
  <c r="G629" i="3"/>
  <c r="H629" i="3"/>
  <c r="I629" i="3"/>
  <c r="J629" i="3"/>
  <c r="K629" i="3"/>
  <c r="L629" i="3"/>
  <c r="M629" i="3"/>
  <c r="N629" i="3"/>
  <c r="O629" i="3"/>
  <c r="P629" i="3"/>
  <c r="Q629" i="3"/>
  <c r="R629" i="3"/>
  <c r="S629" i="3"/>
  <c r="T629" i="3"/>
  <c r="U629" i="3"/>
  <c r="F630" i="3"/>
  <c r="G630" i="3"/>
  <c r="H630" i="3"/>
  <c r="I630" i="3"/>
  <c r="J630" i="3"/>
  <c r="K630" i="3"/>
  <c r="L630" i="3"/>
  <c r="M630" i="3"/>
  <c r="N630" i="3"/>
  <c r="O630" i="3"/>
  <c r="R630" i="3"/>
  <c r="S630" i="3"/>
  <c r="T630" i="3"/>
  <c r="U630" i="3"/>
  <c r="F631" i="3"/>
  <c r="G631" i="3"/>
  <c r="H631" i="3"/>
  <c r="I631" i="3"/>
  <c r="J631" i="3"/>
  <c r="K631" i="3"/>
  <c r="L631" i="3"/>
  <c r="M631" i="3"/>
  <c r="N631" i="3"/>
  <c r="O631" i="3"/>
  <c r="R631" i="3"/>
  <c r="S631" i="3"/>
  <c r="T631" i="3"/>
  <c r="U631" i="3"/>
  <c r="F632" i="3"/>
  <c r="G632" i="3"/>
  <c r="H632" i="3"/>
  <c r="I632" i="3"/>
  <c r="J632" i="3"/>
  <c r="K632" i="3"/>
  <c r="L632" i="3"/>
  <c r="M632" i="3"/>
  <c r="N632" i="3"/>
  <c r="O632" i="3"/>
  <c r="R632" i="3"/>
  <c r="S632" i="3"/>
  <c r="T632" i="3"/>
  <c r="U632" i="3"/>
  <c r="F633" i="3"/>
  <c r="G633" i="3"/>
  <c r="H633" i="3"/>
  <c r="I633" i="3"/>
  <c r="J633" i="3"/>
  <c r="K633" i="3"/>
  <c r="L633" i="3"/>
  <c r="M633" i="3"/>
  <c r="N633" i="3"/>
  <c r="O633" i="3"/>
  <c r="R633" i="3"/>
  <c r="S633" i="3"/>
  <c r="T633" i="3"/>
  <c r="U633" i="3"/>
  <c r="F634" i="3"/>
  <c r="G634" i="3"/>
  <c r="H634" i="3"/>
  <c r="I634" i="3"/>
  <c r="J634" i="3"/>
  <c r="K634" i="3"/>
  <c r="L634" i="3"/>
  <c r="M634" i="3"/>
  <c r="N634" i="3"/>
  <c r="O634" i="3"/>
  <c r="R634" i="3"/>
  <c r="S634" i="3"/>
  <c r="T634" i="3"/>
  <c r="U634" i="3"/>
  <c r="F635" i="3"/>
  <c r="G635" i="3"/>
  <c r="H635" i="3"/>
  <c r="I635" i="3"/>
  <c r="J635" i="3"/>
  <c r="K635" i="3"/>
  <c r="L635" i="3"/>
  <c r="M635" i="3"/>
  <c r="N635" i="3"/>
  <c r="O635" i="3"/>
  <c r="R635" i="3"/>
  <c r="S635" i="3"/>
  <c r="T635" i="3"/>
  <c r="U635" i="3"/>
  <c r="F636" i="3"/>
  <c r="G636" i="3"/>
  <c r="H636" i="3"/>
  <c r="I636" i="3"/>
  <c r="J636" i="3"/>
  <c r="K636" i="3"/>
  <c r="L636" i="3"/>
  <c r="M636" i="3"/>
  <c r="N636" i="3"/>
  <c r="O636" i="3"/>
  <c r="R636" i="3"/>
  <c r="T636" i="3"/>
  <c r="U636" i="3"/>
  <c r="F637" i="3"/>
  <c r="G637" i="3"/>
  <c r="H637" i="3"/>
  <c r="I637" i="3"/>
  <c r="J637" i="3"/>
  <c r="K637" i="3"/>
  <c r="L637" i="3"/>
  <c r="M637" i="3"/>
  <c r="N637" i="3"/>
  <c r="O637" i="3"/>
  <c r="P637" i="3"/>
  <c r="Q637" i="3"/>
  <c r="R637" i="3"/>
  <c r="T637" i="3"/>
  <c r="U637" i="3"/>
  <c r="F638" i="3"/>
  <c r="G638" i="3"/>
  <c r="H638" i="3"/>
  <c r="I638" i="3"/>
  <c r="J638" i="3"/>
  <c r="K638" i="3"/>
  <c r="L638" i="3"/>
  <c r="M638" i="3"/>
  <c r="N638" i="3"/>
  <c r="O638" i="3"/>
  <c r="R638" i="3"/>
  <c r="S638" i="3"/>
  <c r="T638" i="3"/>
  <c r="U638" i="3"/>
  <c r="F639" i="3"/>
  <c r="G639" i="3"/>
  <c r="H639" i="3"/>
  <c r="I639" i="3"/>
  <c r="J639" i="3"/>
  <c r="K639" i="3"/>
  <c r="L639" i="3"/>
  <c r="M639" i="3"/>
  <c r="N639" i="3"/>
  <c r="O639" i="3"/>
  <c r="R639" i="3"/>
  <c r="S639" i="3"/>
  <c r="T639" i="3"/>
  <c r="U639" i="3"/>
  <c r="F640" i="3"/>
  <c r="G640" i="3"/>
  <c r="H640" i="3"/>
  <c r="I640" i="3"/>
  <c r="J640" i="3"/>
  <c r="K640" i="3"/>
  <c r="L640" i="3"/>
  <c r="M640" i="3"/>
  <c r="N640" i="3"/>
  <c r="O640" i="3"/>
  <c r="R640" i="3"/>
  <c r="S640" i="3"/>
  <c r="T640" i="3"/>
  <c r="U640" i="3"/>
  <c r="F641" i="3"/>
  <c r="G641" i="3"/>
  <c r="H641" i="3"/>
  <c r="I641" i="3"/>
  <c r="J641" i="3"/>
  <c r="K641" i="3"/>
  <c r="L641" i="3"/>
  <c r="M641" i="3"/>
  <c r="N641" i="3"/>
  <c r="O641" i="3"/>
  <c r="R641" i="3"/>
  <c r="T641" i="3"/>
  <c r="U641" i="3"/>
  <c r="F642" i="3"/>
  <c r="G642" i="3"/>
  <c r="H642" i="3"/>
  <c r="I642" i="3"/>
  <c r="J642" i="3"/>
  <c r="K642" i="3"/>
  <c r="L642" i="3"/>
  <c r="M642" i="3"/>
  <c r="N642" i="3"/>
  <c r="O642" i="3"/>
  <c r="R642" i="3"/>
  <c r="S642" i="3"/>
  <c r="T642" i="3"/>
  <c r="U642" i="3"/>
  <c r="F643" i="3"/>
  <c r="G643" i="3"/>
  <c r="H643" i="3"/>
  <c r="I643" i="3"/>
  <c r="J643" i="3"/>
  <c r="K643" i="3"/>
  <c r="L643" i="3"/>
  <c r="M643" i="3"/>
  <c r="N643" i="3"/>
  <c r="O643" i="3"/>
  <c r="R643" i="3"/>
  <c r="S643" i="3"/>
  <c r="T643" i="3"/>
  <c r="U643" i="3"/>
  <c r="F644" i="3"/>
  <c r="G644" i="3"/>
  <c r="H644" i="3"/>
  <c r="I644" i="3"/>
  <c r="J644" i="3"/>
  <c r="K644" i="3"/>
  <c r="L644" i="3"/>
  <c r="M644" i="3"/>
  <c r="N644" i="3"/>
  <c r="O644" i="3"/>
  <c r="R644" i="3"/>
  <c r="T644" i="3"/>
  <c r="U644" i="3"/>
  <c r="F645" i="3"/>
  <c r="G645" i="3"/>
  <c r="H645" i="3"/>
  <c r="I645" i="3"/>
  <c r="J645" i="3"/>
  <c r="K645" i="3"/>
  <c r="L645" i="3"/>
  <c r="M645" i="3"/>
  <c r="N645" i="3"/>
  <c r="O645" i="3"/>
  <c r="P645" i="3"/>
  <c r="Q645" i="3"/>
  <c r="R645" i="3"/>
  <c r="S645" i="3"/>
  <c r="T645" i="3"/>
  <c r="U645" i="3"/>
  <c r="F646" i="3"/>
  <c r="G646" i="3"/>
  <c r="H646" i="3"/>
  <c r="I646" i="3"/>
  <c r="J646" i="3"/>
  <c r="K646" i="3"/>
  <c r="L646" i="3"/>
  <c r="M646" i="3"/>
  <c r="N646" i="3"/>
  <c r="O646" i="3"/>
  <c r="R646" i="3"/>
  <c r="S646" i="3"/>
  <c r="T646" i="3"/>
  <c r="U646" i="3"/>
  <c r="F647" i="3"/>
  <c r="G647" i="3"/>
  <c r="H647" i="3"/>
  <c r="I647" i="3"/>
  <c r="J647" i="3"/>
  <c r="K647" i="3"/>
  <c r="L647" i="3"/>
  <c r="M647" i="3"/>
  <c r="N647" i="3"/>
  <c r="O647" i="3"/>
  <c r="R647" i="3"/>
  <c r="S647" i="3"/>
  <c r="T647" i="3"/>
  <c r="U647" i="3"/>
  <c r="F648" i="3"/>
  <c r="G648" i="3"/>
  <c r="H648" i="3"/>
  <c r="I648" i="3"/>
  <c r="J648" i="3"/>
  <c r="K648" i="3"/>
  <c r="L648" i="3"/>
  <c r="M648" i="3"/>
  <c r="N648" i="3"/>
  <c r="O648" i="3"/>
  <c r="R648" i="3"/>
  <c r="S648" i="3"/>
  <c r="T648" i="3"/>
  <c r="U648" i="3"/>
  <c r="F649" i="3"/>
  <c r="G649" i="3"/>
  <c r="H649" i="3"/>
  <c r="I649" i="3"/>
  <c r="J649" i="3"/>
  <c r="K649" i="3"/>
  <c r="L649" i="3"/>
  <c r="M649" i="3"/>
  <c r="N649" i="3"/>
  <c r="O649" i="3"/>
  <c r="R649" i="3"/>
  <c r="S649" i="3"/>
  <c r="T649" i="3"/>
  <c r="U649" i="3"/>
  <c r="F650" i="3"/>
  <c r="G650" i="3"/>
  <c r="H650" i="3"/>
  <c r="I650" i="3"/>
  <c r="J650" i="3"/>
  <c r="K650" i="3"/>
  <c r="L650" i="3"/>
  <c r="M650" i="3"/>
  <c r="N650" i="3"/>
  <c r="O650" i="3"/>
  <c r="R650" i="3"/>
  <c r="S650" i="3"/>
  <c r="T650" i="3"/>
  <c r="U650" i="3"/>
  <c r="F651" i="3"/>
  <c r="G651" i="3"/>
  <c r="H651" i="3"/>
  <c r="I651" i="3"/>
  <c r="J651" i="3"/>
  <c r="K651" i="3"/>
  <c r="L651" i="3"/>
  <c r="M651" i="3"/>
  <c r="N651" i="3"/>
  <c r="O651" i="3"/>
  <c r="R651" i="3"/>
  <c r="S651" i="3"/>
  <c r="T651" i="3"/>
  <c r="U651" i="3"/>
  <c r="F652" i="3"/>
  <c r="G652" i="3"/>
  <c r="H652" i="3"/>
  <c r="I652" i="3"/>
  <c r="J652" i="3"/>
  <c r="K652" i="3"/>
  <c r="L652" i="3"/>
  <c r="M652" i="3"/>
  <c r="N652" i="3"/>
  <c r="O652" i="3"/>
  <c r="R652" i="3"/>
  <c r="T652" i="3"/>
  <c r="U652" i="3"/>
  <c r="F653" i="3"/>
  <c r="G653" i="3"/>
  <c r="H653" i="3"/>
  <c r="I653" i="3"/>
  <c r="J653" i="3"/>
  <c r="K653" i="3"/>
  <c r="L653" i="3"/>
  <c r="M653" i="3"/>
  <c r="N653" i="3"/>
  <c r="O653" i="3"/>
  <c r="P653" i="3"/>
  <c r="Q653" i="3"/>
  <c r="R653" i="3"/>
  <c r="T653" i="3"/>
  <c r="U653" i="3"/>
  <c r="F654" i="3"/>
  <c r="G654" i="3"/>
  <c r="H654" i="3"/>
  <c r="I654" i="3"/>
  <c r="J654" i="3"/>
  <c r="K654" i="3"/>
  <c r="L654" i="3"/>
  <c r="M654" i="3"/>
  <c r="N654" i="3"/>
  <c r="O654" i="3"/>
  <c r="R654" i="3"/>
  <c r="S654" i="3"/>
  <c r="T654" i="3"/>
  <c r="U654" i="3"/>
  <c r="F655" i="3"/>
  <c r="G655" i="3"/>
  <c r="H655" i="3"/>
  <c r="I655" i="3"/>
  <c r="J655" i="3"/>
  <c r="K655" i="3"/>
  <c r="L655" i="3"/>
  <c r="M655" i="3"/>
  <c r="N655" i="3"/>
  <c r="O655" i="3"/>
  <c r="R655" i="3"/>
  <c r="S655" i="3"/>
  <c r="T655" i="3"/>
  <c r="U655" i="3"/>
  <c r="F656" i="3"/>
  <c r="G656" i="3"/>
  <c r="H656" i="3"/>
  <c r="I656" i="3"/>
  <c r="J656" i="3"/>
  <c r="K656" i="3"/>
  <c r="L656" i="3"/>
  <c r="M656" i="3"/>
  <c r="N656" i="3"/>
  <c r="O656" i="3"/>
  <c r="R656" i="3"/>
  <c r="S656" i="3"/>
  <c r="T656" i="3"/>
  <c r="U656" i="3"/>
  <c r="F657" i="3"/>
  <c r="G657" i="3"/>
  <c r="H657" i="3"/>
  <c r="I657" i="3"/>
  <c r="J657" i="3"/>
  <c r="K657" i="3"/>
  <c r="L657" i="3"/>
  <c r="M657" i="3"/>
  <c r="N657" i="3"/>
  <c r="O657" i="3"/>
  <c r="R657" i="3"/>
  <c r="T657" i="3"/>
  <c r="U657" i="3"/>
  <c r="F658" i="3"/>
  <c r="G658" i="3"/>
  <c r="H658" i="3"/>
  <c r="I658" i="3"/>
  <c r="J658" i="3"/>
  <c r="K658" i="3"/>
  <c r="L658" i="3"/>
  <c r="M658" i="3"/>
  <c r="N658" i="3"/>
  <c r="O658" i="3"/>
  <c r="R658" i="3"/>
  <c r="S658" i="3"/>
  <c r="T658" i="3"/>
  <c r="U658" i="3"/>
  <c r="F659" i="3"/>
  <c r="G659" i="3"/>
  <c r="H659" i="3"/>
  <c r="I659" i="3"/>
  <c r="J659" i="3"/>
  <c r="K659" i="3"/>
  <c r="L659" i="3"/>
  <c r="M659" i="3"/>
  <c r="N659" i="3"/>
  <c r="O659" i="3"/>
  <c r="R659" i="3"/>
  <c r="S659" i="3"/>
  <c r="T659" i="3"/>
  <c r="U659" i="3"/>
  <c r="F660" i="3"/>
  <c r="G660" i="3"/>
  <c r="H660" i="3"/>
  <c r="I660" i="3"/>
  <c r="J660" i="3"/>
  <c r="K660" i="3"/>
  <c r="L660" i="3"/>
  <c r="M660" i="3"/>
  <c r="N660" i="3"/>
  <c r="O660" i="3"/>
  <c r="R660" i="3"/>
  <c r="T660" i="3"/>
  <c r="U660" i="3"/>
  <c r="F661" i="3"/>
  <c r="G661" i="3"/>
  <c r="H661" i="3"/>
  <c r="I661" i="3"/>
  <c r="J661" i="3"/>
  <c r="K661" i="3"/>
  <c r="L661" i="3"/>
  <c r="M661" i="3"/>
  <c r="N661" i="3"/>
  <c r="O661" i="3"/>
  <c r="P661" i="3"/>
  <c r="Q661" i="3"/>
  <c r="R661" i="3"/>
  <c r="T661" i="3"/>
  <c r="U661" i="3"/>
  <c r="F662" i="3"/>
  <c r="G662" i="3"/>
  <c r="H662" i="3"/>
  <c r="I662" i="3"/>
  <c r="J662" i="3"/>
  <c r="K662" i="3"/>
  <c r="L662" i="3"/>
  <c r="M662" i="3"/>
  <c r="N662" i="3"/>
  <c r="O662" i="3"/>
  <c r="R662" i="3"/>
  <c r="S662" i="3"/>
  <c r="T662" i="3"/>
  <c r="U662" i="3"/>
  <c r="F663" i="3"/>
  <c r="G663" i="3"/>
  <c r="H663" i="3"/>
  <c r="I663" i="3"/>
  <c r="J663" i="3"/>
  <c r="K663" i="3"/>
  <c r="L663" i="3"/>
  <c r="M663" i="3"/>
  <c r="N663" i="3"/>
  <c r="O663" i="3"/>
  <c r="R663" i="3"/>
  <c r="S663" i="3"/>
  <c r="T663" i="3"/>
  <c r="U663" i="3"/>
  <c r="F664" i="3"/>
  <c r="G664" i="3"/>
  <c r="H664" i="3"/>
  <c r="I664" i="3"/>
  <c r="J664" i="3"/>
  <c r="K664" i="3"/>
  <c r="L664" i="3"/>
  <c r="M664" i="3"/>
  <c r="N664" i="3"/>
  <c r="O664" i="3"/>
  <c r="R664" i="3"/>
  <c r="S664" i="3"/>
  <c r="T664" i="3"/>
  <c r="U664" i="3"/>
  <c r="F665" i="3"/>
  <c r="G665" i="3"/>
  <c r="H665" i="3"/>
  <c r="I665" i="3"/>
  <c r="J665" i="3"/>
  <c r="K665" i="3"/>
  <c r="L665" i="3"/>
  <c r="M665" i="3"/>
  <c r="N665" i="3"/>
  <c r="O665" i="3"/>
  <c r="R665" i="3"/>
  <c r="S665" i="3"/>
  <c r="T665" i="3"/>
  <c r="U665" i="3"/>
  <c r="F666" i="3"/>
  <c r="G666" i="3"/>
  <c r="H666" i="3"/>
  <c r="I666" i="3"/>
  <c r="J666" i="3"/>
  <c r="K666" i="3"/>
  <c r="L666" i="3"/>
  <c r="M666" i="3"/>
  <c r="N666" i="3"/>
  <c r="O666" i="3"/>
  <c r="R666" i="3"/>
  <c r="S666" i="3"/>
  <c r="T666" i="3"/>
  <c r="U666" i="3"/>
  <c r="F667" i="3"/>
  <c r="G667" i="3"/>
  <c r="H667" i="3"/>
  <c r="I667" i="3"/>
  <c r="J667" i="3"/>
  <c r="K667" i="3"/>
  <c r="L667" i="3"/>
  <c r="M667" i="3"/>
  <c r="N667" i="3"/>
  <c r="O667" i="3"/>
  <c r="R667" i="3"/>
  <c r="T667" i="3"/>
  <c r="U667" i="3"/>
  <c r="F668" i="3"/>
  <c r="G668" i="3"/>
  <c r="H668" i="3"/>
  <c r="I668" i="3"/>
  <c r="J668" i="3"/>
  <c r="K668" i="3"/>
  <c r="L668" i="3"/>
  <c r="M668" i="3"/>
  <c r="N668" i="3"/>
  <c r="O668" i="3"/>
  <c r="P668" i="3"/>
  <c r="Q668" i="3"/>
  <c r="R668" i="3"/>
  <c r="T668" i="3"/>
  <c r="U668" i="3"/>
  <c r="F669" i="3"/>
  <c r="G669" i="3"/>
  <c r="H669" i="3"/>
  <c r="I669" i="3"/>
  <c r="J669" i="3"/>
  <c r="K669" i="3"/>
  <c r="L669" i="3"/>
  <c r="M669" i="3"/>
  <c r="N669" i="3"/>
  <c r="O669" i="3"/>
  <c r="P669" i="3"/>
  <c r="Q669" i="3"/>
  <c r="R669" i="3"/>
  <c r="S669" i="3"/>
  <c r="T669" i="3"/>
  <c r="U669" i="3"/>
  <c r="F670" i="3"/>
  <c r="G670" i="3"/>
  <c r="H670" i="3"/>
  <c r="I670" i="3"/>
  <c r="J670" i="3"/>
  <c r="K670" i="3"/>
  <c r="L670" i="3"/>
  <c r="M670" i="3"/>
  <c r="N670" i="3"/>
  <c r="O670" i="3"/>
  <c r="R670" i="3"/>
  <c r="S670" i="3"/>
  <c r="T670" i="3"/>
  <c r="U670" i="3"/>
  <c r="F671" i="3"/>
  <c r="G671" i="3"/>
  <c r="H671" i="3"/>
  <c r="I671" i="3"/>
  <c r="J671" i="3"/>
  <c r="K671" i="3"/>
  <c r="L671" i="3"/>
  <c r="M671" i="3"/>
  <c r="N671" i="3"/>
  <c r="O671" i="3"/>
  <c r="R671" i="3"/>
  <c r="S671" i="3"/>
  <c r="T671" i="3"/>
  <c r="U671" i="3"/>
  <c r="F672" i="3"/>
  <c r="G672" i="3"/>
  <c r="H672" i="3"/>
  <c r="I672" i="3"/>
  <c r="J672" i="3"/>
  <c r="K672" i="3"/>
  <c r="L672" i="3"/>
  <c r="M672" i="3"/>
  <c r="N672" i="3"/>
  <c r="O672" i="3"/>
  <c r="R672" i="3"/>
  <c r="T672" i="3"/>
  <c r="U672" i="3"/>
  <c r="F673" i="3"/>
  <c r="G673" i="3"/>
  <c r="H673" i="3"/>
  <c r="I673" i="3"/>
  <c r="J673" i="3"/>
  <c r="K673" i="3"/>
  <c r="L673" i="3"/>
  <c r="M673" i="3"/>
  <c r="N673" i="3"/>
  <c r="O673" i="3"/>
  <c r="R673" i="3"/>
  <c r="S673" i="3"/>
  <c r="T673" i="3"/>
  <c r="U673" i="3"/>
  <c r="F674" i="3"/>
  <c r="G674" i="3"/>
  <c r="H674" i="3"/>
  <c r="I674" i="3"/>
  <c r="J674" i="3"/>
  <c r="K674" i="3"/>
  <c r="L674" i="3"/>
  <c r="M674" i="3"/>
  <c r="N674" i="3"/>
  <c r="O674" i="3"/>
  <c r="R674" i="3"/>
  <c r="S674" i="3"/>
  <c r="T674" i="3"/>
  <c r="U674" i="3"/>
  <c r="F675" i="3"/>
  <c r="G675" i="3"/>
  <c r="H675" i="3"/>
  <c r="I675" i="3"/>
  <c r="J675" i="3"/>
  <c r="K675" i="3"/>
  <c r="L675" i="3"/>
  <c r="M675" i="3"/>
  <c r="N675" i="3"/>
  <c r="O675" i="3"/>
  <c r="R675" i="3"/>
  <c r="T675" i="3"/>
  <c r="U675" i="3"/>
  <c r="F676" i="3"/>
  <c r="G676" i="3"/>
  <c r="H676" i="3"/>
  <c r="I676" i="3"/>
  <c r="J676" i="3"/>
  <c r="K676" i="3"/>
  <c r="L676" i="3"/>
  <c r="M676" i="3"/>
  <c r="N676" i="3"/>
  <c r="O676" i="3"/>
  <c r="P676" i="3"/>
  <c r="Q676" i="3"/>
  <c r="R676" i="3"/>
  <c r="T676" i="3"/>
  <c r="U676" i="3"/>
  <c r="F677" i="3"/>
  <c r="G677" i="3"/>
  <c r="H677" i="3"/>
  <c r="I677" i="3"/>
  <c r="J677" i="3"/>
  <c r="K677" i="3"/>
  <c r="L677" i="3"/>
  <c r="M677" i="3"/>
  <c r="N677" i="3"/>
  <c r="O677" i="3"/>
  <c r="R677" i="3"/>
  <c r="S677" i="3"/>
  <c r="T677" i="3"/>
  <c r="U677" i="3"/>
  <c r="F678" i="3"/>
  <c r="G678" i="3"/>
  <c r="H678" i="3"/>
  <c r="I678" i="3"/>
  <c r="J678" i="3"/>
  <c r="K678" i="3"/>
  <c r="L678" i="3"/>
  <c r="M678" i="3"/>
  <c r="N678" i="3"/>
  <c r="O678" i="3"/>
  <c r="R678" i="3"/>
  <c r="S678" i="3"/>
  <c r="T678" i="3"/>
  <c r="U678" i="3"/>
  <c r="F679" i="3"/>
  <c r="G679" i="3"/>
  <c r="H679" i="3"/>
  <c r="I679" i="3"/>
  <c r="J679" i="3"/>
  <c r="K679" i="3"/>
  <c r="L679" i="3"/>
  <c r="M679" i="3"/>
  <c r="N679" i="3"/>
  <c r="O679" i="3"/>
  <c r="R679" i="3"/>
  <c r="S679" i="3"/>
  <c r="T679" i="3"/>
  <c r="U679" i="3"/>
  <c r="F680" i="3"/>
  <c r="G680" i="3"/>
  <c r="H680" i="3"/>
  <c r="I680" i="3"/>
  <c r="J680" i="3"/>
  <c r="K680" i="3"/>
  <c r="L680" i="3"/>
  <c r="M680" i="3"/>
  <c r="N680" i="3"/>
  <c r="O680" i="3"/>
  <c r="R680" i="3"/>
  <c r="S680" i="3"/>
  <c r="T680" i="3"/>
  <c r="U680" i="3"/>
  <c r="F681" i="3"/>
  <c r="G681" i="3"/>
  <c r="H681" i="3"/>
  <c r="I681" i="3"/>
  <c r="J681" i="3"/>
  <c r="K681" i="3"/>
  <c r="L681" i="3"/>
  <c r="M681" i="3"/>
  <c r="N681" i="3"/>
  <c r="O681" i="3"/>
  <c r="R681" i="3"/>
  <c r="S681" i="3"/>
  <c r="T681" i="3"/>
  <c r="U681" i="3"/>
  <c r="F682" i="3"/>
  <c r="G682" i="3"/>
  <c r="H682" i="3"/>
  <c r="I682" i="3"/>
  <c r="J682" i="3"/>
  <c r="K682" i="3"/>
  <c r="L682" i="3"/>
  <c r="M682" i="3"/>
  <c r="N682" i="3"/>
  <c r="O682" i="3"/>
  <c r="R682" i="3"/>
  <c r="S682" i="3"/>
  <c r="T682" i="3"/>
  <c r="U682" i="3"/>
  <c r="F683" i="3"/>
  <c r="G683" i="3"/>
  <c r="H683" i="3"/>
  <c r="I683" i="3"/>
  <c r="J683" i="3"/>
  <c r="K683" i="3"/>
  <c r="L683" i="3"/>
  <c r="M683" i="3"/>
  <c r="N683" i="3"/>
  <c r="O683" i="3"/>
  <c r="P683" i="3"/>
  <c r="Q683" i="3"/>
  <c r="R683" i="3"/>
  <c r="T683" i="3"/>
  <c r="U683" i="3"/>
  <c r="F684" i="3"/>
  <c r="G684" i="3"/>
  <c r="H684" i="3"/>
  <c r="I684" i="3"/>
  <c r="J684" i="3"/>
  <c r="K684" i="3"/>
  <c r="L684" i="3"/>
  <c r="M684" i="3"/>
  <c r="N684" i="3"/>
  <c r="O684" i="3"/>
  <c r="R684" i="3"/>
  <c r="S684" i="3"/>
  <c r="T684" i="3"/>
  <c r="U684" i="3"/>
  <c r="F685" i="3"/>
  <c r="G685" i="3"/>
  <c r="H685" i="3"/>
  <c r="I685" i="3"/>
  <c r="J685" i="3"/>
  <c r="K685" i="3"/>
  <c r="L685" i="3"/>
  <c r="M685" i="3"/>
  <c r="N685" i="3"/>
  <c r="O685" i="3"/>
  <c r="R685" i="3"/>
  <c r="S685" i="3"/>
  <c r="T685" i="3"/>
  <c r="U685" i="3"/>
  <c r="F686" i="3"/>
  <c r="G686" i="3"/>
  <c r="H686" i="3"/>
  <c r="I686" i="3"/>
  <c r="J686" i="3"/>
  <c r="K686" i="3"/>
  <c r="L686" i="3"/>
  <c r="M686" i="3"/>
  <c r="N686" i="3"/>
  <c r="O686" i="3"/>
  <c r="R686" i="3"/>
  <c r="S686" i="3"/>
  <c r="T686" i="3"/>
  <c r="U686" i="3"/>
  <c r="F687" i="3"/>
  <c r="G687" i="3"/>
  <c r="H687" i="3"/>
  <c r="I687" i="3"/>
  <c r="J687" i="3"/>
  <c r="K687" i="3"/>
  <c r="L687" i="3"/>
  <c r="M687" i="3"/>
  <c r="N687" i="3"/>
  <c r="O687" i="3"/>
  <c r="R687" i="3"/>
  <c r="T687" i="3"/>
  <c r="U687" i="3"/>
  <c r="F688" i="3"/>
  <c r="G688" i="3"/>
  <c r="H688" i="3"/>
  <c r="I688" i="3"/>
  <c r="J688" i="3"/>
  <c r="K688" i="3"/>
  <c r="L688" i="3"/>
  <c r="M688" i="3"/>
  <c r="N688" i="3"/>
  <c r="O688" i="3"/>
  <c r="R688" i="3"/>
  <c r="S688" i="3"/>
  <c r="T688" i="3"/>
  <c r="U688" i="3"/>
  <c r="F689" i="3"/>
  <c r="G689" i="3"/>
  <c r="H689" i="3"/>
  <c r="I689" i="3"/>
  <c r="J689" i="3"/>
  <c r="K689" i="3"/>
  <c r="L689" i="3"/>
  <c r="M689" i="3"/>
  <c r="N689" i="3"/>
  <c r="O689" i="3"/>
  <c r="R689" i="3"/>
  <c r="S689" i="3"/>
  <c r="T689" i="3"/>
  <c r="U689" i="3"/>
  <c r="F690" i="3"/>
  <c r="G690" i="3"/>
  <c r="H690" i="3"/>
  <c r="I690" i="3"/>
  <c r="J690" i="3"/>
  <c r="K690" i="3"/>
  <c r="L690" i="3"/>
  <c r="M690" i="3"/>
  <c r="N690" i="3"/>
  <c r="O690" i="3"/>
  <c r="R690" i="3"/>
  <c r="S690" i="3"/>
  <c r="T690" i="3"/>
  <c r="U690" i="3"/>
  <c r="F691" i="3"/>
  <c r="G691" i="3"/>
  <c r="H691" i="3"/>
  <c r="I691" i="3"/>
  <c r="J691" i="3"/>
  <c r="K691" i="3"/>
  <c r="L691" i="3"/>
  <c r="M691" i="3"/>
  <c r="N691" i="3"/>
  <c r="O691" i="3"/>
  <c r="P691" i="3"/>
  <c r="Q691" i="3"/>
  <c r="R691" i="3"/>
  <c r="T691" i="3"/>
  <c r="U691" i="3"/>
  <c r="F692" i="3"/>
  <c r="G692" i="3"/>
  <c r="H692" i="3"/>
  <c r="I692" i="3"/>
  <c r="J692" i="3"/>
  <c r="K692" i="3"/>
  <c r="L692" i="3"/>
  <c r="M692" i="3"/>
  <c r="N692" i="3"/>
  <c r="O692" i="3"/>
  <c r="R692" i="3"/>
  <c r="S692" i="3"/>
  <c r="T692" i="3"/>
  <c r="U692" i="3"/>
  <c r="F693" i="3"/>
  <c r="G693" i="3"/>
  <c r="H693" i="3"/>
  <c r="I693" i="3"/>
  <c r="J693" i="3"/>
  <c r="K693" i="3"/>
  <c r="L693" i="3"/>
  <c r="M693" i="3"/>
  <c r="N693" i="3"/>
  <c r="O693" i="3"/>
  <c r="R693" i="3"/>
  <c r="S693" i="3"/>
  <c r="T693" i="3"/>
  <c r="U693" i="3"/>
  <c r="F694" i="3"/>
  <c r="G694" i="3"/>
  <c r="H694" i="3"/>
  <c r="I694" i="3"/>
  <c r="J694" i="3"/>
  <c r="K694" i="3"/>
  <c r="L694" i="3"/>
  <c r="M694" i="3"/>
  <c r="N694" i="3"/>
  <c r="O694" i="3"/>
  <c r="R694" i="3"/>
  <c r="S694" i="3"/>
  <c r="T694" i="3"/>
  <c r="U694" i="3"/>
  <c r="F695" i="3"/>
  <c r="G695" i="3"/>
  <c r="H695" i="3"/>
  <c r="I695" i="3"/>
  <c r="J695" i="3"/>
  <c r="K695" i="3"/>
  <c r="L695" i="3"/>
  <c r="M695" i="3"/>
  <c r="N695" i="3"/>
  <c r="O695" i="3"/>
  <c r="R695" i="3"/>
  <c r="T695" i="3"/>
  <c r="U695" i="3"/>
  <c r="F696" i="3"/>
  <c r="G696" i="3"/>
  <c r="H696" i="3"/>
  <c r="I696" i="3"/>
  <c r="J696" i="3"/>
  <c r="K696" i="3"/>
  <c r="L696" i="3"/>
  <c r="M696" i="3"/>
  <c r="N696" i="3"/>
  <c r="O696" i="3"/>
  <c r="R696" i="3"/>
  <c r="S696" i="3"/>
  <c r="T696" i="3"/>
  <c r="U696" i="3"/>
  <c r="F697" i="3"/>
  <c r="G697" i="3"/>
  <c r="H697" i="3"/>
  <c r="I697" i="3"/>
  <c r="J697" i="3"/>
  <c r="K697" i="3"/>
  <c r="L697" i="3"/>
  <c r="M697" i="3"/>
  <c r="N697" i="3"/>
  <c r="O697" i="3"/>
  <c r="R697" i="3"/>
  <c r="S697" i="3"/>
  <c r="T697" i="3"/>
  <c r="U697" i="3"/>
  <c r="F698" i="3"/>
  <c r="G698" i="3"/>
  <c r="H698" i="3"/>
  <c r="I698" i="3"/>
  <c r="J698" i="3"/>
  <c r="K698" i="3"/>
  <c r="L698" i="3"/>
  <c r="M698" i="3"/>
  <c r="N698" i="3"/>
  <c r="O698" i="3"/>
  <c r="R698" i="3"/>
  <c r="S698" i="3"/>
  <c r="T698" i="3"/>
  <c r="U698" i="3"/>
  <c r="F699" i="3"/>
  <c r="G699" i="3"/>
  <c r="H699" i="3"/>
  <c r="I699" i="3"/>
  <c r="J699" i="3"/>
  <c r="K699" i="3"/>
  <c r="L699" i="3"/>
  <c r="M699" i="3"/>
  <c r="N699" i="3"/>
  <c r="O699" i="3"/>
  <c r="P699" i="3"/>
  <c r="Q699" i="3"/>
  <c r="R699" i="3"/>
  <c r="T699" i="3"/>
  <c r="U699" i="3"/>
  <c r="F700" i="3"/>
  <c r="G700" i="3"/>
  <c r="H700" i="3"/>
  <c r="I700" i="3"/>
  <c r="J700" i="3"/>
  <c r="K700" i="3"/>
  <c r="L700" i="3"/>
  <c r="M700" i="3"/>
  <c r="N700" i="3"/>
  <c r="O700" i="3"/>
  <c r="R700" i="3"/>
  <c r="S700" i="3"/>
  <c r="T700" i="3"/>
  <c r="U700" i="3"/>
  <c r="F701" i="3"/>
  <c r="G701" i="3"/>
  <c r="H701" i="3"/>
  <c r="I701" i="3"/>
  <c r="J701" i="3"/>
  <c r="K701" i="3"/>
  <c r="L701" i="3"/>
  <c r="M701" i="3"/>
  <c r="N701" i="3"/>
  <c r="O701" i="3"/>
  <c r="R701" i="3"/>
  <c r="S701" i="3"/>
  <c r="T701" i="3"/>
  <c r="U701" i="3"/>
  <c r="F702" i="3"/>
  <c r="G702" i="3"/>
  <c r="H702" i="3"/>
  <c r="I702" i="3"/>
  <c r="J702" i="3"/>
  <c r="K702" i="3"/>
  <c r="L702" i="3"/>
  <c r="M702" i="3"/>
  <c r="N702" i="3"/>
  <c r="O702" i="3"/>
  <c r="R702" i="3"/>
  <c r="S702" i="3"/>
  <c r="T702" i="3"/>
  <c r="U702" i="3"/>
  <c r="F703" i="3"/>
  <c r="G703" i="3"/>
  <c r="H703" i="3"/>
  <c r="I703" i="3"/>
  <c r="J703" i="3"/>
  <c r="K703" i="3"/>
  <c r="L703" i="3"/>
  <c r="M703" i="3"/>
  <c r="N703" i="3"/>
  <c r="O703" i="3"/>
  <c r="R703" i="3"/>
  <c r="S703" i="3"/>
  <c r="T703" i="3"/>
  <c r="U703" i="3"/>
  <c r="F704" i="3"/>
  <c r="G704" i="3"/>
  <c r="H704" i="3"/>
  <c r="I704" i="3"/>
  <c r="J704" i="3"/>
  <c r="K704" i="3"/>
  <c r="L704" i="3"/>
  <c r="M704" i="3"/>
  <c r="N704" i="3"/>
  <c r="O704" i="3"/>
  <c r="R704" i="3"/>
  <c r="S704" i="3"/>
  <c r="T704" i="3"/>
  <c r="U704" i="3"/>
  <c r="F705" i="3"/>
  <c r="G705" i="3"/>
  <c r="H705" i="3"/>
  <c r="I705" i="3"/>
  <c r="J705" i="3"/>
  <c r="K705" i="3"/>
  <c r="L705" i="3"/>
  <c r="M705" i="3"/>
  <c r="N705" i="3"/>
  <c r="O705" i="3"/>
  <c r="R705" i="3"/>
  <c r="S705" i="3"/>
  <c r="T705" i="3"/>
  <c r="U705" i="3"/>
  <c r="F706" i="3"/>
  <c r="G706" i="3"/>
  <c r="H706" i="3"/>
  <c r="I706" i="3"/>
  <c r="J706" i="3"/>
  <c r="K706" i="3"/>
  <c r="L706" i="3"/>
  <c r="M706" i="3"/>
  <c r="N706" i="3"/>
  <c r="O706" i="3"/>
  <c r="R706" i="3"/>
  <c r="S706" i="3"/>
  <c r="T706" i="3"/>
  <c r="U706" i="3"/>
  <c r="F707" i="3"/>
  <c r="G707" i="3"/>
  <c r="H707" i="3"/>
  <c r="I707" i="3"/>
  <c r="J707" i="3"/>
  <c r="K707" i="3"/>
  <c r="L707" i="3"/>
  <c r="M707" i="3"/>
  <c r="N707" i="3"/>
  <c r="O707" i="3"/>
  <c r="P707" i="3"/>
  <c r="Q707" i="3"/>
  <c r="R707" i="3"/>
  <c r="T707" i="3"/>
  <c r="U707" i="3"/>
  <c r="F708" i="3"/>
  <c r="G708" i="3"/>
  <c r="H708" i="3"/>
  <c r="I708" i="3"/>
  <c r="J708" i="3"/>
  <c r="K708" i="3"/>
  <c r="L708" i="3"/>
  <c r="M708" i="3"/>
  <c r="N708" i="3"/>
  <c r="O708" i="3"/>
  <c r="R708" i="3"/>
  <c r="S708" i="3"/>
  <c r="T708" i="3"/>
  <c r="U708" i="3"/>
  <c r="F709" i="3"/>
  <c r="G709" i="3"/>
  <c r="H709" i="3"/>
  <c r="I709" i="3"/>
  <c r="J709" i="3"/>
  <c r="K709" i="3"/>
  <c r="L709" i="3"/>
  <c r="M709" i="3"/>
  <c r="N709" i="3"/>
  <c r="O709" i="3"/>
  <c r="P709" i="3"/>
  <c r="R709" i="3"/>
  <c r="S709" i="3"/>
  <c r="T709" i="3"/>
  <c r="U709" i="3"/>
  <c r="F710" i="3"/>
  <c r="G710" i="3"/>
  <c r="H710" i="3"/>
  <c r="I710" i="3"/>
  <c r="J710" i="3"/>
  <c r="K710" i="3"/>
  <c r="L710" i="3"/>
  <c r="M710" i="3"/>
  <c r="N710" i="3"/>
  <c r="O710" i="3"/>
  <c r="R710" i="3"/>
  <c r="S710" i="3"/>
  <c r="T710" i="3"/>
  <c r="U710" i="3"/>
  <c r="F711" i="3"/>
  <c r="G711" i="3"/>
  <c r="H711" i="3"/>
  <c r="I711" i="3"/>
  <c r="J711" i="3"/>
  <c r="K711" i="3"/>
  <c r="L711" i="3"/>
  <c r="M711" i="3"/>
  <c r="N711" i="3"/>
  <c r="O711" i="3"/>
  <c r="R711" i="3"/>
  <c r="S711" i="3"/>
  <c r="T711" i="3"/>
  <c r="U711" i="3"/>
  <c r="F712" i="3"/>
  <c r="G712" i="3"/>
  <c r="H712" i="3"/>
  <c r="I712" i="3"/>
  <c r="J712" i="3"/>
  <c r="K712" i="3"/>
  <c r="L712" i="3"/>
  <c r="M712" i="3"/>
  <c r="N712" i="3"/>
  <c r="O712" i="3"/>
  <c r="R712" i="3"/>
  <c r="S712" i="3"/>
  <c r="T712" i="3"/>
  <c r="U712" i="3"/>
  <c r="F713" i="3"/>
  <c r="G713" i="3"/>
  <c r="H713" i="3"/>
  <c r="I713" i="3"/>
  <c r="J713" i="3"/>
  <c r="K713" i="3"/>
  <c r="L713" i="3"/>
  <c r="M713" i="3"/>
  <c r="N713" i="3"/>
  <c r="O713" i="3"/>
  <c r="R713" i="3"/>
  <c r="S713" i="3"/>
  <c r="T713" i="3"/>
  <c r="U713" i="3"/>
  <c r="F714" i="3"/>
  <c r="G714" i="3"/>
  <c r="H714" i="3"/>
  <c r="I714" i="3"/>
  <c r="J714" i="3"/>
  <c r="K714" i="3"/>
  <c r="L714" i="3"/>
  <c r="M714" i="3"/>
  <c r="N714" i="3"/>
  <c r="O714" i="3"/>
  <c r="R714" i="3"/>
  <c r="S714" i="3"/>
  <c r="T714" i="3"/>
  <c r="U714" i="3"/>
  <c r="F715" i="3"/>
  <c r="G715" i="3"/>
  <c r="H715" i="3"/>
  <c r="I715" i="3"/>
  <c r="J715" i="3"/>
  <c r="K715" i="3"/>
  <c r="L715" i="3"/>
  <c r="M715" i="3"/>
  <c r="N715" i="3"/>
  <c r="O715" i="3"/>
  <c r="R715" i="3"/>
  <c r="S715" i="3"/>
  <c r="T715" i="3"/>
  <c r="U715" i="3"/>
  <c r="F716" i="3"/>
  <c r="G716" i="3"/>
  <c r="H716" i="3"/>
  <c r="I716" i="3"/>
  <c r="J716" i="3"/>
  <c r="K716" i="3"/>
  <c r="L716" i="3"/>
  <c r="M716" i="3"/>
  <c r="N716" i="3"/>
  <c r="O716" i="3"/>
  <c r="R716" i="3"/>
  <c r="S716" i="3"/>
  <c r="T716" i="3"/>
  <c r="U716" i="3"/>
  <c r="F717" i="3"/>
  <c r="G717" i="3"/>
  <c r="H717" i="3"/>
  <c r="I717" i="3"/>
  <c r="J717" i="3"/>
  <c r="K717" i="3"/>
  <c r="L717" i="3"/>
  <c r="M717" i="3"/>
  <c r="N717" i="3"/>
  <c r="O717" i="3"/>
  <c r="R717" i="3"/>
  <c r="S717" i="3"/>
  <c r="T717" i="3"/>
  <c r="U717" i="3"/>
  <c r="F718" i="3"/>
  <c r="G718" i="3"/>
  <c r="H718" i="3"/>
  <c r="I718" i="3"/>
  <c r="J718" i="3"/>
  <c r="K718" i="3"/>
  <c r="L718" i="3"/>
  <c r="M718" i="3"/>
  <c r="N718" i="3"/>
  <c r="O718" i="3"/>
  <c r="R718" i="3"/>
  <c r="S718" i="3"/>
  <c r="T718" i="3"/>
  <c r="U718" i="3"/>
  <c r="F719" i="3"/>
  <c r="G719" i="3"/>
  <c r="H719" i="3"/>
  <c r="I719" i="3"/>
  <c r="J719" i="3"/>
  <c r="K719" i="3"/>
  <c r="L719" i="3"/>
  <c r="M719" i="3"/>
  <c r="N719" i="3"/>
  <c r="O719" i="3"/>
  <c r="R719" i="3"/>
  <c r="S719" i="3"/>
  <c r="T719" i="3"/>
  <c r="U719" i="3"/>
  <c r="F720" i="3"/>
  <c r="G720" i="3"/>
  <c r="H720" i="3"/>
  <c r="I720" i="3"/>
  <c r="J720" i="3"/>
  <c r="K720" i="3"/>
  <c r="L720" i="3"/>
  <c r="M720" i="3"/>
  <c r="N720" i="3"/>
  <c r="O720" i="3"/>
  <c r="R720" i="3"/>
  <c r="S720" i="3"/>
  <c r="T720" i="3"/>
  <c r="U720" i="3"/>
  <c r="F721" i="3"/>
  <c r="G721" i="3"/>
  <c r="H721" i="3"/>
  <c r="I721" i="3"/>
  <c r="J721" i="3"/>
  <c r="K721" i="3"/>
  <c r="L721" i="3"/>
  <c r="M721" i="3"/>
  <c r="N721" i="3"/>
  <c r="O721" i="3"/>
  <c r="R721" i="3"/>
  <c r="S721" i="3"/>
  <c r="T721" i="3"/>
  <c r="U721" i="3"/>
  <c r="F722" i="3"/>
  <c r="G722" i="3"/>
  <c r="H722" i="3"/>
  <c r="I722" i="3"/>
  <c r="J722" i="3"/>
  <c r="K722" i="3"/>
  <c r="L722" i="3"/>
  <c r="M722" i="3"/>
  <c r="N722" i="3"/>
  <c r="O722" i="3"/>
  <c r="R722" i="3"/>
  <c r="S722" i="3"/>
  <c r="T722" i="3"/>
  <c r="U722" i="3"/>
  <c r="F723" i="3"/>
  <c r="G723" i="3"/>
  <c r="H723" i="3"/>
  <c r="I723" i="3"/>
  <c r="J723" i="3"/>
  <c r="K723" i="3"/>
  <c r="L723" i="3"/>
  <c r="M723" i="3"/>
  <c r="N723" i="3"/>
  <c r="O723" i="3"/>
  <c r="P723" i="3"/>
  <c r="Q723" i="3"/>
  <c r="R723" i="3"/>
  <c r="T723" i="3"/>
  <c r="U723" i="3"/>
  <c r="F724" i="3"/>
  <c r="G724" i="3"/>
  <c r="H724" i="3"/>
  <c r="I724" i="3"/>
  <c r="J724" i="3"/>
  <c r="K724" i="3"/>
  <c r="L724" i="3"/>
  <c r="M724" i="3"/>
  <c r="N724" i="3"/>
  <c r="O724" i="3"/>
  <c r="R724" i="3"/>
  <c r="S724" i="3"/>
  <c r="T724" i="3"/>
  <c r="U724" i="3"/>
  <c r="F725" i="3"/>
  <c r="G725" i="3"/>
  <c r="H725" i="3"/>
  <c r="I725" i="3"/>
  <c r="J725" i="3"/>
  <c r="K725" i="3"/>
  <c r="L725" i="3"/>
  <c r="M725" i="3"/>
  <c r="N725" i="3"/>
  <c r="O725" i="3"/>
  <c r="R725" i="3"/>
  <c r="S725" i="3"/>
  <c r="T725" i="3"/>
  <c r="U725" i="3"/>
  <c r="F726" i="3"/>
  <c r="G726" i="3"/>
  <c r="H726" i="3"/>
  <c r="I726" i="3"/>
  <c r="J726" i="3"/>
  <c r="K726" i="3"/>
  <c r="L726" i="3"/>
  <c r="M726" i="3"/>
  <c r="N726" i="3"/>
  <c r="O726" i="3"/>
  <c r="R726" i="3"/>
  <c r="S726" i="3"/>
  <c r="T726" i="3"/>
  <c r="U726" i="3"/>
  <c r="F727" i="3"/>
  <c r="G727" i="3"/>
  <c r="H727" i="3"/>
  <c r="I727" i="3"/>
  <c r="J727" i="3"/>
  <c r="K727" i="3"/>
  <c r="L727" i="3"/>
  <c r="M727" i="3"/>
  <c r="N727" i="3"/>
  <c r="O727" i="3"/>
  <c r="R727" i="3"/>
  <c r="S727" i="3"/>
  <c r="T727" i="3"/>
  <c r="U727" i="3"/>
  <c r="F728" i="3"/>
  <c r="G728" i="3"/>
  <c r="H728" i="3"/>
  <c r="I728" i="3"/>
  <c r="J728" i="3"/>
  <c r="K728" i="3"/>
  <c r="L728" i="3"/>
  <c r="M728" i="3"/>
  <c r="N728" i="3"/>
  <c r="O728" i="3"/>
  <c r="R728" i="3"/>
  <c r="S728" i="3"/>
  <c r="T728" i="3"/>
  <c r="U728" i="3"/>
  <c r="F729" i="3"/>
  <c r="G729" i="3"/>
  <c r="H729" i="3"/>
  <c r="I729" i="3"/>
  <c r="J729" i="3"/>
  <c r="K729" i="3"/>
  <c r="L729" i="3"/>
  <c r="M729" i="3"/>
  <c r="N729" i="3"/>
  <c r="O729" i="3"/>
  <c r="P729" i="3"/>
  <c r="R729" i="3"/>
  <c r="S729" i="3"/>
  <c r="T729" i="3"/>
  <c r="U729" i="3"/>
  <c r="F730" i="3"/>
  <c r="G730" i="3"/>
  <c r="H730" i="3"/>
  <c r="I730" i="3"/>
  <c r="J730" i="3"/>
  <c r="K730" i="3"/>
  <c r="L730" i="3"/>
  <c r="M730" i="3"/>
  <c r="N730" i="3"/>
  <c r="O730" i="3"/>
  <c r="R730" i="3"/>
  <c r="T730" i="3"/>
  <c r="U730" i="3"/>
  <c r="F731" i="3"/>
  <c r="G731" i="3"/>
  <c r="H731" i="3"/>
  <c r="I731" i="3"/>
  <c r="J731" i="3"/>
  <c r="K731" i="3"/>
  <c r="L731" i="3"/>
  <c r="M731" i="3"/>
  <c r="N731" i="3"/>
  <c r="O731" i="3"/>
  <c r="R731" i="3"/>
  <c r="S731" i="3"/>
  <c r="T731" i="3"/>
  <c r="U731" i="3"/>
  <c r="F732" i="3"/>
  <c r="G732" i="3"/>
  <c r="H732" i="3"/>
  <c r="I732" i="3"/>
  <c r="J732" i="3"/>
  <c r="K732" i="3"/>
  <c r="L732" i="3"/>
  <c r="M732" i="3"/>
  <c r="N732" i="3"/>
  <c r="O732" i="3"/>
  <c r="R732" i="3"/>
  <c r="S732" i="3"/>
  <c r="T732" i="3"/>
  <c r="U732" i="3"/>
  <c r="F733" i="3"/>
  <c r="G733" i="3"/>
  <c r="H733" i="3"/>
  <c r="I733" i="3"/>
  <c r="J733" i="3"/>
  <c r="K733" i="3"/>
  <c r="L733" i="3"/>
  <c r="M733" i="3"/>
  <c r="N733" i="3"/>
  <c r="O733" i="3"/>
  <c r="R733" i="3"/>
  <c r="S733" i="3"/>
  <c r="T733" i="3"/>
  <c r="U733" i="3"/>
  <c r="F734" i="3"/>
  <c r="G734" i="3"/>
  <c r="H734" i="3"/>
  <c r="I734" i="3"/>
  <c r="J734" i="3"/>
  <c r="K734" i="3"/>
  <c r="L734" i="3"/>
  <c r="M734" i="3"/>
  <c r="N734" i="3"/>
  <c r="O734" i="3"/>
  <c r="R734" i="3"/>
  <c r="S734" i="3"/>
  <c r="T734" i="3"/>
  <c r="U734" i="3"/>
  <c r="F735" i="3"/>
  <c r="G735" i="3"/>
  <c r="H735" i="3"/>
  <c r="I735" i="3"/>
  <c r="J735" i="3"/>
  <c r="K735" i="3"/>
  <c r="L735" i="3"/>
  <c r="M735" i="3"/>
  <c r="N735" i="3"/>
  <c r="O735" i="3"/>
  <c r="R735" i="3"/>
  <c r="S735" i="3"/>
  <c r="T735" i="3"/>
  <c r="U735" i="3"/>
  <c r="F736" i="3"/>
  <c r="G736" i="3"/>
  <c r="H736" i="3"/>
  <c r="I736" i="3"/>
  <c r="J736" i="3"/>
  <c r="K736" i="3"/>
  <c r="L736" i="3"/>
  <c r="M736" i="3"/>
  <c r="N736" i="3"/>
  <c r="O736" i="3"/>
  <c r="R736" i="3"/>
  <c r="S736" i="3"/>
  <c r="T736" i="3"/>
  <c r="U736" i="3"/>
  <c r="F737" i="3"/>
  <c r="G737" i="3"/>
  <c r="H737" i="3"/>
  <c r="I737" i="3"/>
  <c r="J737" i="3"/>
  <c r="K737" i="3"/>
  <c r="L737" i="3"/>
  <c r="M737" i="3"/>
  <c r="N737" i="3"/>
  <c r="O737" i="3"/>
  <c r="R737" i="3"/>
  <c r="S737" i="3"/>
  <c r="T737" i="3"/>
  <c r="U737" i="3"/>
  <c r="F738" i="3"/>
  <c r="G738" i="3"/>
  <c r="H738" i="3"/>
  <c r="I738" i="3"/>
  <c r="J738" i="3"/>
  <c r="K738" i="3"/>
  <c r="L738" i="3"/>
  <c r="M738" i="3"/>
  <c r="N738" i="3"/>
  <c r="O738" i="3"/>
  <c r="R738" i="3"/>
  <c r="T738" i="3"/>
  <c r="U738" i="3"/>
  <c r="F739" i="3"/>
  <c r="G739" i="3"/>
  <c r="H739" i="3"/>
  <c r="I739" i="3"/>
  <c r="J739" i="3"/>
  <c r="K739" i="3"/>
  <c r="L739" i="3"/>
  <c r="M739" i="3"/>
  <c r="N739" i="3"/>
  <c r="O739" i="3"/>
  <c r="R739" i="3"/>
  <c r="S739" i="3"/>
  <c r="T739" i="3"/>
  <c r="U739" i="3"/>
  <c r="F740" i="3"/>
  <c r="G740" i="3"/>
  <c r="H740" i="3"/>
  <c r="I740" i="3"/>
  <c r="J740" i="3"/>
  <c r="K740" i="3"/>
  <c r="L740" i="3"/>
  <c r="M740" i="3"/>
  <c r="N740" i="3"/>
  <c r="O740" i="3"/>
  <c r="R740" i="3"/>
  <c r="S740" i="3"/>
  <c r="T740" i="3"/>
  <c r="U740" i="3"/>
  <c r="F741" i="3"/>
  <c r="G741" i="3"/>
  <c r="H741" i="3"/>
  <c r="I741" i="3"/>
  <c r="J741" i="3"/>
  <c r="K741" i="3"/>
  <c r="L741" i="3"/>
  <c r="M741" i="3"/>
  <c r="N741" i="3"/>
  <c r="O741" i="3"/>
  <c r="R741" i="3"/>
  <c r="S741" i="3"/>
  <c r="T741" i="3"/>
  <c r="U741" i="3"/>
  <c r="F742" i="3"/>
  <c r="G742" i="3"/>
  <c r="H742" i="3"/>
  <c r="I742" i="3"/>
  <c r="J742" i="3"/>
  <c r="K742" i="3"/>
  <c r="L742" i="3"/>
  <c r="M742" i="3"/>
  <c r="N742" i="3"/>
  <c r="O742" i="3"/>
  <c r="R742" i="3"/>
  <c r="S742" i="3"/>
  <c r="T742" i="3"/>
  <c r="U742" i="3"/>
  <c r="F743" i="3"/>
  <c r="G743" i="3"/>
  <c r="H743" i="3"/>
  <c r="I743" i="3"/>
  <c r="J743" i="3"/>
  <c r="K743" i="3"/>
  <c r="L743" i="3"/>
  <c r="M743" i="3"/>
  <c r="N743" i="3"/>
  <c r="O743" i="3"/>
  <c r="R743" i="3"/>
  <c r="S743" i="3"/>
  <c r="T743" i="3"/>
  <c r="U743" i="3"/>
  <c r="F744" i="3"/>
  <c r="G744" i="3"/>
  <c r="H744" i="3"/>
  <c r="I744" i="3"/>
  <c r="J744" i="3"/>
  <c r="K744" i="3"/>
  <c r="L744" i="3"/>
  <c r="M744" i="3"/>
  <c r="N744" i="3"/>
  <c r="O744" i="3"/>
  <c r="R744" i="3"/>
  <c r="S744" i="3"/>
  <c r="T744" i="3"/>
  <c r="U744" i="3"/>
  <c r="F745" i="3"/>
  <c r="G745" i="3"/>
  <c r="H745" i="3"/>
  <c r="I745" i="3"/>
  <c r="J745" i="3"/>
  <c r="K745" i="3"/>
  <c r="L745" i="3"/>
  <c r="M745" i="3"/>
  <c r="N745" i="3"/>
  <c r="O745" i="3"/>
  <c r="R745" i="3"/>
  <c r="S745" i="3"/>
  <c r="T745" i="3"/>
  <c r="U745" i="3"/>
  <c r="F746" i="3"/>
  <c r="G746" i="3"/>
  <c r="H746" i="3"/>
  <c r="I746" i="3"/>
  <c r="J746" i="3"/>
  <c r="K746" i="3"/>
  <c r="L746" i="3"/>
  <c r="M746" i="3"/>
  <c r="N746" i="3"/>
  <c r="O746" i="3"/>
  <c r="R746" i="3"/>
  <c r="T746" i="3"/>
  <c r="U746" i="3"/>
  <c r="F747" i="3"/>
  <c r="G747" i="3"/>
  <c r="H747" i="3"/>
  <c r="I747" i="3"/>
  <c r="J747" i="3"/>
  <c r="K747" i="3"/>
  <c r="L747" i="3"/>
  <c r="M747" i="3"/>
  <c r="N747" i="3"/>
  <c r="O747" i="3"/>
  <c r="R747" i="3"/>
  <c r="S747" i="3"/>
  <c r="T747" i="3"/>
  <c r="U747" i="3"/>
  <c r="F748" i="3"/>
  <c r="G748" i="3"/>
  <c r="H748" i="3"/>
  <c r="I748" i="3"/>
  <c r="J748" i="3"/>
  <c r="K748" i="3"/>
  <c r="L748" i="3"/>
  <c r="M748" i="3"/>
  <c r="N748" i="3"/>
  <c r="O748" i="3"/>
  <c r="R748" i="3"/>
  <c r="S748" i="3"/>
  <c r="T748" i="3"/>
  <c r="U748" i="3"/>
  <c r="F749" i="3"/>
  <c r="G749" i="3"/>
  <c r="H749" i="3"/>
  <c r="I749" i="3"/>
  <c r="J749" i="3"/>
  <c r="K749" i="3"/>
  <c r="L749" i="3"/>
  <c r="M749" i="3"/>
  <c r="N749" i="3"/>
  <c r="O749" i="3"/>
  <c r="R749" i="3"/>
  <c r="S749" i="3"/>
  <c r="T749" i="3"/>
  <c r="U749" i="3"/>
  <c r="F750" i="3"/>
  <c r="G750" i="3"/>
  <c r="H750" i="3"/>
  <c r="I750" i="3"/>
  <c r="J750" i="3"/>
  <c r="K750" i="3"/>
  <c r="L750" i="3"/>
  <c r="M750" i="3"/>
  <c r="N750" i="3"/>
  <c r="O750" i="3"/>
  <c r="R750" i="3"/>
  <c r="S750" i="3"/>
  <c r="T750" i="3"/>
  <c r="U750" i="3"/>
  <c r="F751" i="3"/>
  <c r="G751" i="3"/>
  <c r="H751" i="3"/>
  <c r="I751" i="3"/>
  <c r="J751" i="3"/>
  <c r="K751" i="3"/>
  <c r="L751" i="3"/>
  <c r="M751" i="3"/>
  <c r="N751" i="3"/>
  <c r="O751" i="3"/>
  <c r="R751" i="3"/>
  <c r="S751" i="3"/>
  <c r="T751" i="3"/>
  <c r="U751" i="3"/>
  <c r="F752" i="3"/>
  <c r="G752" i="3"/>
  <c r="H752" i="3"/>
  <c r="I752" i="3"/>
  <c r="J752" i="3"/>
  <c r="K752" i="3"/>
  <c r="L752" i="3"/>
  <c r="M752" i="3"/>
  <c r="N752" i="3"/>
  <c r="O752" i="3"/>
  <c r="R752" i="3"/>
  <c r="T752" i="3"/>
  <c r="U752" i="3"/>
  <c r="F753" i="3"/>
  <c r="G753" i="3"/>
  <c r="H753" i="3"/>
  <c r="I753" i="3"/>
  <c r="J753" i="3"/>
  <c r="K753" i="3"/>
  <c r="L753" i="3"/>
  <c r="M753" i="3"/>
  <c r="N753" i="3"/>
  <c r="O753" i="3"/>
  <c r="R753" i="3"/>
  <c r="S753" i="3"/>
  <c r="T753" i="3"/>
  <c r="U753" i="3"/>
  <c r="F754" i="3"/>
  <c r="G754" i="3"/>
  <c r="H754" i="3"/>
  <c r="I754" i="3"/>
  <c r="J754" i="3"/>
  <c r="K754" i="3"/>
  <c r="L754" i="3"/>
  <c r="M754" i="3"/>
  <c r="N754" i="3"/>
  <c r="O754" i="3"/>
  <c r="R754" i="3"/>
  <c r="S754" i="3"/>
  <c r="T754" i="3"/>
  <c r="U754" i="3"/>
  <c r="F755" i="3"/>
  <c r="G755" i="3"/>
  <c r="H755" i="3"/>
  <c r="I755" i="3"/>
  <c r="J755" i="3"/>
  <c r="K755" i="3"/>
  <c r="L755" i="3"/>
  <c r="M755" i="3"/>
  <c r="N755" i="3"/>
  <c r="O755" i="3"/>
  <c r="R755" i="3"/>
  <c r="S755" i="3"/>
  <c r="T755" i="3"/>
  <c r="U755" i="3"/>
  <c r="F756" i="3"/>
  <c r="G756" i="3"/>
  <c r="H756" i="3"/>
  <c r="I756" i="3"/>
  <c r="J756" i="3"/>
  <c r="K756" i="3"/>
  <c r="L756" i="3"/>
  <c r="M756" i="3"/>
  <c r="N756" i="3"/>
  <c r="O756" i="3"/>
  <c r="R756" i="3"/>
  <c r="S756" i="3"/>
  <c r="T756" i="3"/>
  <c r="U756" i="3"/>
  <c r="F757" i="3"/>
  <c r="G757" i="3"/>
  <c r="H757" i="3"/>
  <c r="I757" i="3"/>
  <c r="J757" i="3"/>
  <c r="K757" i="3"/>
  <c r="L757" i="3"/>
  <c r="M757" i="3"/>
  <c r="N757" i="3"/>
  <c r="O757" i="3"/>
  <c r="R757" i="3"/>
  <c r="S757" i="3"/>
  <c r="T757" i="3"/>
  <c r="U757" i="3"/>
  <c r="F758" i="3"/>
  <c r="G758" i="3"/>
  <c r="H758" i="3"/>
  <c r="I758" i="3"/>
  <c r="J758" i="3"/>
  <c r="K758" i="3"/>
  <c r="L758" i="3"/>
  <c r="M758" i="3"/>
  <c r="N758" i="3"/>
  <c r="O758" i="3"/>
  <c r="R758" i="3"/>
  <c r="S758" i="3"/>
  <c r="T758" i="3"/>
  <c r="U758" i="3"/>
  <c r="F759" i="3"/>
  <c r="G759" i="3"/>
  <c r="H759" i="3"/>
  <c r="I759" i="3"/>
  <c r="J759" i="3"/>
  <c r="K759" i="3"/>
  <c r="L759" i="3"/>
  <c r="M759" i="3"/>
  <c r="N759" i="3"/>
  <c r="O759" i="3"/>
  <c r="R759" i="3"/>
  <c r="S759" i="3"/>
  <c r="T759" i="3"/>
  <c r="U759" i="3"/>
  <c r="F760" i="3"/>
  <c r="G760" i="3"/>
  <c r="H760" i="3"/>
  <c r="I760" i="3"/>
  <c r="J760" i="3"/>
  <c r="K760" i="3"/>
  <c r="L760" i="3"/>
  <c r="M760" i="3"/>
  <c r="N760" i="3"/>
  <c r="O760" i="3"/>
  <c r="R760" i="3"/>
  <c r="T760" i="3"/>
  <c r="U760" i="3"/>
  <c r="F761" i="3"/>
  <c r="G761" i="3"/>
  <c r="H761" i="3"/>
  <c r="I761" i="3"/>
  <c r="J761" i="3"/>
  <c r="K761" i="3"/>
  <c r="L761" i="3"/>
  <c r="M761" i="3"/>
  <c r="N761" i="3"/>
  <c r="O761" i="3"/>
  <c r="R761" i="3"/>
  <c r="S761" i="3"/>
  <c r="T761" i="3"/>
  <c r="U761" i="3"/>
  <c r="F762" i="3"/>
  <c r="G762" i="3"/>
  <c r="H762" i="3"/>
  <c r="I762" i="3"/>
  <c r="J762" i="3"/>
  <c r="K762" i="3"/>
  <c r="L762" i="3"/>
  <c r="M762" i="3"/>
  <c r="N762" i="3"/>
  <c r="O762" i="3"/>
  <c r="R762" i="3"/>
  <c r="S762" i="3"/>
  <c r="T762" i="3"/>
  <c r="U762" i="3"/>
  <c r="P242" i="3" l="1"/>
  <c r="P430" i="3"/>
  <c r="P339" i="3"/>
  <c r="P540" i="3"/>
  <c r="P311" i="3"/>
  <c r="P43" i="3"/>
  <c r="P533" i="3"/>
  <c r="P461" i="3"/>
  <c r="P152" i="3"/>
  <c r="P131" i="3"/>
  <c r="P556" i="3"/>
  <c r="P115" i="3"/>
  <c r="P372" i="3"/>
  <c r="P243" i="3"/>
  <c r="P748" i="3"/>
  <c r="P586" i="3"/>
  <c r="P401" i="3"/>
  <c r="P201" i="3"/>
  <c r="P389" i="3"/>
  <c r="P297" i="3"/>
  <c r="P202" i="3"/>
  <c r="P222" i="3"/>
  <c r="P518" i="3"/>
  <c r="P463" i="3"/>
  <c r="P455" i="3"/>
  <c r="P154" i="3"/>
  <c r="P315" i="3"/>
  <c r="P283" i="3"/>
  <c r="P493" i="3"/>
  <c r="P439" i="3"/>
  <c r="P396" i="3"/>
  <c r="P423" i="3"/>
  <c r="P364" i="3"/>
  <c r="P251" i="3"/>
  <c r="P250" i="3"/>
  <c r="P91" i="3"/>
  <c r="P696" i="3"/>
  <c r="P671" i="3"/>
  <c r="P567" i="3"/>
  <c r="P421" i="3"/>
  <c r="P420" i="3"/>
  <c r="P186" i="3"/>
  <c r="P162" i="3"/>
  <c r="P58" i="3"/>
  <c r="P563" i="3"/>
  <c r="P487" i="3"/>
  <c r="P464" i="3"/>
  <c r="P365" i="3"/>
  <c r="P195" i="3"/>
  <c r="P717" i="3"/>
  <c r="P611" i="3"/>
  <c r="P508" i="3"/>
  <c r="P447" i="3"/>
  <c r="P446" i="3"/>
  <c r="P354" i="3"/>
  <c r="P353" i="3"/>
  <c r="P145" i="3"/>
  <c r="P427" i="3"/>
  <c r="P185" i="3"/>
  <c r="P495" i="3"/>
  <c r="P751" i="3"/>
  <c r="P618" i="3"/>
  <c r="P546" i="3"/>
  <c r="P356" i="3"/>
  <c r="P697" i="3"/>
  <c r="P367" i="3"/>
  <c r="P716" i="3"/>
  <c r="P682" i="3"/>
  <c r="P431" i="3"/>
  <c r="P411" i="3"/>
  <c r="P83" i="3"/>
  <c r="P554" i="3"/>
  <c r="P453" i="3"/>
  <c r="P449" i="3"/>
  <c r="P557" i="3"/>
  <c r="P525" i="3"/>
  <c r="P555" i="3"/>
  <c r="P416" i="3"/>
  <c r="P362" i="3"/>
  <c r="P178" i="3"/>
  <c r="P193" i="3"/>
  <c r="P657" i="3"/>
  <c r="P609" i="3"/>
  <c r="P479" i="3"/>
  <c r="P440" i="3"/>
  <c r="P722" i="3"/>
  <c r="P458" i="3"/>
  <c r="P628" i="3"/>
  <c r="P67" i="3"/>
  <c r="P646" i="3"/>
  <c r="P347" i="3"/>
  <c r="P550" i="3"/>
  <c r="P698" i="3"/>
  <c r="P412" i="3"/>
  <c r="P558" i="3"/>
  <c r="P35" i="3"/>
  <c r="P483" i="3"/>
  <c r="P380" i="3"/>
  <c r="P551" i="3"/>
  <c r="P103" i="3"/>
  <c r="P688" i="3"/>
  <c r="P127" i="3"/>
  <c r="P471" i="3"/>
  <c r="P394" i="3"/>
  <c r="P180" i="3"/>
  <c r="P523" i="3"/>
  <c r="P47" i="3"/>
  <c r="P648" i="3"/>
  <c r="P581" i="3"/>
  <c r="P452" i="3"/>
  <c r="P413" i="3"/>
  <c r="P402" i="3"/>
  <c r="P381" i="3"/>
  <c r="P375" i="3"/>
  <c r="P684" i="3"/>
  <c r="P639" i="3"/>
  <c r="P638" i="3"/>
  <c r="P516" i="3"/>
  <c r="P515" i="3"/>
  <c r="P384" i="3"/>
  <c r="P383" i="3"/>
  <c r="P300" i="3"/>
  <c r="P713" i="3"/>
  <c r="P712" i="3"/>
  <c r="P584" i="3"/>
  <c r="P532" i="3"/>
  <c r="P429" i="3"/>
  <c r="P419" i="3"/>
  <c r="P418" i="3"/>
  <c r="P415" i="3"/>
  <c r="P349" i="3"/>
  <c r="P348" i="3"/>
  <c r="P599" i="3"/>
  <c r="P494" i="3"/>
  <c r="P759" i="3"/>
  <c r="P715" i="3"/>
  <c r="P622" i="3"/>
  <c r="P578" i="3"/>
  <c r="P541" i="3"/>
  <c r="P497" i="3"/>
  <c r="P482" i="3"/>
  <c r="P119" i="3"/>
  <c r="P754" i="3"/>
  <c r="P572" i="3"/>
  <c r="P363" i="3"/>
  <c r="P492" i="3"/>
  <c r="P397" i="3"/>
  <c r="P559" i="3"/>
  <c r="P404" i="3"/>
  <c r="P82" i="3"/>
  <c r="P634" i="3"/>
  <c r="P592" i="3"/>
  <c r="P542" i="3"/>
  <c r="P500" i="3"/>
  <c r="P499" i="3"/>
  <c r="P382" i="3"/>
  <c r="P351" i="3"/>
  <c r="P247" i="3"/>
  <c r="P130" i="3"/>
  <c r="P677" i="3"/>
  <c r="P476" i="3"/>
  <c r="P442" i="3"/>
  <c r="P403" i="3"/>
  <c r="P281" i="3"/>
  <c r="P216" i="3"/>
  <c r="P730" i="3"/>
  <c r="P450" i="3"/>
  <c r="P395" i="3"/>
  <c r="P387" i="3"/>
  <c r="P318" i="3"/>
  <c r="P177" i="3"/>
  <c r="P731" i="3"/>
  <c r="P509" i="3"/>
  <c r="P507" i="3"/>
  <c r="P287" i="3"/>
  <c r="P760" i="3"/>
  <c r="P660" i="3"/>
  <c r="P566" i="3"/>
  <c r="P565" i="3"/>
  <c r="P472" i="3"/>
  <c r="P454" i="3"/>
  <c r="P313" i="3"/>
  <c r="P227" i="3"/>
  <c r="P141" i="3"/>
  <c r="P758" i="3"/>
  <c r="P737" i="3"/>
  <c r="P643" i="3"/>
  <c r="P720" i="3"/>
  <c r="P689" i="3"/>
  <c r="P655" i="3"/>
  <c r="P568" i="3"/>
  <c r="P326" i="3"/>
  <c r="P553" i="3"/>
  <c r="P467" i="3"/>
  <c r="P378" i="3"/>
  <c r="P279" i="3"/>
  <c r="P71" i="3"/>
  <c r="P601" i="3"/>
  <c r="P519" i="3"/>
  <c r="P589" i="3"/>
  <c r="P231" i="3"/>
  <c r="P596" i="3"/>
  <c r="P743" i="3"/>
  <c r="P706" i="3"/>
  <c r="P538" i="3"/>
  <c r="P410" i="3"/>
  <c r="P221" i="3"/>
  <c r="P526" i="3"/>
  <c r="P370" i="3"/>
  <c r="P105" i="3"/>
  <c r="P670" i="3"/>
  <c r="P491" i="3"/>
  <c r="P438" i="3"/>
  <c r="P50" i="3"/>
  <c r="P536" i="3"/>
  <c r="P485" i="3"/>
  <c r="P456" i="3"/>
  <c r="P425" i="3"/>
  <c r="P386" i="3"/>
  <c r="P379" i="3"/>
  <c r="P298" i="3"/>
  <c r="P66" i="3"/>
  <c r="P685" i="3"/>
  <c r="P371" i="3"/>
  <c r="P288" i="3"/>
  <c r="P399" i="3"/>
  <c r="P266" i="3"/>
  <c r="P580" i="3"/>
  <c r="P700" i="3"/>
  <c r="P478" i="3"/>
  <c r="P674" i="3"/>
  <c r="P666" i="3"/>
  <c r="P327" i="3"/>
  <c r="P245" i="3"/>
  <c r="P642" i="3"/>
  <c r="P228" i="3"/>
  <c r="P118" i="3"/>
  <c r="P588" i="3"/>
  <c r="P562" i="3"/>
  <c r="P547" i="3"/>
  <c r="P341" i="3"/>
  <c r="P34" i="3"/>
  <c r="P750" i="3"/>
  <c r="P651" i="3"/>
  <c r="P470" i="3"/>
  <c r="P469" i="3"/>
  <c r="P422" i="3"/>
  <c r="P264" i="3"/>
  <c r="P708" i="3"/>
  <c r="P486" i="3"/>
  <c r="P352" i="3"/>
  <c r="P277" i="3"/>
  <c r="P207" i="3"/>
  <c r="P114" i="3"/>
  <c r="P312" i="3"/>
  <c r="P733" i="3"/>
  <c r="P570" i="3"/>
  <c r="P475" i="3"/>
  <c r="P465" i="3"/>
  <c r="P369" i="3"/>
  <c r="P357" i="3"/>
  <c r="P97" i="3"/>
  <c r="P734" i="3"/>
  <c r="P524" i="3"/>
  <c r="P496" i="3"/>
  <c r="P317" i="3"/>
  <c r="P299" i="3"/>
  <c r="P285" i="3"/>
  <c r="P36" i="3"/>
  <c r="P626" i="3"/>
  <c r="P616" i="3"/>
  <c r="P590" i="3"/>
  <c r="P587" i="3"/>
  <c r="P400" i="3"/>
  <c r="P255" i="3"/>
  <c r="P209" i="3"/>
  <c r="P161" i="3"/>
  <c r="P135" i="3"/>
  <c r="P128" i="3"/>
  <c r="P102" i="3"/>
  <c r="P711" i="3"/>
  <c r="P658" i="3"/>
  <c r="P635" i="3"/>
  <c r="P405" i="3"/>
  <c r="P593" i="3"/>
  <c r="P549" i="3"/>
  <c r="P548" i="3"/>
  <c r="P481" i="3"/>
  <c r="P477" i="3"/>
  <c r="P320" i="3"/>
  <c r="P307" i="3"/>
  <c r="P278" i="3"/>
  <c r="P718" i="3"/>
  <c r="P579" i="3"/>
  <c r="P428" i="3"/>
  <c r="P407" i="3"/>
  <c r="P346" i="3"/>
  <c r="P302" i="3"/>
  <c r="P280" i="3"/>
  <c r="P239" i="3"/>
  <c r="P234" i="3"/>
  <c r="P205" i="3"/>
  <c r="P173" i="3"/>
  <c r="P761" i="3"/>
  <c r="P728" i="3"/>
  <c r="P721" i="3"/>
  <c r="P358" i="3"/>
  <c r="P355" i="3"/>
  <c r="P181" i="3"/>
  <c r="P88" i="3"/>
  <c r="P87" i="3"/>
  <c r="P38" i="3"/>
  <c r="P693" i="3"/>
  <c r="P598" i="3"/>
  <c r="P597" i="3"/>
  <c r="P530" i="3"/>
  <c r="P511" i="3"/>
  <c r="P377" i="3"/>
  <c r="P376" i="3"/>
  <c r="P282" i="3"/>
  <c r="P275" i="3"/>
  <c r="P253" i="3"/>
  <c r="P175" i="3"/>
  <c r="P170" i="3"/>
  <c r="P659" i="3"/>
  <c r="P633" i="3"/>
  <c r="P489" i="3"/>
  <c r="P484" i="3"/>
  <c r="P451" i="3"/>
  <c r="P77" i="3"/>
  <c r="P60" i="3"/>
  <c r="P736" i="3"/>
  <c r="P459" i="3"/>
  <c r="P303" i="3"/>
  <c r="P140" i="3"/>
  <c r="P615" i="3"/>
  <c r="P753" i="3"/>
  <c r="P745" i="3"/>
  <c r="P744" i="3"/>
  <c r="P710" i="3"/>
  <c r="P652" i="3"/>
  <c r="P650" i="3"/>
  <c r="P649" i="3"/>
  <c r="P605" i="3"/>
  <c r="P529" i="3"/>
  <c r="P528" i="3"/>
  <c r="P466" i="3"/>
  <c r="P441" i="3"/>
  <c r="P437" i="3"/>
  <c r="P330" i="3"/>
  <c r="P319" i="3"/>
  <c r="P305" i="3"/>
  <c r="P292" i="3"/>
  <c r="P258" i="3"/>
  <c r="P204" i="3"/>
  <c r="P168" i="3"/>
  <c r="P94" i="3"/>
  <c r="P640" i="3"/>
  <c r="P625" i="3"/>
  <c r="P409" i="3"/>
  <c r="P408" i="3"/>
  <c r="P366" i="3"/>
  <c r="P361" i="3"/>
  <c r="P335" i="3"/>
  <c r="P213" i="3"/>
  <c r="P187" i="3"/>
  <c r="P74" i="3"/>
  <c r="P73" i="3"/>
  <c r="P53" i="3"/>
  <c r="P752" i="3"/>
  <c r="P726" i="3"/>
  <c r="P747" i="3"/>
  <c r="P695" i="3"/>
  <c r="P627" i="3"/>
  <c r="P594" i="3"/>
  <c r="P591" i="3"/>
  <c r="P502" i="3"/>
  <c r="P444" i="3"/>
  <c r="P373" i="3"/>
  <c r="P337" i="3"/>
  <c r="P273" i="3"/>
  <c r="P214" i="3"/>
  <c r="P206" i="3"/>
  <c r="P158" i="3"/>
  <c r="P157" i="3"/>
  <c r="P142" i="3"/>
  <c r="P90" i="3"/>
  <c r="P610" i="3"/>
  <c r="P433" i="3"/>
  <c r="P426" i="3"/>
  <c r="P254" i="3"/>
  <c r="P241" i="3"/>
  <c r="P238" i="3"/>
  <c r="P62" i="3"/>
  <c r="P620" i="3"/>
  <c r="P631" i="3"/>
  <c r="P322" i="3"/>
  <c r="P225" i="3"/>
  <c r="P200" i="3"/>
  <c r="P153" i="3"/>
  <c r="P137" i="3"/>
  <c r="P41" i="3"/>
  <c r="P39" i="3"/>
  <c r="P630" i="3"/>
  <c r="P520" i="3"/>
  <c r="P192" i="3"/>
  <c r="P169" i="3"/>
  <c r="P132" i="3"/>
  <c r="P129" i="3"/>
  <c r="P111" i="3"/>
  <c r="P110" i="3"/>
  <c r="P85" i="3"/>
  <c r="P63" i="3"/>
  <c r="P46" i="3"/>
  <c r="P33" i="3"/>
  <c r="P739" i="3"/>
  <c r="P705" i="3"/>
  <c r="P704" i="3"/>
  <c r="P665" i="3"/>
  <c r="P573" i="3"/>
  <c r="P571" i="3"/>
  <c r="P544" i="3"/>
  <c r="P522" i="3"/>
  <c r="P473" i="3"/>
  <c r="P468" i="3"/>
  <c r="P434" i="3"/>
  <c r="P414" i="3"/>
  <c r="P343" i="3"/>
  <c r="P342" i="3"/>
  <c r="P332" i="3"/>
  <c r="P306" i="3"/>
  <c r="P268" i="3"/>
  <c r="P267" i="3"/>
  <c r="P265" i="3"/>
  <c r="P220" i="3"/>
  <c r="P163" i="3"/>
  <c r="P160" i="3"/>
  <c r="P144" i="3"/>
  <c r="P123" i="3"/>
  <c r="P117" i="3"/>
  <c r="P436" i="3"/>
  <c r="P374" i="3"/>
  <c r="P368" i="3"/>
  <c r="P359" i="3"/>
  <c r="P350" i="3"/>
  <c r="P217" i="3"/>
  <c r="P138" i="3"/>
  <c r="P134" i="3"/>
  <c r="P68" i="3"/>
  <c r="P65" i="3"/>
  <c r="P681" i="3"/>
  <c r="P600" i="3"/>
  <c r="P575" i="3"/>
  <c r="P619" i="3"/>
  <c r="P504" i="3"/>
  <c r="P503" i="3"/>
  <c r="P208" i="3"/>
  <c r="P150" i="3"/>
  <c r="P149" i="3"/>
  <c r="P148" i="3"/>
  <c r="P59" i="3"/>
  <c r="P756" i="3"/>
  <c r="P746" i="3"/>
  <c r="P742" i="3"/>
  <c r="P687" i="3"/>
  <c r="P675" i="3"/>
  <c r="P673" i="3"/>
  <c r="P672" i="3"/>
  <c r="P662" i="3"/>
  <c r="P623" i="3"/>
  <c r="P445" i="3"/>
  <c r="P393" i="3"/>
  <c r="P392" i="3"/>
  <c r="P391" i="3"/>
  <c r="P325" i="3"/>
  <c r="P291" i="3"/>
  <c r="P274" i="3"/>
  <c r="P271" i="3"/>
  <c r="P262" i="3"/>
  <c r="P235" i="3"/>
  <c r="P210" i="3"/>
  <c r="P189" i="3"/>
  <c r="P95" i="3"/>
  <c r="P31" i="3"/>
  <c r="P30" i="3"/>
  <c r="P724" i="3"/>
  <c r="P647" i="3"/>
  <c r="P644" i="3"/>
  <c r="P608" i="3"/>
  <c r="P338" i="3"/>
  <c r="P328" i="3"/>
  <c r="P249" i="3"/>
  <c r="P236" i="3"/>
  <c r="P176" i="3"/>
  <c r="P174" i="3"/>
  <c r="P55" i="3"/>
  <c r="P749" i="3"/>
  <c r="P741" i="3"/>
  <c r="P740" i="3"/>
  <c r="P738" i="3"/>
  <c r="P667" i="3"/>
  <c r="P664" i="3"/>
  <c r="P583" i="3"/>
  <c r="P577" i="3"/>
  <c r="P576" i="3"/>
  <c r="P543" i="3"/>
  <c r="P535" i="3"/>
  <c r="P534" i="3"/>
  <c r="P527" i="3"/>
  <c r="P324" i="3"/>
  <c r="P323" i="3"/>
  <c r="P290" i="3"/>
  <c r="P224" i="3"/>
  <c r="P212" i="3"/>
  <c r="P172" i="3"/>
  <c r="P109" i="3"/>
  <c r="P92" i="3"/>
  <c r="P75" i="3"/>
  <c r="P725" i="3"/>
  <c r="P719" i="3"/>
  <c r="P680" i="3"/>
  <c r="P679" i="3"/>
  <c r="P604" i="3"/>
  <c r="P215" i="3"/>
  <c r="P120" i="3"/>
  <c r="P80" i="3"/>
  <c r="P79" i="3"/>
  <c r="P78" i="3"/>
  <c r="P260" i="3"/>
  <c r="P259" i="3"/>
  <c r="P166" i="3"/>
  <c r="P155" i="3"/>
  <c r="P121" i="3"/>
  <c r="P246" i="3"/>
  <c r="P762" i="3"/>
  <c r="P617" i="3"/>
  <c r="P614" i="3"/>
  <c r="P506" i="3"/>
  <c r="P321" i="3"/>
  <c r="P286" i="3"/>
  <c r="P233" i="3"/>
  <c r="P190" i="3"/>
  <c r="P182" i="3"/>
  <c r="P100" i="3"/>
  <c r="P99" i="3"/>
  <c r="P89" i="3"/>
  <c r="P54" i="3"/>
  <c r="P732" i="3"/>
  <c r="P624" i="3"/>
  <c r="P569" i="3"/>
  <c r="P309" i="3"/>
  <c r="P289" i="3"/>
  <c r="P229" i="3"/>
  <c r="P194" i="3"/>
  <c r="P122" i="3"/>
  <c r="P702" i="3"/>
  <c r="P701" i="3"/>
  <c r="P694" i="3"/>
  <c r="P692" i="3"/>
  <c r="P641" i="3"/>
  <c r="P636" i="3"/>
  <c r="P632" i="3"/>
  <c r="P514" i="3"/>
  <c r="P513" i="3"/>
  <c r="P512" i="3"/>
  <c r="P443" i="3"/>
  <c r="P435" i="3"/>
  <c r="P406" i="3"/>
  <c r="P398" i="3"/>
  <c r="P334" i="3"/>
  <c r="P230" i="3"/>
  <c r="P198" i="3"/>
  <c r="P197" i="3"/>
  <c r="P184" i="3"/>
  <c r="P159" i="3"/>
  <c r="P124" i="3"/>
  <c r="P57" i="3"/>
  <c r="P45" i="3"/>
  <c r="P69" i="3"/>
  <c r="P48" i="3"/>
  <c r="P344" i="3"/>
  <c r="P316" i="3"/>
  <c r="P237" i="3"/>
  <c r="P196" i="3"/>
  <c r="P191" i="3"/>
  <c r="P84" i="3"/>
  <c r="P678" i="3"/>
  <c r="P663" i="3"/>
  <c r="P498" i="3"/>
  <c r="P390" i="3"/>
  <c r="P226" i="3"/>
  <c r="P179" i="3"/>
  <c r="P164" i="3"/>
  <c r="P112" i="3"/>
  <c r="P735" i="3"/>
  <c r="P686" i="3"/>
  <c r="P656" i="3"/>
  <c r="P301" i="3"/>
  <c r="P296" i="3"/>
  <c r="P295" i="3"/>
  <c r="P294" i="3"/>
  <c r="P37" i="3"/>
  <c r="P510" i="3"/>
  <c r="P151" i="3"/>
  <c r="P147" i="3"/>
  <c r="P101" i="3"/>
  <c r="P29" i="3"/>
  <c r="P284" i="3"/>
  <c r="P218" i="3"/>
  <c r="P133" i="3"/>
  <c r="P126" i="3"/>
  <c r="P52" i="3"/>
  <c r="P51" i="3"/>
  <c r="P561" i="3"/>
  <c r="P552" i="3"/>
  <c r="P333" i="3"/>
  <c r="P331" i="3"/>
  <c r="P310" i="3"/>
  <c r="P211" i="3"/>
  <c r="P116" i="3"/>
  <c r="P64" i="3"/>
  <c r="P269" i="3"/>
  <c r="P256" i="3"/>
  <c r="P252" i="3"/>
  <c r="P107" i="3"/>
  <c r="P340" i="3"/>
  <c r="P56" i="3"/>
  <c r="P203" i="3"/>
  <c r="P188" i="3"/>
  <c r="P139" i="3"/>
  <c r="P125" i="3"/>
  <c r="P81" i="3"/>
  <c r="P44" i="3"/>
  <c r="P42" i="3"/>
  <c r="P727" i="3"/>
  <c r="P714" i="3"/>
  <c r="P703" i="3"/>
  <c r="P690" i="3"/>
  <c r="P654" i="3"/>
  <c r="P574" i="3"/>
  <c r="P545" i="3"/>
  <c r="P505" i="3"/>
  <c r="P308" i="3"/>
  <c r="P293" i="3"/>
  <c r="P244" i="3"/>
  <c r="P232" i="3"/>
  <c r="P143" i="3"/>
  <c r="P86" i="3"/>
  <c r="P757" i="3"/>
  <c r="P755" i="3"/>
  <c r="P248" i="3"/>
  <c r="P156" i="3"/>
  <c r="P108" i="3"/>
  <c r="P106" i="3"/>
  <c r="P96" i="3"/>
  <c r="P93" i="3"/>
  <c r="P61" i="3"/>
  <c r="P263" i="3"/>
  <c r="P261" i="3"/>
  <c r="P223" i="3"/>
  <c r="P219" i="3"/>
  <c r="P171" i="3"/>
  <c r="P165" i="3"/>
  <c r="P113" i="3"/>
  <c r="P49" i="3"/>
  <c r="P32" i="3"/>
  <c r="P276" i="3"/>
  <c r="P270" i="3"/>
  <c r="P183" i="3"/>
  <c r="P76" i="3"/>
  <c r="P70" i="3"/>
  <c r="T763" i="3"/>
  <c r="T764" i="3"/>
  <c r="T765" i="3"/>
  <c r="N763" i="3"/>
  <c r="N764" i="3"/>
  <c r="N765" i="3"/>
  <c r="L763" i="3"/>
  <c r="L764" i="3"/>
  <c r="L765" i="3"/>
  <c r="J763" i="3"/>
  <c r="J764" i="3"/>
  <c r="J765" i="3"/>
  <c r="G763" i="3"/>
  <c r="G764" i="3"/>
  <c r="G765" i="3"/>
  <c r="B764" i="3"/>
  <c r="F764" i="3"/>
  <c r="B765" i="3"/>
  <c r="F765" i="3"/>
  <c r="B740" i="3"/>
  <c r="B741" i="3"/>
  <c r="B742" i="3"/>
  <c r="B743" i="3"/>
  <c r="B744" i="3"/>
  <c r="B745" i="3"/>
  <c r="B746" i="3"/>
  <c r="B747" i="3"/>
  <c r="B748" i="3"/>
  <c r="B749" i="3"/>
  <c r="B750" i="3"/>
  <c r="B751" i="3"/>
  <c r="B752" i="3"/>
  <c r="B753" i="3"/>
  <c r="B754" i="3"/>
  <c r="B755" i="3"/>
  <c r="B756" i="3"/>
  <c r="B757" i="3"/>
  <c r="B758" i="3"/>
  <c r="B759" i="3"/>
  <c r="B760" i="3"/>
  <c r="B761" i="3"/>
  <c r="B762" i="3"/>
  <c r="B763" i="3"/>
  <c r="F763" i="3"/>
  <c r="B726" i="3"/>
  <c r="B727" i="3"/>
  <c r="B728" i="3"/>
  <c r="B729" i="3"/>
  <c r="B730" i="3"/>
  <c r="B731" i="3"/>
  <c r="B732" i="3"/>
  <c r="B733" i="3"/>
  <c r="B734" i="3"/>
  <c r="B735" i="3"/>
  <c r="B736" i="3"/>
  <c r="B737" i="3"/>
  <c r="B738" i="3"/>
  <c r="B739" i="3"/>
  <c r="B718" i="3"/>
  <c r="B719" i="3"/>
  <c r="B720" i="3"/>
  <c r="B721" i="3"/>
  <c r="B722" i="3"/>
  <c r="B723" i="3"/>
  <c r="B724" i="3"/>
  <c r="B725" i="3"/>
  <c r="B715" i="3"/>
  <c r="B716" i="3"/>
  <c r="B717" i="3"/>
  <c r="B710" i="3"/>
  <c r="B711" i="3"/>
  <c r="B712" i="3"/>
  <c r="B713" i="3"/>
  <c r="B714"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572" i="3"/>
  <c r="B573" i="3"/>
  <c r="B574" i="3"/>
  <c r="B575" i="3"/>
  <c r="B576" i="3"/>
  <c r="B577" i="3"/>
  <c r="B578" i="3"/>
  <c r="B579" i="3"/>
  <c r="B580" i="3"/>
  <c r="B581" i="3"/>
  <c r="B582" i="3"/>
  <c r="B583" i="3"/>
  <c r="B584" i="3"/>
  <c r="B585" i="3"/>
  <c r="B586" i="3"/>
  <c r="B587" i="3"/>
  <c r="B588" i="3"/>
  <c r="B589" i="3"/>
  <c r="B590" i="3"/>
  <c r="B591" i="3"/>
  <c r="B592" i="3"/>
  <c r="B593" i="3"/>
  <c r="B594" i="3"/>
  <c r="B595" i="3"/>
  <c r="B596" i="3"/>
  <c r="B597" i="3"/>
  <c r="B598" i="3"/>
  <c r="B599" i="3"/>
  <c r="B600" i="3"/>
  <c r="B601" i="3"/>
  <c r="B602" i="3"/>
  <c r="B603" i="3"/>
  <c r="B604" i="3"/>
  <c r="B605" i="3"/>
  <c r="B606" i="3"/>
  <c r="B607" i="3"/>
  <c r="B608" i="3"/>
  <c r="B609" i="3"/>
  <c r="B610" i="3"/>
  <c r="B611" i="3"/>
  <c r="B612" i="3"/>
  <c r="B613" i="3"/>
  <c r="B614" i="3"/>
  <c r="B615" i="3"/>
  <c r="B616" i="3"/>
  <c r="B617" i="3"/>
  <c r="B618" i="3"/>
  <c r="B619" i="3"/>
  <c r="B620" i="3"/>
  <c r="B621" i="3"/>
  <c r="B622" i="3"/>
  <c r="B623" i="3"/>
  <c r="B624" i="3"/>
  <c r="B625" i="3"/>
  <c r="B626" i="3"/>
  <c r="B627" i="3"/>
  <c r="B628" i="3"/>
  <c r="B629" i="3"/>
  <c r="B630" i="3"/>
  <c r="B631" i="3"/>
  <c r="B632" i="3"/>
  <c r="B633" i="3"/>
  <c r="B634" i="3"/>
  <c r="B635" i="3"/>
  <c r="B636" i="3"/>
  <c r="B637" i="3"/>
  <c r="B638" i="3"/>
  <c r="B639" i="3"/>
  <c r="B640" i="3"/>
  <c r="B641" i="3"/>
  <c r="B642" i="3"/>
  <c r="B643" i="3"/>
  <c r="B644" i="3"/>
  <c r="B645" i="3"/>
  <c r="B646" i="3"/>
  <c r="B647" i="3"/>
  <c r="B648" i="3"/>
  <c r="B649" i="3"/>
  <c r="B650" i="3"/>
  <c r="B651" i="3"/>
  <c r="B652" i="3"/>
  <c r="B653" i="3"/>
  <c r="B654" i="3"/>
  <c r="B655" i="3"/>
  <c r="B656" i="3"/>
  <c r="B657" i="3"/>
  <c r="B658" i="3"/>
  <c r="B659" i="3"/>
  <c r="B660" i="3"/>
  <c r="B661" i="3"/>
  <c r="B662" i="3"/>
  <c r="B663" i="3"/>
  <c r="B664" i="3"/>
  <c r="B665" i="3"/>
  <c r="B666" i="3"/>
  <c r="B667" i="3"/>
  <c r="B668" i="3"/>
  <c r="B669" i="3"/>
  <c r="B670" i="3"/>
  <c r="B671" i="3"/>
  <c r="B672" i="3"/>
  <c r="B673" i="3"/>
  <c r="B674" i="3"/>
  <c r="B675" i="3"/>
  <c r="B676" i="3"/>
  <c r="B677" i="3"/>
  <c r="B678" i="3"/>
  <c r="B679" i="3"/>
  <c r="B680" i="3"/>
  <c r="B681" i="3"/>
  <c r="B682" i="3"/>
  <c r="B683" i="3"/>
  <c r="B684" i="3"/>
  <c r="B685" i="3"/>
  <c r="B686" i="3"/>
  <c r="B687" i="3"/>
  <c r="B688" i="3"/>
  <c r="B689" i="3"/>
  <c r="B690" i="3"/>
  <c r="B691" i="3"/>
  <c r="B692" i="3"/>
  <c r="B693" i="3"/>
  <c r="B694" i="3"/>
  <c r="B695" i="3"/>
  <c r="B696" i="3"/>
  <c r="B697" i="3"/>
  <c r="B698" i="3"/>
  <c r="B699" i="3"/>
  <c r="B700" i="3"/>
  <c r="B701" i="3"/>
  <c r="B702" i="3"/>
  <c r="B703" i="3"/>
  <c r="B704" i="3"/>
  <c r="B705" i="3"/>
  <c r="B706" i="3"/>
  <c r="B707" i="3"/>
  <c r="B708" i="3"/>
  <c r="B709" i="3"/>
  <c r="B413" i="3"/>
  <c r="B414" i="3"/>
  <c r="B415" i="3"/>
  <c r="B416" i="3"/>
  <c r="B417" i="3"/>
  <c r="B418" i="3"/>
  <c r="B419" i="3"/>
  <c r="B420" i="3"/>
  <c r="B421" i="3"/>
  <c r="B422" i="3"/>
  <c r="Y386" i="1"/>
  <c r="Y387" i="1"/>
  <c r="Y393" i="1"/>
  <c r="Y394" i="1"/>
  <c r="Y397" i="1"/>
  <c r="Y398" i="1"/>
  <c r="Y399" i="1"/>
  <c r="Y405" i="1"/>
  <c r="Y406" i="1"/>
  <c r="Y407" i="1"/>
  <c r="Y413" i="1"/>
  <c r="Y414" i="1"/>
  <c r="Y415" i="1"/>
  <c r="Y421" i="1"/>
  <c r="Y422" i="1"/>
  <c r="Y428" i="1"/>
  <c r="Y429" i="1"/>
  <c r="Y430" i="1"/>
  <c r="Y437" i="1"/>
  <c r="Y438" i="1"/>
  <c r="Y445" i="1"/>
  <c r="Y446" i="1"/>
  <c r="Y453" i="1"/>
  <c r="Y454" i="1"/>
  <c r="Y461" i="1"/>
  <c r="Y462" i="1"/>
  <c r="Y469" i="1"/>
  <c r="Y470" i="1"/>
  <c r="Y477" i="1"/>
  <c r="Y478" i="1"/>
  <c r="Y485" i="1"/>
  <c r="Y486" i="1"/>
  <c r="Y493" i="1"/>
  <c r="Y494" i="1"/>
  <c r="Y501" i="1"/>
  <c r="Y502" i="1"/>
  <c r="Y509" i="1"/>
  <c r="Y510" i="1"/>
  <c r="Y516" i="1"/>
  <c r="Y517" i="1"/>
  <c r="Y524" i="1"/>
  <c r="Y525" i="1"/>
  <c r="Y532" i="1"/>
  <c r="Y533" i="1"/>
  <c r="Y540" i="1"/>
  <c r="Y541" i="1"/>
  <c r="Y548" i="1"/>
  <c r="Y549" i="1"/>
  <c r="Y556" i="1"/>
  <c r="Y557" i="1"/>
  <c r="Y564" i="1"/>
  <c r="Y565" i="1"/>
  <c r="Y572" i="1"/>
  <c r="Y573" i="1"/>
  <c r="Y580" i="1"/>
  <c r="Y581" i="1"/>
  <c r="Y588" i="1"/>
  <c r="Y589" i="1"/>
  <c r="Y596" i="1"/>
  <c r="Y597" i="1"/>
  <c r="Y604" i="1"/>
  <c r="Y605" i="1"/>
  <c r="Y612" i="1"/>
  <c r="Y613" i="1"/>
  <c r="Y620" i="1"/>
  <c r="Y621" i="1"/>
  <c r="Y628" i="1"/>
  <c r="Y629" i="1"/>
  <c r="Y630" i="1"/>
  <c r="Y631" i="1"/>
  <c r="Y636" i="1"/>
  <c r="Y638" i="1"/>
  <c r="Y643" i="1"/>
  <c r="Y644" i="1"/>
  <c r="Y645" i="1"/>
  <c r="Y646" i="1"/>
  <c r="Y651" i="1"/>
  <c r="Y652" i="1"/>
  <c r="Y653" i="1"/>
  <c r="Y658" i="1"/>
  <c r="Y659" i="1"/>
  <c r="Y661" i="1"/>
  <c r="Y666" i="1"/>
  <c r="Y667" i="1"/>
  <c r="Y668" i="1"/>
  <c r="Y669" i="1"/>
  <c r="Y674" i="1"/>
  <c r="Y675" i="1"/>
  <c r="Y677" i="1"/>
  <c r="Y682" i="1"/>
  <c r="Y683" i="1"/>
  <c r="Y684" i="1"/>
  <c r="Y685" i="1"/>
  <c r="Y690" i="1"/>
  <c r="Y691" i="1"/>
  <c r="Y692" i="1"/>
  <c r="Y693" i="1"/>
  <c r="Y698" i="1"/>
  <c r="Y699" i="1"/>
  <c r="Y701" i="1"/>
  <c r="Y706" i="1"/>
  <c r="Y707" i="1"/>
  <c r="Y708" i="1"/>
  <c r="Y709" i="1"/>
  <c r="Y714" i="1"/>
  <c r="Y715" i="1"/>
  <c r="Y716" i="1"/>
  <c r="Y717" i="1"/>
  <c r="Y721" i="1"/>
  <c r="Y723" i="1"/>
  <c r="Y728" i="1"/>
  <c r="Y729" i="1"/>
  <c r="Y730" i="1"/>
  <c r="Y731" i="1"/>
  <c r="Y736" i="1"/>
  <c r="Y737" i="1"/>
  <c r="R763" i="3"/>
  <c r="Q15" i="3" l="1"/>
  <c r="T15" i="3"/>
  <c r="O15" i="3"/>
  <c r="O16" i="3"/>
  <c r="M15" i="3"/>
  <c r="N15" i="3"/>
  <c r="P15" i="3"/>
  <c r="R15" i="3"/>
  <c r="S15" i="3"/>
  <c r="T16" i="3"/>
  <c r="O14" i="3"/>
  <c r="F15" i="3"/>
  <c r="G15" i="3"/>
  <c r="H15" i="3"/>
  <c r="I15" i="3"/>
  <c r="J15" i="3"/>
  <c r="K15" i="3"/>
  <c r="L15" i="3"/>
  <c r="Q16" i="3"/>
  <c r="K16" i="3"/>
  <c r="E16" i="3"/>
  <c r="M16" i="3"/>
  <c r="F14" i="3"/>
  <c r="J14" i="3"/>
  <c r="N14" i="3"/>
  <c r="R14" i="3"/>
  <c r="H16" i="3"/>
  <c r="I13" i="3"/>
  <c r="G16" i="3"/>
  <c r="P16" i="3"/>
  <c r="G14" i="3"/>
  <c r="K14" i="3"/>
  <c r="S14" i="3"/>
  <c r="J16" i="3"/>
  <c r="R16" i="3"/>
  <c r="I16" i="3"/>
  <c r="S13" i="3"/>
  <c r="H14" i="3"/>
  <c r="L14" i="3"/>
  <c r="P14" i="3"/>
  <c r="T14" i="3"/>
  <c r="L16" i="3"/>
  <c r="F13" i="3"/>
  <c r="M13" i="3"/>
  <c r="E15" i="3"/>
  <c r="S16" i="3"/>
  <c r="K13" i="3"/>
  <c r="E13" i="3"/>
  <c r="E14" i="3"/>
  <c r="I14" i="3"/>
  <c r="M14" i="3"/>
  <c r="Q14" i="3"/>
  <c r="F16" i="3"/>
  <c r="N16" i="3"/>
  <c r="Y622" i="1"/>
  <c r="Y606" i="1"/>
  <c r="Y590" i="1"/>
  <c r="Y582" i="1"/>
  <c r="Y566" i="1"/>
  <c r="Y558" i="1"/>
  <c r="Y542" i="1"/>
  <c r="Y526" i="1"/>
  <c r="Y518" i="1"/>
  <c r="Y503" i="1"/>
  <c r="Y495" i="1"/>
  <c r="Y479" i="1"/>
  <c r="Y463" i="1"/>
  <c r="Y447" i="1"/>
  <c r="Y431" i="1"/>
  <c r="Y416" i="1"/>
  <c r="Y400" i="1"/>
  <c r="Y388" i="1"/>
  <c r="Y476" i="1"/>
  <c r="Y468" i="1"/>
  <c r="Y460" i="1"/>
  <c r="Y452" i="1"/>
  <c r="Y444" i="1"/>
  <c r="Y436" i="1"/>
  <c r="Y617" i="1"/>
  <c r="Y726" i="1"/>
  <c r="Y720" i="1"/>
  <c r="Y704" i="1"/>
  <c r="Y688" i="1"/>
  <c r="Y680" i="1"/>
  <c r="Y664" i="1"/>
  <c r="Y656" i="1"/>
  <c r="Y732" i="1"/>
  <c r="Y718" i="1"/>
  <c r="Y702" i="1"/>
  <c r="Y694" i="1"/>
  <c r="Y678" i="1"/>
  <c r="Y670" i="1"/>
  <c r="Y654" i="1"/>
  <c r="Y639" i="1"/>
  <c r="Y632" i="1"/>
  <c r="Y615" i="1"/>
  <c r="Y607" i="1"/>
  <c r="Y599" i="1"/>
  <c r="Y591" i="1"/>
  <c r="Y583" i="1"/>
  <c r="Y575" i="1"/>
  <c r="Y567" i="1"/>
  <c r="Y559" i="1"/>
  <c r="Y551" i="1"/>
  <c r="Y543" i="1"/>
  <c r="Y535" i="1"/>
  <c r="Y527" i="1"/>
  <c r="Y519" i="1"/>
  <c r="Y512" i="1"/>
  <c r="Y504" i="1"/>
  <c r="Y496" i="1"/>
  <c r="Y488" i="1"/>
  <c r="Y480" i="1"/>
  <c r="Y472" i="1"/>
  <c r="Y464" i="1"/>
  <c r="Y456" i="1"/>
  <c r="Y448" i="1"/>
  <c r="Y440" i="1"/>
  <c r="Y432" i="1"/>
  <c r="Y424" i="1"/>
  <c r="Y417" i="1"/>
  <c r="Y409" i="1"/>
  <c r="Y401" i="1"/>
  <c r="Y389" i="1"/>
  <c r="Y408" i="1"/>
  <c r="Y660" i="1"/>
  <c r="Y614" i="1"/>
  <c r="Y471" i="1"/>
  <c r="Y735" i="1"/>
  <c r="Y727" i="1"/>
  <c r="Y713" i="1"/>
  <c r="Y705" i="1"/>
  <c r="Y697" i="1"/>
  <c r="Y689" i="1"/>
  <c r="Y681" i="1"/>
  <c r="Y673" i="1"/>
  <c r="Y665" i="1"/>
  <c r="Y657" i="1"/>
  <c r="Y650" i="1"/>
  <c r="Y642" i="1"/>
  <c r="Y635" i="1"/>
  <c r="Y627" i="1"/>
  <c r="Y619" i="1"/>
  <c r="Y611" i="1"/>
  <c r="Y603" i="1"/>
  <c r="Y595" i="1"/>
  <c r="Y587" i="1"/>
  <c r="Y579" i="1"/>
  <c r="Y571" i="1"/>
  <c r="Y563" i="1"/>
  <c r="Y555" i="1"/>
  <c r="Y547" i="1"/>
  <c r="Y539" i="1"/>
  <c r="Y531" i="1"/>
  <c r="Y523" i="1"/>
  <c r="Y515" i="1"/>
  <c r="Y508" i="1"/>
  <c r="Y500" i="1"/>
  <c r="Y492" i="1"/>
  <c r="Y484" i="1"/>
  <c r="Y534" i="1"/>
  <c r="Y734" i="1"/>
  <c r="Y696" i="1"/>
  <c r="Y672" i="1"/>
  <c r="Y649" i="1"/>
  <c r="Y641" i="1"/>
  <c r="Y634" i="1"/>
  <c r="Y626" i="1"/>
  <c r="Y618" i="1"/>
  <c r="Y610" i="1"/>
  <c r="Y602" i="1"/>
  <c r="Y594" i="1"/>
  <c r="Y586" i="1"/>
  <c r="Y578" i="1"/>
  <c r="Y570" i="1"/>
  <c r="Y562" i="1"/>
  <c r="Y554" i="1"/>
  <c r="Y546" i="1"/>
  <c r="Y538" i="1"/>
  <c r="Y530" i="1"/>
  <c r="Y522" i="1"/>
  <c r="Y514" i="1"/>
  <c r="Y507" i="1"/>
  <c r="Y499" i="1"/>
  <c r="Y491" i="1"/>
  <c r="Y483" i="1"/>
  <c r="Y475" i="1"/>
  <c r="Y467" i="1"/>
  <c r="Y459" i="1"/>
  <c r="Y451" i="1"/>
  <c r="Y443" i="1"/>
  <c r="Y435" i="1"/>
  <c r="Y427" i="1"/>
  <c r="Y420" i="1"/>
  <c r="Y412" i="1"/>
  <c r="Y404" i="1"/>
  <c r="Y396" i="1"/>
  <c r="Y392" i="1"/>
  <c r="Y722" i="1"/>
  <c r="Y676" i="1"/>
  <c r="Y550" i="1"/>
  <c r="Y511" i="1"/>
  <c r="Y712" i="1"/>
  <c r="Y733" i="1"/>
  <c r="Y725" i="1"/>
  <c r="Y719" i="1"/>
  <c r="Y711" i="1"/>
  <c r="Y703" i="1"/>
  <c r="Y695" i="1"/>
  <c r="Y687" i="1"/>
  <c r="Y679" i="1"/>
  <c r="Y671" i="1"/>
  <c r="Y663" i="1"/>
  <c r="Y655" i="1"/>
  <c r="Y648" i="1"/>
  <c r="Y640" i="1"/>
  <c r="Y633" i="1"/>
  <c r="Y625" i="1"/>
  <c r="Y609" i="1"/>
  <c r="Y601" i="1"/>
  <c r="Y593" i="1"/>
  <c r="Y585" i="1"/>
  <c r="Y577" i="1"/>
  <c r="Y569" i="1"/>
  <c r="Y561" i="1"/>
  <c r="Y553" i="1"/>
  <c r="Y545" i="1"/>
  <c r="Y537" i="1"/>
  <c r="Y529" i="1"/>
  <c r="Y521" i="1"/>
  <c r="Y506" i="1"/>
  <c r="Y498" i="1"/>
  <c r="Y490" i="1"/>
  <c r="Y482" i="1"/>
  <c r="Y474" i="1"/>
  <c r="Y466" i="1"/>
  <c r="Y458" i="1"/>
  <c r="Y450" i="1"/>
  <c r="Y442" i="1"/>
  <c r="Y434" i="1"/>
  <c r="Y426" i="1"/>
  <c r="Y419" i="1"/>
  <c r="Y411" i="1"/>
  <c r="Y403" i="1"/>
  <c r="Y395" i="1"/>
  <c r="Y391" i="1"/>
  <c r="Y637" i="1"/>
  <c r="Y598" i="1"/>
  <c r="Y439" i="1"/>
  <c r="Y724" i="1"/>
  <c r="Y710" i="1"/>
  <c r="Y686" i="1"/>
  <c r="Y662" i="1"/>
  <c r="Y647" i="1"/>
  <c r="Y624" i="1"/>
  <c r="Y616" i="1"/>
  <c r="Y608" i="1"/>
  <c r="Y600" i="1"/>
  <c r="Y592" i="1"/>
  <c r="Y584" i="1"/>
  <c r="Y576" i="1"/>
  <c r="Y568" i="1"/>
  <c r="Y560" i="1"/>
  <c r="Y552" i="1"/>
  <c r="Y544" i="1"/>
  <c r="Y536" i="1"/>
  <c r="Y528" i="1"/>
  <c r="Y520" i="1"/>
  <c r="Y513" i="1"/>
  <c r="Y505" i="1"/>
  <c r="Y497" i="1"/>
  <c r="Y489" i="1"/>
  <c r="Y481" i="1"/>
  <c r="Y473" i="1"/>
  <c r="Y465" i="1"/>
  <c r="Y457" i="1"/>
  <c r="Y449" i="1"/>
  <c r="Y441" i="1"/>
  <c r="Y433" i="1"/>
  <c r="Y425" i="1"/>
  <c r="Y418" i="1"/>
  <c r="Y410" i="1"/>
  <c r="Y402" i="1"/>
  <c r="Y390" i="1"/>
  <c r="U765" i="3"/>
  <c r="Y738" i="1"/>
  <c r="Y700" i="1"/>
  <c r="Y574" i="1"/>
  <c r="Y487" i="1"/>
  <c r="Y455" i="1"/>
  <c r="Y423" i="1"/>
  <c r="Y623" i="1"/>
  <c r="R765" i="3"/>
  <c r="S765" i="3"/>
  <c r="R764" i="3"/>
  <c r="S764" i="3"/>
  <c r="S763" i="3"/>
  <c r="P764" i="3"/>
  <c r="Q764" i="3"/>
  <c r="U764" i="3"/>
  <c r="U763" i="3"/>
  <c r="Q13" i="3" l="1"/>
  <c r="T13" i="3"/>
  <c r="R13" i="3"/>
  <c r="E17" i="3"/>
  <c r="P763" i="3"/>
  <c r="Q763" i="3"/>
  <c r="P13" i="3" s="1"/>
  <c r="P765" i="3"/>
  <c r="Q765" i="3"/>
  <c r="O13" i="3" l="1"/>
  <c r="M763" i="3"/>
  <c r="K763" i="3"/>
  <c r="J13" i="3" s="1"/>
  <c r="M764" i="3"/>
  <c r="K764" i="3"/>
  <c r="M765" i="3"/>
  <c r="K765" i="3"/>
  <c r="L13" i="3" l="1"/>
  <c r="L17" i="3" s="1"/>
  <c r="O765" i="3"/>
  <c r="O763" i="3"/>
  <c r="I765" i="3"/>
  <c r="H765" i="3"/>
  <c r="X571" i="1"/>
  <c r="I763" i="3"/>
  <c r="H763" i="3"/>
  <c r="O764" i="3"/>
  <c r="X472" i="1"/>
  <c r="I764" i="3"/>
  <c r="H764" i="3"/>
  <c r="X400" i="1"/>
  <c r="X676" i="1"/>
  <c r="X560" i="1"/>
  <c r="X534" i="1"/>
  <c r="G13" i="3" l="1"/>
  <c r="N13" i="3"/>
  <c r="H13" i="3"/>
  <c r="X732" i="1"/>
  <c r="X546" i="1"/>
  <c r="X684" i="1"/>
  <c r="X479" i="1"/>
  <c r="X487" i="1"/>
  <c r="X660" i="1"/>
  <c r="X674" i="1"/>
  <c r="X692" i="1"/>
  <c r="X621" i="1"/>
  <c r="X633" i="1"/>
  <c r="X508" i="1"/>
  <c r="X482" i="1"/>
  <c r="X562" i="1"/>
  <c r="X598" i="1"/>
  <c r="X478" i="1"/>
  <c r="X640" i="1"/>
  <c r="X564" i="1"/>
  <c r="X536" i="1"/>
  <c r="X625" i="1"/>
  <c r="X735" i="1"/>
  <c r="X655" i="1"/>
  <c r="X556" i="1"/>
  <c r="X665" i="1"/>
  <c r="X532" i="1"/>
  <c r="X552" i="1"/>
  <c r="X719" i="1"/>
  <c r="X548" i="1"/>
  <c r="X697" i="1"/>
  <c r="X721" i="1"/>
  <c r="X616" i="1"/>
  <c r="X664" i="1"/>
  <c r="X577" i="1"/>
  <c r="X661" i="1"/>
  <c r="X480" i="1"/>
  <c r="X570" i="1"/>
  <c r="X566" i="1"/>
  <c r="X554" i="1"/>
  <c r="X466" i="1"/>
  <c r="X733" i="1"/>
  <c r="X471" i="1"/>
  <c r="X672" i="1"/>
  <c r="X486" i="1"/>
  <c r="X631" i="1"/>
  <c r="X686" i="1"/>
  <c r="X491" i="1"/>
  <c r="X399" i="1"/>
  <c r="X619" i="1"/>
  <c r="X678" i="1"/>
  <c r="X463" i="1"/>
  <c r="X538" i="1"/>
  <c r="X558" i="1"/>
  <c r="X673" i="1"/>
  <c r="X576" i="1"/>
  <c r="X537" i="1"/>
  <c r="X464" i="1"/>
  <c r="X540" i="1"/>
  <c r="X663" i="1"/>
  <c r="X592" i="1"/>
  <c r="X638" i="1"/>
  <c r="X646" i="1"/>
  <c r="X460" i="1"/>
  <c r="X667" i="1"/>
  <c r="X530" i="1"/>
  <c r="X386" i="1"/>
  <c r="X496" i="1"/>
  <c r="X608" i="1"/>
  <c r="X709" i="1"/>
  <c r="X624" i="1"/>
  <c r="X696" i="1"/>
  <c r="X629" i="1"/>
  <c r="X553" i="1"/>
  <c r="X680" i="1"/>
  <c r="X507" i="1"/>
  <c r="X593" i="1"/>
  <c r="X413" i="1"/>
  <c r="X681" i="1"/>
  <c r="X647" i="1"/>
  <c r="X523" i="1"/>
  <c r="X650" i="1"/>
  <c r="X452" i="1"/>
  <c r="X520" i="1"/>
  <c r="X611" i="1"/>
  <c r="X724" i="1"/>
  <c r="X550" i="1"/>
  <c r="X669" i="1"/>
  <c r="X398" i="1"/>
  <c r="X600" i="1"/>
  <c r="X737" i="1"/>
  <c r="X639" i="1"/>
  <c r="X468" i="1"/>
  <c r="X644" i="1"/>
  <c r="X481" i="1"/>
  <c r="X569" i="1"/>
  <c r="X428" i="1"/>
  <c r="X635" i="1"/>
  <c r="X436" i="1"/>
  <c r="X484" i="1"/>
  <c r="X542" i="1"/>
  <c r="X488" i="1"/>
  <c r="X688" i="1"/>
  <c r="X642" i="1"/>
  <c r="X699" i="1"/>
  <c r="X527" i="1"/>
  <c r="X545" i="1"/>
  <c r="X476" i="1"/>
  <c r="X499" i="1"/>
  <c r="X585" i="1"/>
  <c r="X405" i="1"/>
  <c r="X474" i="1"/>
  <c r="X568" i="1"/>
  <c r="X671" i="1"/>
  <c r="X470" i="1"/>
  <c r="X657" i="1"/>
  <c r="X584" i="1"/>
  <c r="X689" i="1"/>
  <c r="X515" i="1"/>
  <c r="X614" i="1"/>
  <c r="X682" i="1"/>
  <c r="X652" i="1"/>
  <c r="X654" i="1"/>
  <c r="X444" i="1"/>
  <c r="X513" i="1"/>
  <c r="X603" i="1"/>
  <c r="X718" i="1"/>
  <c r="X648" i="1"/>
  <c r="X606" i="1"/>
  <c r="X394" i="1"/>
  <c r="X504" i="1"/>
  <c r="X462" i="1"/>
  <c r="X529" i="1"/>
  <c r="X632" i="1"/>
  <c r="X561" i="1"/>
  <c r="X528" i="1"/>
  <c r="X627" i="1"/>
  <c r="X387" i="1"/>
  <c r="X421" i="1"/>
  <c r="X453" i="1"/>
  <c r="X388" i="1"/>
  <c r="X572" i="1"/>
  <c r="X580" i="1"/>
  <c r="X588" i="1"/>
  <c r="X596" i="1"/>
  <c r="X702" i="1"/>
  <c r="X710" i="1"/>
  <c r="X490" i="1"/>
  <c r="X506" i="1"/>
  <c r="X675" i="1"/>
  <c r="X683" i="1"/>
  <c r="X691" i="1"/>
  <c r="X408" i="1"/>
  <c r="X416" i="1"/>
  <c r="X423" i="1"/>
  <c r="X431" i="1"/>
  <c r="X439" i="1"/>
  <c r="X447" i="1"/>
  <c r="X455" i="1"/>
  <c r="X510" i="1"/>
  <c r="X517" i="1"/>
  <c r="X525" i="1"/>
  <c r="X701" i="1"/>
  <c r="X723" i="1"/>
  <c r="X465" i="1"/>
  <c r="X473" i="1"/>
  <c r="X626" i="1"/>
  <c r="X634" i="1"/>
  <c r="X641" i="1"/>
  <c r="X649" i="1"/>
  <c r="X656" i="1"/>
  <c r="X483" i="1"/>
  <c r="X539" i="1"/>
  <c r="X547" i="1"/>
  <c r="X555" i="1"/>
  <c r="X563" i="1"/>
  <c r="X666" i="1"/>
  <c r="X389" i="1"/>
  <c r="X493" i="1"/>
  <c r="X501" i="1"/>
  <c r="X579" i="1"/>
  <c r="X587" i="1"/>
  <c r="X595" i="1"/>
  <c r="X694" i="1"/>
  <c r="X407" i="1"/>
  <c r="X415" i="1"/>
  <c r="X430" i="1"/>
  <c r="X438" i="1"/>
  <c r="X446" i="1"/>
  <c r="X454" i="1"/>
  <c r="X514" i="1"/>
  <c r="X522" i="1"/>
  <c r="X605" i="1"/>
  <c r="X613" i="1"/>
  <c r="X704" i="1"/>
  <c r="X712" i="1"/>
  <c r="X720" i="1"/>
  <c r="X734" i="1"/>
  <c r="X429" i="1"/>
  <c r="X544" i="1"/>
  <c r="X390" i="1"/>
  <c r="X498" i="1"/>
  <c r="X574" i="1"/>
  <c r="X582" i="1"/>
  <c r="X590" i="1"/>
  <c r="X711" i="1"/>
  <c r="X726" i="1"/>
  <c r="X406" i="1"/>
  <c r="X445" i="1"/>
  <c r="X492" i="1"/>
  <c r="X500" i="1"/>
  <c r="X677" i="1"/>
  <c r="X685" i="1"/>
  <c r="X693" i="1"/>
  <c r="X707" i="1"/>
  <c r="X725" i="1"/>
  <c r="X402" i="1"/>
  <c r="X410" i="1"/>
  <c r="X418" i="1"/>
  <c r="X425" i="1"/>
  <c r="X433" i="1"/>
  <c r="X441" i="1"/>
  <c r="X449" i="1"/>
  <c r="X457" i="1"/>
  <c r="X512" i="1"/>
  <c r="X519" i="1"/>
  <c r="X602" i="1"/>
  <c r="X610" i="1"/>
  <c r="X618" i="1"/>
  <c r="X703" i="1"/>
  <c r="X713" i="1"/>
  <c r="X727" i="1"/>
  <c r="X467" i="1"/>
  <c r="X475" i="1"/>
  <c r="X531" i="1"/>
  <c r="X620" i="1"/>
  <c r="X628" i="1"/>
  <c r="X636" i="1"/>
  <c r="X643" i="1"/>
  <c r="X651" i="1"/>
  <c r="X658" i="1"/>
  <c r="X485" i="1"/>
  <c r="X533" i="1"/>
  <c r="X541" i="1"/>
  <c r="X549" i="1"/>
  <c r="X557" i="1"/>
  <c r="X565" i="1"/>
  <c r="X668" i="1"/>
  <c r="X690" i="1"/>
  <c r="X391" i="1"/>
  <c r="X395" i="1"/>
  <c r="X495" i="1"/>
  <c r="X503" i="1"/>
  <c r="X573" i="1"/>
  <c r="X581" i="1"/>
  <c r="X589" i="1"/>
  <c r="X597" i="1"/>
  <c r="X401" i="1"/>
  <c r="X409" i="1"/>
  <c r="X417" i="1"/>
  <c r="X424" i="1"/>
  <c r="X432" i="1"/>
  <c r="X440" i="1"/>
  <c r="X448" i="1"/>
  <c r="X456" i="1"/>
  <c r="X509" i="1"/>
  <c r="X516" i="1"/>
  <c r="X524" i="1"/>
  <c r="X599" i="1"/>
  <c r="X607" i="1"/>
  <c r="X615" i="1"/>
  <c r="X698" i="1"/>
  <c r="X706" i="1"/>
  <c r="X714" i="1"/>
  <c r="X728" i="1"/>
  <c r="X736" i="1"/>
  <c r="X659" i="1"/>
  <c r="X414" i="1"/>
  <c r="X392" i="1"/>
  <c r="X396" i="1"/>
  <c r="X437" i="1"/>
  <c r="X494" i="1"/>
  <c r="X502" i="1"/>
  <c r="X679" i="1"/>
  <c r="X687" i="1"/>
  <c r="X695" i="1"/>
  <c r="X715" i="1"/>
  <c r="X729" i="1"/>
  <c r="X404" i="1"/>
  <c r="X420" i="1"/>
  <c r="X427" i="1"/>
  <c r="X435" i="1"/>
  <c r="X451" i="1"/>
  <c r="X459" i="1"/>
  <c r="X521" i="1"/>
  <c r="X604" i="1"/>
  <c r="X612" i="1"/>
  <c r="X705" i="1"/>
  <c r="X717" i="1"/>
  <c r="X731" i="1"/>
  <c r="X461" i="1"/>
  <c r="X469" i="1"/>
  <c r="X477" i="1"/>
  <c r="X622" i="1"/>
  <c r="X630" i="1"/>
  <c r="X637" i="1"/>
  <c r="X645" i="1"/>
  <c r="X653" i="1"/>
  <c r="X535" i="1"/>
  <c r="X543" i="1"/>
  <c r="X551" i="1"/>
  <c r="X559" i="1"/>
  <c r="X567" i="1"/>
  <c r="X662" i="1"/>
  <c r="X670" i="1"/>
  <c r="X393" i="1"/>
  <c r="X397" i="1"/>
  <c r="X489" i="1"/>
  <c r="X497" i="1"/>
  <c r="X505" i="1"/>
  <c r="X575" i="1"/>
  <c r="X583" i="1"/>
  <c r="X591" i="1"/>
  <c r="X403" i="1"/>
  <c r="X411" i="1"/>
  <c r="X419" i="1"/>
  <c r="X426" i="1"/>
  <c r="X434" i="1"/>
  <c r="X442" i="1"/>
  <c r="X458" i="1"/>
  <c r="X511" i="1"/>
  <c r="X518" i="1"/>
  <c r="X526" i="1"/>
  <c r="X601" i="1"/>
  <c r="X609" i="1"/>
  <c r="X617" i="1"/>
  <c r="X700" i="1"/>
  <c r="X708" i="1"/>
  <c r="X716" i="1"/>
  <c r="X722" i="1"/>
  <c r="X730" i="1"/>
  <c r="X738" i="1"/>
  <c r="X623" i="1"/>
  <c r="X422" i="1"/>
  <c r="X578" i="1"/>
  <c r="X586" i="1"/>
  <c r="X594" i="1"/>
  <c r="X412" i="1"/>
  <c r="X443" i="1"/>
  <c r="X450" i="1"/>
  <c r="R17" i="3" l="1"/>
  <c r="Q17" i="3"/>
  <c r="O17" i="3"/>
  <c r="B403" i="3"/>
  <c r="B404" i="3"/>
  <c r="B405" i="3"/>
  <c r="B406" i="3"/>
  <c r="B407" i="3"/>
  <c r="B408" i="3"/>
  <c r="B409" i="3"/>
  <c r="B410" i="3"/>
  <c r="B411" i="3"/>
  <c r="B412" i="3"/>
  <c r="Y377" i="1"/>
  <c r="Y378" i="1"/>
  <c r="Y379" i="1"/>
  <c r="Y381" i="1"/>
  <c r="Y385" i="1"/>
  <c r="P17" i="3" l="1"/>
  <c r="Y384" i="1"/>
  <c r="Y383" i="1"/>
  <c r="Y382" i="1"/>
  <c r="Y380" i="1"/>
  <c r="X377" i="1"/>
  <c r="X383" i="1"/>
  <c r="X382" i="1"/>
  <c r="X384" i="1"/>
  <c r="X380" i="1"/>
  <c r="X381" i="1"/>
  <c r="X379" i="1"/>
  <c r="X378" i="1"/>
  <c r="B400" i="3"/>
  <c r="B401" i="3"/>
  <c r="X385" i="1" l="1"/>
  <c r="Y374" i="1"/>
  <c r="X375" i="1"/>
  <c r="B277" i="3" l="1"/>
  <c r="X374" i="1" l="1"/>
  <c r="B394" i="3"/>
  <c r="B395" i="3"/>
  <c r="B396" i="3"/>
  <c r="B397" i="3"/>
  <c r="B398" i="3"/>
  <c r="B399" i="3"/>
  <c r="B402" i="3"/>
  <c r="Y367" i="1"/>
  <c r="Y368" i="1"/>
  <c r="Y369" i="1"/>
  <c r="Y370" i="1"/>
  <c r="Y371" i="1"/>
  <c r="Y372" i="1"/>
  <c r="Y373" i="1"/>
  <c r="Y375" i="1"/>
  <c r="Y376" i="1"/>
  <c r="X373" i="1" l="1"/>
  <c r="B385" i="3"/>
  <c r="B386" i="3"/>
  <c r="B387" i="3"/>
  <c r="B388" i="3"/>
  <c r="B389" i="3"/>
  <c r="B390" i="3"/>
  <c r="B391" i="3"/>
  <c r="B392" i="3"/>
  <c r="B393" i="3"/>
  <c r="B376" i="3"/>
  <c r="B377" i="3"/>
  <c r="B378" i="3"/>
  <c r="B379" i="3"/>
  <c r="B380" i="3"/>
  <c r="B381" i="3"/>
  <c r="B382" i="3"/>
  <c r="B383" i="3"/>
  <c r="B384"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X376" i="1" l="1"/>
  <c r="Y325" i="1"/>
  <c r="O881" i="1" l="1"/>
  <c r="Y136" i="1"/>
  <c r="Y137" i="1"/>
  <c r="Y144" i="1"/>
  <c r="Y152" i="1"/>
  <c r="Y160" i="1"/>
  <c r="Y189" i="1"/>
  <c r="Y191" i="1"/>
  <c r="Y196" i="1"/>
  <c r="Y210" i="1"/>
  <c r="Y225" i="1"/>
  <c r="Y233" i="1"/>
  <c r="Y234" i="1"/>
  <c r="Y242" i="1"/>
  <c r="Y249" i="1"/>
  <c r="Y262" i="1"/>
  <c r="Y264" i="1"/>
  <c r="Y265" i="1"/>
  <c r="Y267" i="1"/>
  <c r="Y268" i="1"/>
  <c r="Y270" i="1"/>
  <c r="Y271" i="1"/>
  <c r="Y273" i="1"/>
  <c r="Y274" i="1"/>
  <c r="Y275" i="1"/>
  <c r="Y276" i="1"/>
  <c r="Y278" i="1"/>
  <c r="Y279" i="1"/>
  <c r="Y281" i="1"/>
  <c r="Y282" i="1"/>
  <c r="Y283" i="1"/>
  <c r="Y284" i="1"/>
  <c r="Y286" i="1"/>
  <c r="Y287" i="1"/>
  <c r="Y289" i="1"/>
  <c r="Y290" i="1"/>
  <c r="Y291" i="1"/>
  <c r="Y292" i="1"/>
  <c r="Y294" i="1"/>
  <c r="Y295" i="1"/>
  <c r="Y297" i="1"/>
  <c r="Y298" i="1"/>
  <c r="Y299" i="1"/>
  <c r="Y300" i="1"/>
  <c r="Y302" i="1"/>
  <c r="Y303" i="1"/>
  <c r="Y305" i="1"/>
  <c r="Y306" i="1"/>
  <c r="Y307" i="1"/>
  <c r="Y308" i="1"/>
  <c r="Y310" i="1"/>
  <c r="Y311" i="1"/>
  <c r="Y313" i="1"/>
  <c r="Y314" i="1"/>
  <c r="Y315" i="1"/>
  <c r="Y316" i="1"/>
  <c r="Y318" i="1"/>
  <c r="Y319" i="1"/>
  <c r="Y321" i="1"/>
  <c r="Y322" i="1"/>
  <c r="Y323" i="1"/>
  <c r="Y324" i="1"/>
  <c r="Y326" i="1"/>
  <c r="Y328" i="1"/>
  <c r="Y334" i="1"/>
  <c r="Y335" i="1"/>
  <c r="Y336" i="1"/>
  <c r="Y338" i="1"/>
  <c r="Y339" i="1"/>
  <c r="Y340" i="1"/>
  <c r="Y341" i="1"/>
  <c r="Y343" i="1"/>
  <c r="Y344" i="1"/>
  <c r="Y346" i="1"/>
  <c r="Y347" i="1"/>
  <c r="Y348" i="1"/>
  <c r="Y349" i="1"/>
  <c r="Y351" i="1"/>
  <c r="Y352" i="1"/>
  <c r="Y354" i="1"/>
  <c r="Y355" i="1"/>
  <c r="Y356" i="1"/>
  <c r="Y357" i="1"/>
  <c r="Y358" i="1"/>
  <c r="Y359" i="1"/>
  <c r="Y360" i="1"/>
  <c r="Y361" i="1"/>
  <c r="Y362" i="1"/>
  <c r="Y363" i="1"/>
  <c r="Y364" i="1"/>
  <c r="Y365" i="1"/>
  <c r="Y366" i="1"/>
  <c r="Y2" i="1"/>
  <c r="Y243" i="1" l="1"/>
  <c r="Y162" i="1"/>
  <c r="Y122" i="1"/>
  <c r="Y75" i="1"/>
  <c r="Y331" i="1"/>
  <c r="Y266" i="1"/>
  <c r="Y258" i="1"/>
  <c r="Y250" i="1"/>
  <c r="Y226" i="1"/>
  <c r="Y218" i="1"/>
  <c r="Y205" i="1"/>
  <c r="Y197" i="1"/>
  <c r="Y177" i="1"/>
  <c r="Y169" i="1"/>
  <c r="Y161" i="1"/>
  <c r="Y153" i="1"/>
  <c r="Y145" i="1"/>
  <c r="Y129" i="1"/>
  <c r="Y121" i="1"/>
  <c r="Y113" i="1"/>
  <c r="Y106" i="1"/>
  <c r="Y98" i="1"/>
  <c r="Y90" i="1"/>
  <c r="Y82" i="1"/>
  <c r="Y74" i="1"/>
  <c r="Y66" i="1"/>
  <c r="Y58" i="1"/>
  <c r="Y259" i="1"/>
  <c r="Y211" i="1"/>
  <c r="Y146" i="1"/>
  <c r="Y114" i="1"/>
  <c r="Y83" i="1"/>
  <c r="Y330" i="1"/>
  <c r="Y257" i="1"/>
  <c r="Y241" i="1"/>
  <c r="Y217" i="1"/>
  <c r="Y209" i="1"/>
  <c r="Y188" i="1"/>
  <c r="Y184" i="1"/>
  <c r="Y176" i="1"/>
  <c r="Y168" i="1"/>
  <c r="Y128" i="1"/>
  <c r="Y120" i="1"/>
  <c r="Y112" i="1"/>
  <c r="Y105" i="1"/>
  <c r="Y97" i="1"/>
  <c r="Y89" i="1"/>
  <c r="Y81" i="1"/>
  <c r="Y73" i="1"/>
  <c r="Y65" i="1"/>
  <c r="Y57" i="1"/>
  <c r="Y235" i="1"/>
  <c r="Y178" i="1"/>
  <c r="Y130" i="1"/>
  <c r="Y67" i="1"/>
  <c r="Y353" i="1"/>
  <c r="Y345" i="1"/>
  <c r="Y337" i="1"/>
  <c r="Y329" i="1"/>
  <c r="Y320" i="1"/>
  <c r="Y312" i="1"/>
  <c r="Y304" i="1"/>
  <c r="Y296" i="1"/>
  <c r="Y288" i="1"/>
  <c r="Y280" i="1"/>
  <c r="Y272" i="1"/>
  <c r="Y256" i="1"/>
  <c r="Y248" i="1"/>
  <c r="Y240" i="1"/>
  <c r="Y232" i="1"/>
  <c r="Y224" i="1"/>
  <c r="Y216" i="1"/>
  <c r="Y204" i="1"/>
  <c r="Y195" i="1"/>
  <c r="Y187" i="1"/>
  <c r="Y183" i="1"/>
  <c r="Y175" i="1"/>
  <c r="Y167" i="1"/>
  <c r="Y159" i="1"/>
  <c r="Y151" i="1"/>
  <c r="Y143" i="1"/>
  <c r="Y135" i="1"/>
  <c r="Y127" i="1"/>
  <c r="Y119" i="1"/>
  <c r="Y104" i="1"/>
  <c r="Y96" i="1"/>
  <c r="Y88" i="1"/>
  <c r="Y80" i="1"/>
  <c r="Y72" i="1"/>
  <c r="Y64" i="1"/>
  <c r="Y56" i="1"/>
  <c r="Y227" i="1"/>
  <c r="Y198" i="1"/>
  <c r="Y170" i="1"/>
  <c r="Y138" i="1"/>
  <c r="Y59" i="1"/>
  <c r="Y263" i="1"/>
  <c r="Y255" i="1"/>
  <c r="Y247" i="1"/>
  <c r="Y239" i="1"/>
  <c r="Y231" i="1"/>
  <c r="Y223" i="1"/>
  <c r="Y215" i="1"/>
  <c r="Y201" i="1"/>
  <c r="Y186" i="1"/>
  <c r="Y182" i="1"/>
  <c r="Y174" i="1"/>
  <c r="Y166" i="1"/>
  <c r="Y158" i="1"/>
  <c r="Y150" i="1"/>
  <c r="Y142" i="1"/>
  <c r="Y134" i="1"/>
  <c r="Y126" i="1"/>
  <c r="Y118" i="1"/>
  <c r="Y111" i="1"/>
  <c r="Y103" i="1"/>
  <c r="Y95" i="1"/>
  <c r="Y87" i="1"/>
  <c r="Y79" i="1"/>
  <c r="Y71" i="1"/>
  <c r="Y63" i="1"/>
  <c r="Y55" i="1"/>
  <c r="Y107" i="1"/>
  <c r="Y327" i="1"/>
  <c r="Y254" i="1"/>
  <c r="Y246" i="1"/>
  <c r="Y238" i="1"/>
  <c r="Y230" i="1"/>
  <c r="Y222" i="1"/>
  <c r="Y214" i="1"/>
  <c r="Y208" i="1"/>
  <c r="Y203" i="1"/>
  <c r="Y200" i="1"/>
  <c r="Y194" i="1"/>
  <c r="Y181" i="1"/>
  <c r="Y173" i="1"/>
  <c r="Y165" i="1"/>
  <c r="Y157" i="1"/>
  <c r="Y149" i="1"/>
  <c r="Y141" i="1"/>
  <c r="Y133" i="1"/>
  <c r="Y125" i="1"/>
  <c r="Y117" i="1"/>
  <c r="Y110" i="1"/>
  <c r="Y102" i="1"/>
  <c r="Y94" i="1"/>
  <c r="Y86" i="1"/>
  <c r="Y78" i="1"/>
  <c r="Y70" i="1"/>
  <c r="Y62" i="1"/>
  <c r="Y54" i="1"/>
  <c r="Y251" i="1"/>
  <c r="Y154" i="1"/>
  <c r="Y91" i="1"/>
  <c r="Y350" i="1"/>
  <c r="Y342" i="1"/>
  <c r="Y317" i="1"/>
  <c r="Y309" i="1"/>
  <c r="Y301" i="1"/>
  <c r="Y293" i="1"/>
  <c r="Y285" i="1"/>
  <c r="Y277" i="1"/>
  <c r="Y269" i="1"/>
  <c r="Y261" i="1"/>
  <c r="Y253" i="1"/>
  <c r="Y245" i="1"/>
  <c r="Y237" i="1"/>
  <c r="Y229" i="1"/>
  <c r="Y221" i="1"/>
  <c r="Y213" i="1"/>
  <c r="Y207" i="1"/>
  <c r="Y202" i="1"/>
  <c r="Y199" i="1"/>
  <c r="Y180" i="1"/>
  <c r="Y172" i="1"/>
  <c r="Y164" i="1"/>
  <c r="Y156" i="1"/>
  <c r="Y148" i="1"/>
  <c r="Y140" i="1"/>
  <c r="Y132" i="1"/>
  <c r="Y124" i="1"/>
  <c r="Y116" i="1"/>
  <c r="Y109" i="1"/>
  <c r="Y101" i="1"/>
  <c r="Y93" i="1"/>
  <c r="Y85" i="1"/>
  <c r="Y77" i="1"/>
  <c r="Y69" i="1"/>
  <c r="Y61" i="1"/>
  <c r="Y53" i="1"/>
  <c r="Y332" i="1"/>
  <c r="Y219" i="1"/>
  <c r="Y192" i="1"/>
  <c r="Y99" i="1"/>
  <c r="Y333" i="1"/>
  <c r="Y260" i="1"/>
  <c r="Y252" i="1"/>
  <c r="Y244" i="1"/>
  <c r="Y236" i="1"/>
  <c r="Y228" i="1"/>
  <c r="Y220" i="1"/>
  <c r="Y212" i="1"/>
  <c r="Y206" i="1"/>
  <c r="Y193" i="1"/>
  <c r="Y190" i="1"/>
  <c r="Y185" i="1"/>
  <c r="Y179" i="1"/>
  <c r="Y171" i="1"/>
  <c r="Y163" i="1"/>
  <c r="Y155" i="1"/>
  <c r="Y147" i="1"/>
  <c r="Y139" i="1"/>
  <c r="Y131" i="1"/>
  <c r="Y123" i="1"/>
  <c r="Y115" i="1"/>
  <c r="Y108" i="1"/>
  <c r="Y100" i="1"/>
  <c r="Y92" i="1"/>
  <c r="Y84" i="1"/>
  <c r="Y76" i="1"/>
  <c r="Y68" i="1"/>
  <c r="Y60" i="1"/>
  <c r="X2" i="1"/>
  <c r="X150" i="1"/>
  <c r="X357" i="1"/>
  <c r="X349" i="1"/>
  <c r="X325" i="1"/>
  <c r="X317" i="1"/>
  <c r="X293" i="1"/>
  <c r="X263" i="1"/>
  <c r="X232" i="1"/>
  <c r="X224" i="1"/>
  <c r="X183" i="1"/>
  <c r="X151" i="1"/>
  <c r="X135" i="1"/>
  <c r="X119" i="1"/>
  <c r="X174" i="1"/>
  <c r="X246" i="1"/>
  <c r="X292" i="1"/>
  <c r="X118" i="1"/>
  <c r="X363" i="1"/>
  <c r="X283" i="1"/>
  <c r="X330" i="1"/>
  <c r="X314" i="1"/>
  <c r="X298" i="1"/>
  <c r="X290" i="1"/>
  <c r="X237" i="1"/>
  <c r="X229" i="1"/>
  <c r="X207" i="1"/>
  <c r="X164" i="1"/>
  <c r="X148" i="1"/>
  <c r="X116" i="1"/>
  <c r="X284" i="1"/>
  <c r="X267" i="1"/>
  <c r="X353" i="1"/>
  <c r="X369" i="1"/>
  <c r="X328" i="1"/>
  <c r="X201" i="1"/>
  <c r="X200" i="1"/>
  <c r="X368" i="1"/>
  <c r="X327" i="1"/>
  <c r="X303" i="1"/>
  <c r="X233" i="1"/>
  <c r="X77" i="1" l="1"/>
  <c r="X110" i="1"/>
  <c r="X245" i="1"/>
  <c r="X64" i="1"/>
  <c r="X61" i="1"/>
  <c r="X96" i="1"/>
  <c r="X92" i="1"/>
  <c r="X285" i="1"/>
  <c r="X78" i="1"/>
  <c r="X68" i="1"/>
  <c r="X193" i="1"/>
  <c r="X114" i="1"/>
  <c r="X219" i="1"/>
  <c r="X247" i="1"/>
  <c r="X198" i="1"/>
  <c r="X318" i="1"/>
  <c r="X147" i="1"/>
  <c r="X172" i="1"/>
  <c r="X70" i="1"/>
  <c r="X100" i="1"/>
  <c r="X82" i="1"/>
  <c r="X271" i="1"/>
  <c r="X160" i="1"/>
  <c r="X65" i="1"/>
  <c r="X128" i="1"/>
  <c r="X331" i="1"/>
  <c r="X273" i="1"/>
  <c r="X93" i="1"/>
  <c r="X63" i="1"/>
  <c r="X278" i="1"/>
  <c r="X67" i="1"/>
  <c r="X101" i="1"/>
  <c r="X79" i="1"/>
  <c r="X324" i="1"/>
  <c r="X310" i="1"/>
  <c r="X83" i="1"/>
  <c r="X144" i="1"/>
  <c r="X176" i="1"/>
  <c r="X162" i="1"/>
  <c r="X189" i="1"/>
  <c r="X235" i="1"/>
  <c r="X173" i="1"/>
  <c r="X156" i="1"/>
  <c r="X260" i="1"/>
  <c r="X355" i="1"/>
  <c r="X124" i="1"/>
  <c r="X343" i="1"/>
  <c r="X212" i="1"/>
  <c r="X254" i="1"/>
  <c r="X276" i="1"/>
  <c r="X259" i="1"/>
  <c r="X322" i="1"/>
  <c r="X149" i="1"/>
  <c r="X81" i="1"/>
  <c r="X280" i="1"/>
  <c r="X102" i="1"/>
  <c r="X109" i="1"/>
  <c r="X202" i="1"/>
  <c r="X117" i="1"/>
  <c r="X87" i="1"/>
  <c r="X217" i="1"/>
  <c r="X145" i="1"/>
  <c r="X91" i="1"/>
  <c r="X137" i="1"/>
  <c r="X323" i="1"/>
  <c r="X103" i="1"/>
  <c r="X255" i="1"/>
  <c r="X185" i="1"/>
  <c r="X249" i="1"/>
  <c r="X197" i="1"/>
  <c r="X99" i="1"/>
  <c r="X335" i="1"/>
  <c r="X206" i="1"/>
  <c r="X126" i="1"/>
  <c r="X262" i="1"/>
  <c r="X159" i="1"/>
  <c r="X163" i="1"/>
  <c r="X56" i="1"/>
  <c r="X187" i="1"/>
  <c r="X371" i="1"/>
  <c r="X134" i="1"/>
  <c r="X264" i="1"/>
  <c r="X338" i="1"/>
  <c r="X88" i="1"/>
  <c r="X354" i="1"/>
  <c r="X125" i="1"/>
  <c r="X204" i="1"/>
  <c r="X218" i="1"/>
  <c r="X266" i="1"/>
  <c r="X370" i="1"/>
  <c r="X274" i="1"/>
  <c r="X95" i="1"/>
  <c r="X332" i="1"/>
  <c r="X358" i="1"/>
  <c r="X60" i="1"/>
  <c r="X127" i="1"/>
  <c r="X236" i="1"/>
  <c r="X372" i="1"/>
  <c r="X367" i="1"/>
  <c r="X301" i="1"/>
  <c r="X76" i="1"/>
  <c r="X208" i="1"/>
  <c r="X215" i="1"/>
  <c r="X72" i="1"/>
  <c r="X167" i="1"/>
  <c r="X73" i="1"/>
  <c r="X241" i="1"/>
  <c r="X205" i="1"/>
  <c r="X223" i="1"/>
  <c r="X359" i="1"/>
  <c r="X234" i="1"/>
  <c r="X321" i="1"/>
  <c r="X240" i="1"/>
  <c r="X66" i="1"/>
  <c r="X171" i="1"/>
  <c r="X139" i="1"/>
  <c r="X104" i="1"/>
  <c r="X129" i="1"/>
  <c r="X265" i="1"/>
  <c r="X108" i="1"/>
  <c r="X333" i="1"/>
  <c r="X181" i="1"/>
  <c r="X71" i="1"/>
  <c r="X269" i="1"/>
  <c r="X214" i="1"/>
  <c r="X307" i="1"/>
  <c r="X365" i="1"/>
  <c r="X168" i="1"/>
  <c r="X362" i="1"/>
  <c r="X356" i="1"/>
  <c r="X138" i="1"/>
  <c r="X190" i="1"/>
  <c r="X140" i="1"/>
  <c r="X213" i="1"/>
  <c r="X306" i="1"/>
  <c r="X203" i="1"/>
  <c r="X315" i="1"/>
  <c r="X182" i="1"/>
  <c r="X113" i="1"/>
  <c r="X170" i="1"/>
  <c r="X304" i="1"/>
  <c r="X289" i="1"/>
  <c r="X69" i="1"/>
  <c r="X312" i="1"/>
  <c r="X250" i="1"/>
  <c r="X222" i="1"/>
  <c r="X211" i="1"/>
  <c r="X344" i="1"/>
  <c r="X132" i="1"/>
  <c r="X281" i="1"/>
  <c r="X94" i="1"/>
  <c r="X230" i="1"/>
  <c r="X158" i="1"/>
  <c r="X231" i="1"/>
  <c r="X300" i="1"/>
  <c r="X97" i="1"/>
  <c r="X188" i="1"/>
  <c r="X256" i="1"/>
  <c r="X326" i="1"/>
  <c r="X74" i="1"/>
  <c r="X161" i="1"/>
  <c r="X210" i="1"/>
  <c r="X279" i="1"/>
  <c r="X351" i="1"/>
  <c r="X107" i="1"/>
  <c r="X178" i="1"/>
  <c r="X243" i="1"/>
  <c r="X336" i="1"/>
  <c r="X106" i="1"/>
  <c r="X220" i="1"/>
  <c r="X305" i="1"/>
  <c r="X287" i="1"/>
  <c r="X105" i="1"/>
  <c r="X334" i="1"/>
  <c r="X169" i="1"/>
  <c r="X55" i="1"/>
  <c r="X194" i="1"/>
  <c r="X253" i="1"/>
  <c r="X339" i="1"/>
  <c r="X123" i="1"/>
  <c r="X112" i="1"/>
  <c r="X196" i="1"/>
  <c r="X270" i="1"/>
  <c r="X342" i="1"/>
  <c r="X98" i="1"/>
  <c r="X177" i="1"/>
  <c r="X226" i="1"/>
  <c r="X295" i="1"/>
  <c r="X155" i="1"/>
  <c r="X130" i="1"/>
  <c r="X192" i="1"/>
  <c r="X272" i="1"/>
  <c r="X360" i="1"/>
  <c r="X62" i="1"/>
  <c r="X131" i="1"/>
  <c r="X251" i="1"/>
  <c r="X345" i="1"/>
  <c r="X252" i="1"/>
  <c r="X275" i="1"/>
  <c r="X111" i="1"/>
  <c r="X268" i="1"/>
  <c r="X364" i="1"/>
  <c r="X175" i="1"/>
  <c r="X54" i="1"/>
  <c r="X136" i="1"/>
  <c r="X209" i="1"/>
  <c r="X294" i="1"/>
  <c r="X366" i="1"/>
  <c r="X121" i="1"/>
  <c r="X242" i="1"/>
  <c r="X311" i="1"/>
  <c r="X75" i="1"/>
  <c r="X146" i="1"/>
  <c r="X296" i="1"/>
  <c r="X239" i="1"/>
  <c r="X302" i="1"/>
  <c r="X191" i="1"/>
  <c r="X154" i="1"/>
  <c r="X165" i="1"/>
  <c r="X316" i="1"/>
  <c r="X277" i="1"/>
  <c r="X341" i="1"/>
  <c r="X337" i="1"/>
  <c r="X216" i="1"/>
  <c r="X199" i="1"/>
  <c r="X347" i="1"/>
  <c r="X142" i="1"/>
  <c r="X58" i="1"/>
  <c r="X291" i="1"/>
  <c r="X340" i="1"/>
  <c r="X89" i="1"/>
  <c r="X152" i="1"/>
  <c r="X84" i="1"/>
  <c r="X288" i="1"/>
  <c r="X352" i="1"/>
  <c r="X228" i="1"/>
  <c r="X238" i="1"/>
  <c r="X299" i="1"/>
  <c r="X166" i="1"/>
  <c r="X348" i="1"/>
  <c r="X248" i="1"/>
  <c r="X309" i="1"/>
  <c r="X227" i="1"/>
  <c r="X53" i="1"/>
  <c r="X85" i="1"/>
  <c r="X282" i="1"/>
  <c r="X346" i="1"/>
  <c r="X141" i="1"/>
  <c r="X195" i="1"/>
  <c r="X286" i="1"/>
  <c r="X350" i="1"/>
  <c r="X153" i="1"/>
  <c r="X257" i="1"/>
  <c r="X319" i="1"/>
  <c r="X59" i="1"/>
  <c r="X122" i="1"/>
  <c r="X244" i="1"/>
  <c r="X313" i="1"/>
  <c r="X221" i="1"/>
  <c r="X115" i="1"/>
  <c r="X80" i="1"/>
  <c r="X143" i="1"/>
  <c r="X184" i="1"/>
  <c r="X225" i="1"/>
  <c r="X90" i="1"/>
  <c r="X180" i="1"/>
  <c r="X86" i="1"/>
  <c r="X157" i="1"/>
  <c r="X261" i="1"/>
  <c r="X179" i="1"/>
  <c r="X186" i="1"/>
  <c r="X308" i="1"/>
  <c r="X57" i="1"/>
  <c r="X120" i="1"/>
  <c r="X258" i="1"/>
  <c r="X320" i="1"/>
  <c r="X329" i="1"/>
  <c r="X133" i="1"/>
  <c r="X297" i="1"/>
  <c r="X361" i="1"/>
  <c r="S17" i="3" l="1"/>
  <c r="B30" i="3"/>
  <c r="B33" i="3"/>
  <c r="B39" i="3" l="1"/>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Y3" i="1" l="1"/>
  <c r="Y5" i="1"/>
  <c r="Y6" i="1"/>
  <c r="Y8" i="1"/>
  <c r="Y9" i="1"/>
  <c r="Y11" i="1"/>
  <c r="Y17" i="1"/>
  <c r="Y19" i="1"/>
  <c r="Y20" i="1"/>
  <c r="Y21" i="1"/>
  <c r="Y23" i="1"/>
  <c r="Y34" i="1"/>
  <c r="Y50" i="1"/>
  <c r="Y49" i="1" l="1"/>
  <c r="Y45" i="1"/>
  <c r="Y41" i="1"/>
  <c r="Y37" i="1"/>
  <c r="Y33" i="1"/>
  <c r="Y29" i="1"/>
  <c r="Y25" i="1"/>
  <c r="Y15" i="1"/>
  <c r="Y13" i="1"/>
  <c r="Y46" i="1"/>
  <c r="Y42" i="1"/>
  <c r="Y38" i="1"/>
  <c r="Y30" i="1"/>
  <c r="Y28" i="1"/>
  <c r="Y26" i="1"/>
  <c r="Y22" i="1"/>
  <c r="Y18" i="1"/>
  <c r="Y16" i="1"/>
  <c r="Y14" i="1"/>
  <c r="Y12" i="1"/>
  <c r="Y10" i="1"/>
  <c r="Y4" i="1"/>
  <c r="Y52" i="1"/>
  <c r="Y51" i="1"/>
  <c r="Y47" i="1"/>
  <c r="Y43" i="1"/>
  <c r="Y39" i="1"/>
  <c r="Y35" i="1"/>
  <c r="Y31" i="1"/>
  <c r="Y27" i="1"/>
  <c r="Y7" i="1"/>
  <c r="Y48" i="1"/>
  <c r="Y44" i="1"/>
  <c r="Y40" i="1"/>
  <c r="Y36" i="1"/>
  <c r="Y32" i="1"/>
  <c r="Y24" i="1"/>
  <c r="X4" i="1"/>
  <c r="X10" i="1"/>
  <c r="X6" i="1"/>
  <c r="X8" i="1"/>
  <c r="X11" i="1"/>
  <c r="X9" i="1"/>
  <c r="X7" i="1"/>
  <c r="X5" i="1"/>
  <c r="X3" i="1"/>
  <c r="Y882" i="1" l="1"/>
  <c r="X14" i="1"/>
  <c r="X18" i="1"/>
  <c r="X22" i="1"/>
  <c r="X26" i="1"/>
  <c r="X30" i="1"/>
  <c r="X34" i="1"/>
  <c r="X38" i="1"/>
  <c r="X42" i="1"/>
  <c r="X46" i="1"/>
  <c r="X50" i="1"/>
  <c r="X13" i="1"/>
  <c r="X17" i="1"/>
  <c r="X21" i="1"/>
  <c r="X25" i="1"/>
  <c r="X29" i="1"/>
  <c r="X33" i="1"/>
  <c r="X37" i="1"/>
  <c r="X41" i="1"/>
  <c r="X45" i="1"/>
  <c r="X49" i="1"/>
  <c r="X12" i="1"/>
  <c r="X16" i="1"/>
  <c r="X20" i="1"/>
  <c r="X24" i="1"/>
  <c r="X28" i="1"/>
  <c r="X32" i="1"/>
  <c r="X36" i="1"/>
  <c r="X40" i="1"/>
  <c r="X44" i="1"/>
  <c r="X48" i="1"/>
  <c r="X52" i="1"/>
  <c r="X15" i="1"/>
  <c r="X19" i="1"/>
  <c r="X23" i="1"/>
  <c r="X27" i="1"/>
  <c r="X31" i="1"/>
  <c r="X35" i="1"/>
  <c r="X39" i="1"/>
  <c r="X43" i="1"/>
  <c r="X47" i="1"/>
  <c r="X51" i="1"/>
  <c r="T17" i="3" l="1"/>
  <c r="X882" i="1"/>
  <c r="K17" i="3" l="1"/>
  <c r="N17" i="3"/>
  <c r="I17" i="3"/>
  <c r="M17" i="3"/>
  <c r="H17" i="3"/>
  <c r="J17" i="3" l="1"/>
  <c r="B31" i="3"/>
  <c r="B32" i="3"/>
  <c r="B34" i="3"/>
  <c r="B35" i="3"/>
  <c r="B36" i="3"/>
  <c r="B37" i="3"/>
  <c r="B38" i="3"/>
  <c r="B29" i="3"/>
  <c r="F17" i="3" l="1"/>
  <c r="G17" i="3" l="1"/>
</calcChain>
</file>

<file path=xl/sharedStrings.xml><?xml version="1.0" encoding="utf-8"?>
<sst xmlns="http://schemas.openxmlformats.org/spreadsheetml/2006/main" count="9994" uniqueCount="2518">
  <si>
    <t>SiteRef</t>
  </si>
  <si>
    <t>Proposed_Use</t>
  </si>
  <si>
    <t>Area_Ha</t>
  </si>
  <si>
    <t>FZ3b_pct</t>
  </si>
  <si>
    <t>FZ3a_pct</t>
  </si>
  <si>
    <t>FZ2_pct</t>
  </si>
  <si>
    <t>Summary Table</t>
  </si>
  <si>
    <t>The colour coding shows the highest risk element of the flood zone that is present on site and is not in itself an indication of whether the site should or shouldn’t be developed for flooding reason</t>
  </si>
  <si>
    <t>Flood Zone 1</t>
  </si>
  <si>
    <t>Flood Zone 2</t>
  </si>
  <si>
    <t>Flood Zone 3a</t>
  </si>
  <si>
    <t>Flood Zone 3b</t>
  </si>
  <si>
    <t>Number of Sites</t>
  </si>
  <si>
    <t>Area (ha)</t>
  </si>
  <si>
    <t>No.</t>
  </si>
  <si>
    <t>Key</t>
  </si>
  <si>
    <t>TOTAL</t>
  </si>
  <si>
    <t>Main Table</t>
  </si>
  <si>
    <t xml:space="preserve">Flood Zone 1 + Surface Water </t>
  </si>
  <si>
    <t>Site Reference</t>
  </si>
  <si>
    <t>Site Name</t>
  </si>
  <si>
    <t>%</t>
  </si>
  <si>
    <t>FZ1</t>
  </si>
  <si>
    <t>FZ3a_Area</t>
  </si>
  <si>
    <t>FZ2_Area</t>
  </si>
  <si>
    <t>FZ3b_Area</t>
  </si>
  <si>
    <t>Name</t>
  </si>
  <si>
    <t>FZ1_Area</t>
  </si>
  <si>
    <t>Employment</t>
  </si>
  <si>
    <t>Significant Surface Water Risk?</t>
  </si>
  <si>
    <t>Level 1 SFRA Local Plan Sites Assessment</t>
  </si>
  <si>
    <t>Level 1 Strategic Recommendation (see SFRA Report)</t>
  </si>
  <si>
    <t>Risk of Flooding from Surface Water</t>
  </si>
  <si>
    <t>High Risk (1 in 30 year outline)</t>
  </si>
  <si>
    <t>Medium Risk (1 in 100 year outline)</t>
  </si>
  <si>
    <t>Low Risk (1 in 1000 year outline)</t>
  </si>
  <si>
    <t>Flood Risk Vulnerability Classification (NPPF)</t>
  </si>
  <si>
    <t>QA</t>
  </si>
  <si>
    <t>Residential</t>
  </si>
  <si>
    <t>RoFSW30yr_Area</t>
  </si>
  <si>
    <t>RoFSW100yr_Area</t>
  </si>
  <si>
    <t>RoFSW1000yr_Area</t>
  </si>
  <si>
    <t>RoFSW30yr_pct</t>
  </si>
  <si>
    <t>RoFSW100yr_pct</t>
  </si>
  <si>
    <t>RoFSW1000yr_pct</t>
  </si>
  <si>
    <t>RoFSW100yr_Area_cumulative</t>
  </si>
  <si>
    <t>RoFSW1000yr_Area_cumulative</t>
  </si>
  <si>
    <t>RoFSW100yr_pct_cumulative</t>
  </si>
  <si>
    <t>RoFSW1000yr_pct_cumulative</t>
  </si>
  <si>
    <t>Mixed Use</t>
  </si>
  <si>
    <t>Development Considerations</t>
  </si>
  <si>
    <t>Proposed Use</t>
  </si>
  <si>
    <t>Fluvial Flood Zone Coverage</t>
  </si>
  <si>
    <t>Central Lancashire Authorities</t>
  </si>
  <si>
    <t>19C001</t>
  </si>
  <si>
    <t>Town Lane, Whittle-le-Woods, PR6 7DJ</t>
  </si>
  <si>
    <t>19C002</t>
  </si>
  <si>
    <t>Tincklers Lane/Doctors Lane, Eccleston, PR7 5QW</t>
  </si>
  <si>
    <t>19C003</t>
  </si>
  <si>
    <t>Land to the South East of Dick Lane, Brinscall, Lancashire, PR6 8QL</t>
  </si>
  <si>
    <t>19C004</t>
  </si>
  <si>
    <t>Vacant Land in Charnock Richard between Chorley Lane and Clancut Brook, South of Southgates and East of Mere Fold, PR7 5EU</t>
  </si>
  <si>
    <t>19C005</t>
  </si>
  <si>
    <t>Carrington Road, Adlington, PR7 4JE</t>
  </si>
  <si>
    <t>19C006</t>
  </si>
  <si>
    <t>Froom Street, Chorley, PR6 0AN</t>
  </si>
  <si>
    <t>19C007</t>
  </si>
  <si>
    <t>Land at Corner of Pompian Brow and South Road, Bretherton, PR26 9AQ</t>
  </si>
  <si>
    <t>19C008</t>
  </si>
  <si>
    <t>Land between Pear Tree Lane and Whinney Lane, Euxton, Chorley, PR7 6DS</t>
  </si>
  <si>
    <t>19C009</t>
  </si>
  <si>
    <t>Land Situated to the North of Cuerden Farm Barn, Wigan Road, Leyland, PR25 5SB</t>
  </si>
  <si>
    <t>19C010</t>
  </si>
  <si>
    <t>Withnell Fold Mill, Withnell Fold, Withnell, PR6 8BA</t>
  </si>
  <si>
    <t>19C012</t>
  </si>
  <si>
    <t>Land West of Blainscough Lane, Chorley, PR7 5HT</t>
  </si>
  <si>
    <t>19C013</t>
  </si>
  <si>
    <t>Land North West of Darlington Street, Chorley, PR7 5AB</t>
  </si>
  <si>
    <t>19C014</t>
  </si>
  <si>
    <t>Mountain Road, Coppull, PR7 5EL</t>
  </si>
  <si>
    <t>19C015</t>
  </si>
  <si>
    <t>Land North of Spinners Close, Coppull, PR7 5UT</t>
  </si>
  <si>
    <t>19C016</t>
  </si>
  <si>
    <t>19C017</t>
  </si>
  <si>
    <t>Land East of Blainscough Lane and West of Spinningfield Road, Chorley, PR7 5HT</t>
  </si>
  <si>
    <t>19C018</t>
  </si>
  <si>
    <t>Land at Junction of Lydiate Lane and Wigan Road, Leyland, PR2 5SA</t>
  </si>
  <si>
    <t>19C019</t>
  </si>
  <si>
    <t>Land off Wigan Road, Leyland, PR25 5SB</t>
  </si>
  <si>
    <t>19C020</t>
  </si>
  <si>
    <t>Land off Brentwood Road, Anderton, Chorley, PR6 9PL</t>
  </si>
  <si>
    <t>19C021</t>
  </si>
  <si>
    <t>Land off Hall Lane, Mawdesley, L40 2QY</t>
  </si>
  <si>
    <t>19C022</t>
  </si>
  <si>
    <t>Land off Bradley Lane, Eccleston, PR7 5RJ</t>
  </si>
  <si>
    <t>19C023</t>
  </si>
  <si>
    <t>Land at Rear of 326 Wood Lane, Heskin, Chorley</t>
  </si>
  <si>
    <t>19C024</t>
  </si>
  <si>
    <t>Land on the East side of Chapel Lane, Coppull</t>
  </si>
  <si>
    <t>19C026</t>
  </si>
  <si>
    <t>Land at Dawson Lane, Buckshaw Village, PR6 7DT</t>
  </si>
  <si>
    <t>19C027</t>
  </si>
  <si>
    <t>Hill Top Farm Land, Birchin Lane, Whittle Le Woods, PR6 7QS</t>
  </si>
  <si>
    <t>19C028</t>
  </si>
  <si>
    <t>RUSTIC OAK FARM AND ADJACENT FIELD (FORMALLY ROSCOES FARM), MOSS LANE, WHITTLE-LE-WOODS, CHORLEY, PR6 8AA</t>
  </si>
  <si>
    <t>19C029</t>
  </si>
  <si>
    <t>LAND SOUTH EAST OF BELMONT ROAD AND ABBEY GROVE, ADLINGTON, PR6 9QB</t>
  </si>
  <si>
    <t>19C030</t>
  </si>
  <si>
    <t>Land Lying to the West of No 1 Whins Lane, Wheelton, Chorley, PR6 8HN</t>
  </si>
  <si>
    <t>19C031</t>
  </si>
  <si>
    <t>Agricultural Land Adjacent to Friths Court and Opposite from Friths Cottages on Gregson Lane, Hoghton, Near Preston, PR5 0ED</t>
  </si>
  <si>
    <t>19C033</t>
  </si>
  <si>
    <t>Nettlefold Nursery, North Road Bretherton, PR26 9AY</t>
  </si>
  <si>
    <t>19C034</t>
  </si>
  <si>
    <t>Hill Top Farm, Whittle le Woods, Chorley, PR6 7QS</t>
  </si>
  <si>
    <t>19C035</t>
  </si>
  <si>
    <t>Home Lea, Back Drinkhouse Lane, Croston, PR26 9JL</t>
  </si>
  <si>
    <t>19C036</t>
  </si>
  <si>
    <t>East side of Blackburn Roadd, Chorley, PR6 8TP</t>
  </si>
  <si>
    <t>19C037</t>
  </si>
  <si>
    <t>Land South of the Straights, Hoghton, PR5 0DA</t>
  </si>
  <si>
    <t>19C038</t>
  </si>
  <si>
    <t>Land off Bonds Lane, Adlington, Chorley, Lancashire, PR7 4JB</t>
  </si>
  <si>
    <t>19C040</t>
  </si>
  <si>
    <t>Hill Top Farm, Hill Top Lane, Whittle le Woods</t>
  </si>
  <si>
    <t>19C041</t>
  </si>
  <si>
    <t>Land Adjacent to Harrisons Farm, Old School Lane, Adlington, Chorley, PR7 4DX</t>
  </si>
  <si>
    <t>19C042</t>
  </si>
  <si>
    <t>Land South of Springfield Road, Coppull, Chorley PR7 5EJ</t>
  </si>
  <si>
    <t>19C043</t>
  </si>
  <si>
    <t>Land off Westhoughton Road, Adlington, PR7 4ET</t>
  </si>
  <si>
    <t>19C044</t>
  </si>
  <si>
    <t>Land at Pear Tree Lane, Euxton, Chorley, PR7 6JL</t>
  </si>
  <si>
    <t>19C045</t>
  </si>
  <si>
    <t>Land Between North Road and South Road (East), Farington, PR26 9AJ</t>
  </si>
  <si>
    <t>19C046</t>
  </si>
  <si>
    <t>Land at Clock House Farm, Wigan Road, Preston, PR5 6AT</t>
  </si>
  <si>
    <t>19C047</t>
  </si>
  <si>
    <t>Land off Runshaw Lane, Euxton, PR7 6BA</t>
  </si>
  <si>
    <t>19C048</t>
  </si>
  <si>
    <t>Land off Burgh Lane South, Chorley, PR7 3TJ</t>
  </si>
  <si>
    <t>19C049</t>
  </si>
  <si>
    <t>Waterloo Lodge, off Buckshaw Avenue, PR6 7AX</t>
  </si>
  <si>
    <t>19C050</t>
  </si>
  <si>
    <t>Land at Euxton Park Golf Centre, Euxton Lane, Chorley, PR7 6DL</t>
  </si>
  <si>
    <t>19C051</t>
  </si>
  <si>
    <t>Land North of Briers Lane, Wheelton, Chorley, PR6 8JW</t>
  </si>
  <si>
    <t>19C052</t>
  </si>
  <si>
    <t>Land off Sandy Lane, Brinscall, PR6 8SX</t>
  </si>
  <si>
    <t>19C053</t>
  </si>
  <si>
    <t>LAND AT YEW TREE FARM, 53 COPPULL HALL LANE, COPPULL, PR7 4LR</t>
  </si>
  <si>
    <t>19C054</t>
  </si>
  <si>
    <t>Land at Yew Tree House Farm, Coppull Hall Lane, Coppull, Chorley, PR7 4LR</t>
  </si>
  <si>
    <t>19C056</t>
  </si>
  <si>
    <t>Whittle Hill Quarry, Hill Top Lane, Whittle-le-Woods, Chorley</t>
  </si>
  <si>
    <t>19C057</t>
  </si>
  <si>
    <t>Land West of Burgh Lane South, Chorley, PR7 3TN</t>
  </si>
  <si>
    <t>19C058</t>
  </si>
  <si>
    <t>Land North of Altcar Lane, Leyland, PR7 6HH</t>
  </si>
  <si>
    <t>19C059</t>
  </si>
  <si>
    <t>Fields to East and West of Stanley Wives Farm, PR7 5LU</t>
  </si>
  <si>
    <t>19C060</t>
  </si>
  <si>
    <t>Land Adjacent to Higher Stanworth Farm, Bolton Road, Withnell, Chorley, PR6 8BP</t>
  </si>
  <si>
    <t>19C061</t>
  </si>
  <si>
    <t>Land South of Moor Road, Croston, Leyland, PR26 9HP</t>
  </si>
  <si>
    <t>19C062</t>
  </si>
  <si>
    <t>Land South of Thorntree House, Wigan Road, Leyland, PR25 5SB</t>
  </si>
  <si>
    <t>19C063</t>
  </si>
  <si>
    <t>Land North of Adlington Primary School, Bonds Lane, Adlington, PR7 4JH</t>
  </si>
  <si>
    <t>19C064</t>
  </si>
  <si>
    <t>Blainscough, land south of Grange Drive, Coppull, Chorley, PR7 5FG (nearest  post code)</t>
  </si>
  <si>
    <t>19C066</t>
  </si>
  <si>
    <t>Land at Darlington Street/Hewlett St, Coppull, Chorley, PR7 5AB</t>
  </si>
  <si>
    <t>19C067</t>
  </si>
  <si>
    <t>Orchard Heys Farm, Park Road, Coppull, Chorley, PR7 5AH</t>
  </si>
  <si>
    <t>19C068</t>
  </si>
  <si>
    <t>Land South of Bolton Road, Adlington, Chorley, PR6 9HS</t>
  </si>
  <si>
    <t>19C069</t>
  </si>
  <si>
    <t>Land North of 119 Heapey Rd, Chorley, PR6 9BJ</t>
  </si>
  <si>
    <t>19C070</t>
  </si>
  <si>
    <t>Pear Tree Farm, Pear Tree Lane, Chorley, PR7 6NG</t>
  </si>
  <si>
    <t>19C071</t>
  </si>
  <si>
    <t>Land to the east of Straits Farmstead, Hoghton, PR5 0DA</t>
  </si>
  <si>
    <t>19C072</t>
  </si>
  <si>
    <t>Land South of South Road, Bretherton, PR26 9AB</t>
  </si>
  <si>
    <t>19C073</t>
  </si>
  <si>
    <t>Former Ministry of Defence Land, Cocker Bar Road, Ulnes Walton, PR26 9AZ</t>
  </si>
  <si>
    <t>19C074</t>
  </si>
  <si>
    <t>Land off Nixon Lane, Leyland, PR26 8NJ</t>
  </si>
  <si>
    <t>19C075</t>
  </si>
  <si>
    <t>Land South of Dunrobin Drive, Euxton, PR7 6LP</t>
  </si>
  <si>
    <t>19C076</t>
  </si>
  <si>
    <t>Land East of Tincklers Lane, Eccleston, PR7 5QW</t>
  </si>
  <si>
    <t>19C077</t>
  </si>
  <si>
    <t>Land off Ulnes Walton Lane, Leyland, PR26 8LU</t>
  </si>
  <si>
    <t>19C078</t>
  </si>
  <si>
    <t>19C079</t>
  </si>
  <si>
    <t>Field Adjacent to 33 Wood Lane, PR7 5NU</t>
  </si>
  <si>
    <t>19C080</t>
  </si>
  <si>
    <t>Lower Bank Street,  Withnell,  Chorley, PR6 8SE</t>
  </si>
  <si>
    <t>19C081</t>
  </si>
  <si>
    <t>Land Between Carr House Lane and Pompian Brow, Bretherton, PR26 9AQ</t>
  </si>
  <si>
    <t>19C082</t>
  </si>
  <si>
    <t>Drinkwater Farm, Windsor Drive,  Brinscall, Chorley, PR6 8PX</t>
  </si>
  <si>
    <t>19C083</t>
  </si>
  <si>
    <t>Westhead Road, Croston, Leyland, PR26 9RR</t>
  </si>
  <si>
    <t>19C084</t>
  </si>
  <si>
    <t>Land East of Babylon Lane and South of Greenhalgh Lane, Adlington, PR6 9PH</t>
  </si>
  <si>
    <t>19C085</t>
  </si>
  <si>
    <t>Eaves Green, Land off Lower Burgh Lane, Chorley, PR7 3TN</t>
  </si>
  <si>
    <t>19C086</t>
  </si>
  <si>
    <t>Land to the East of Pear Tree Lane, Chorley, PR7 6DT</t>
  </si>
  <si>
    <t>19C087</t>
  </si>
  <si>
    <t>Land Between North Road and South Road (West), Bretherton, PR26 9AJ</t>
  </si>
  <si>
    <t>19C088</t>
  </si>
  <si>
    <t>Charter Lane, Charnock Richard, PR7 5LZ</t>
  </si>
  <si>
    <t>19C089</t>
  </si>
  <si>
    <t>Out Lane, Leyland, PR26 9HJ</t>
  </si>
  <si>
    <t>19C090</t>
  </si>
  <si>
    <t>19C091</t>
  </si>
  <si>
    <t>Ashlea, Dawbers Lane, Euxton, Chorley, PR7 6EN</t>
  </si>
  <si>
    <t>19C092</t>
  </si>
  <si>
    <t>Land North of Dawbers Lane, Euxton, PR7 6EA</t>
  </si>
  <si>
    <t>19C093</t>
  </si>
  <si>
    <t>Cowling Farm, Cowling Brow, Chorley, PR6 9EA</t>
  </si>
  <si>
    <t>19C094</t>
  </si>
  <si>
    <t>Land South of Springfield Road, Coppull, Chorley, PR7 5EJ</t>
  </si>
  <si>
    <t>19C095</t>
  </si>
  <si>
    <t>Land off Sandringham Drive, Brinscall, Chorley, PR6 8SU</t>
  </si>
  <si>
    <t>19C096</t>
  </si>
  <si>
    <t>LAND ADJOINING DENIZES FARM, SOUTHPORT ROAD, ULNES WALTON, LEYLAND, PR26 8LP</t>
  </si>
  <si>
    <t>19C097</t>
  </si>
  <si>
    <t>Land East of M6 and North of Dawbers Lane, Euxton</t>
  </si>
  <si>
    <t>19C098</t>
  </si>
  <si>
    <t>Nursery House Farm, Parr Lane, Eccleston, PR7 5SL</t>
  </si>
  <si>
    <t>19C099</t>
  </si>
  <si>
    <t>Land off M65 J3 and Bolton Road, BB2 5JD</t>
  </si>
  <si>
    <t>19C100</t>
  </si>
  <si>
    <t>Land at Bagganley Lane, Chorley, PR6 0EA</t>
  </si>
  <si>
    <t>19C101</t>
  </si>
  <si>
    <t>19C102</t>
  </si>
  <si>
    <t>Coppull Enterprise Centre, Mill Ln, Coppull, Chorley, PR7 5BW</t>
  </si>
  <si>
    <t>19C103</t>
  </si>
  <si>
    <t>Land off Babylon Lane, Adlington, Chorley, PR6 9NP</t>
  </si>
  <si>
    <t>19C104</t>
  </si>
  <si>
    <t>Land at Darlington Street, Coppull, PR7 5AB</t>
  </si>
  <si>
    <t>19C105</t>
  </si>
  <si>
    <t>DENIZES FARM, SOUTHPORT ROAD, ULNES WALTON, LEYLAND, PR26 8LP</t>
  </si>
  <si>
    <t>19C106</t>
  </si>
  <si>
    <t>Land off Towngate, Eccleston, PR7 5QL</t>
  </si>
  <si>
    <t>19C107</t>
  </si>
  <si>
    <t>Land South of Parr Lane, Eccleston, PR7 5SN</t>
  </si>
  <si>
    <t>19C108</t>
  </si>
  <si>
    <t>South Blainscough,  Blainscough Lane, Coppull, Chorley, PR7 5HT</t>
  </si>
  <si>
    <t>19C109</t>
  </si>
  <si>
    <t>Land at Little Knowley Farm, Heapey Road, Chorley, PR6 9BQ</t>
  </si>
  <si>
    <t>19C110</t>
  </si>
  <si>
    <t>19C111</t>
  </si>
  <si>
    <t>Land on the South West Coppull Hall Lane and East of Chapel Lane, Coppull, PR7 4PP</t>
  </si>
  <si>
    <t>19C112</t>
  </si>
  <si>
    <t>Land at Golden Meadow Farm, 179 Chapel Lane, Coppull PR7 4ND</t>
  </si>
  <si>
    <t>19C113</t>
  </si>
  <si>
    <t>Land off Shelly Drive, Eccleston, PR7 5PE</t>
  </si>
  <si>
    <t>19C114</t>
  </si>
  <si>
    <t>Land South of Bredon Avenue, Euxton, PR7 6NZ</t>
  </si>
  <si>
    <t>19C115</t>
  </si>
  <si>
    <t>Land East of Tincklers Lane, Eccleston, Chorley, PR7 5QU</t>
  </si>
  <si>
    <t>19C116</t>
  </si>
  <si>
    <t>Land West of Limes Avenue and Cedar Avenue, Euxton, PR7 6BJ</t>
  </si>
  <si>
    <t>19C118</t>
  </si>
  <si>
    <t>Land South West of Southport Road, Euxton, PR7 6PD</t>
  </si>
  <si>
    <t>19C119</t>
  </si>
  <si>
    <t>Land South of Heapey Road, Chorley, PR6 9BQ</t>
  </si>
  <si>
    <t>19C120</t>
  </si>
  <si>
    <t>Land East of Blackburn Brow, Chorley</t>
  </si>
  <si>
    <t>19C121</t>
  </si>
  <si>
    <t>Land South of Moor Lane, Croston, PR26 9HQ</t>
  </si>
  <si>
    <t>19C122</t>
  </si>
  <si>
    <t>Camelot Theme Park, Park Hall Road, Charnock Richard, Chorley PR7 5LP</t>
  </si>
  <si>
    <t>19C123</t>
  </si>
  <si>
    <t>Land at Dawber's Lane, Euxton, Lancashire, PR7 6ED</t>
  </si>
  <si>
    <t>19C124</t>
  </si>
  <si>
    <t>Crosse Hall Lane, Chorley, PR6 9AD</t>
  </si>
  <si>
    <t>19C125</t>
  </si>
  <si>
    <t>Golden Meadow Farm, Chapel Lane, Coppull, PR7 4PG</t>
  </si>
  <si>
    <t>19C126</t>
  </si>
  <si>
    <t>Land South of Doctor's Lane  Eccleston, Chorley, PR7 5QZ</t>
  </si>
  <si>
    <t>19C127</t>
  </si>
  <si>
    <t>Land to the East of New Street, Mawdesley, L40 2QW</t>
  </si>
  <si>
    <t>19C128</t>
  </si>
  <si>
    <t>Land at Leyland Way/Wigan Road, PR25 4SE</t>
  </si>
  <si>
    <t>19C129</t>
  </si>
  <si>
    <t>Shady Lane, Clayton-le-Woods, PR5 6BX</t>
  </si>
  <si>
    <t>19C130</t>
  </si>
  <si>
    <t>LAND ADJACENT WIGAN ROAD, CLAYTON LE WOODS, PR25 5TU</t>
  </si>
  <si>
    <t>19C131</t>
  </si>
  <si>
    <t>19C132</t>
  </si>
  <si>
    <t>Land North of Carrington Road, Adlington, Lancashire, PR7 4JE</t>
  </si>
  <si>
    <t>19C133</t>
  </si>
  <si>
    <t>Land North of Grimeford Lane, Anderton</t>
  </si>
  <si>
    <t>19C134</t>
  </si>
  <si>
    <t>Washacre field, Babylon Lane, Adlington, PR6 9NP</t>
  </si>
  <si>
    <t>19C135</t>
  </si>
  <si>
    <t>Land Immediately West and South of Foxglove Drive, Whittle-le-Woods, Chorley, PR6 7SG</t>
  </si>
  <si>
    <t>19C136</t>
  </si>
  <si>
    <t>Forsythia Drive, Clayton Green, Chorley, PR6 7EB</t>
  </si>
  <si>
    <t>19C137</t>
  </si>
  <si>
    <t>Land to the North of Moss Bank, Coppull, PR7 5UT</t>
  </si>
  <si>
    <t>19C138</t>
  </si>
  <si>
    <t>Land to the South of Maple Avenue, Brinscall, Chorley, PR6 8QW</t>
  </si>
  <si>
    <t>19C139</t>
  </si>
  <si>
    <t>Land South of School Lane, Brinscall, Chorley, PR6 8PS</t>
  </si>
  <si>
    <t>19C140</t>
  </si>
  <si>
    <t>Land Bounded by Ordnance Road, Buckshaw Parkway, Off Station Approach, Southern Commercial Area, Buckshaw Village, PR7 7EL</t>
  </si>
  <si>
    <t>19C141</t>
  </si>
  <si>
    <t>Bradley Lane, Eccleston, PR7 5RJ</t>
  </si>
  <si>
    <t>19C142</t>
  </si>
  <si>
    <t>Land Off Bolton Road, Adlington, Chorley, PR6 9HN</t>
  </si>
  <si>
    <t>19C143</t>
  </si>
  <si>
    <t>Euxton Lane, Chorley, PR7 6DJ</t>
  </si>
  <si>
    <t>19C144</t>
  </si>
  <si>
    <t>19C145</t>
  </si>
  <si>
    <t>Land off Bolton Road, Adlington, Chorley, PR6 9HN</t>
  </si>
  <si>
    <t>19C146</t>
  </si>
  <si>
    <t>Land to West of Ulnes Walton Lane, Leyland, Preston, PR26 8LT</t>
  </si>
  <si>
    <t>19C147</t>
  </si>
  <si>
    <t>179 Chapel Lane, Coppull, PR7 4ND</t>
  </si>
  <si>
    <t>19C148</t>
  </si>
  <si>
    <t>19C149</t>
  </si>
  <si>
    <t>Land to West of Ulnes Walton Lane, Leyland, Preston, PR26 8LU</t>
  </si>
  <si>
    <t>19C150</t>
  </si>
  <si>
    <t>Land Bounded by Euxton Lane, Pear Tree Lane, Whinney Lane, Euxton, Chorley, PR7 6AQ</t>
  </si>
  <si>
    <t>19C151</t>
  </si>
  <si>
    <t>Land at Birchin Lane/Hill Top Lane, Whittle-Le-Woods, PR6 7QS</t>
  </si>
  <si>
    <t>19C152</t>
  </si>
  <si>
    <t>Land Adjoining 20 New Street Mawdesley, L40 2QP</t>
  </si>
  <si>
    <t>19C153</t>
  </si>
  <si>
    <t>Cuerden Hall, Sue Ryder Neurological Care Centre, Shady Lane, Bamber Bridge, Preston, PR5 6AZ</t>
  </si>
  <si>
    <t>19C154</t>
  </si>
  <si>
    <t>Land off Chorley Road Wheelton, PR6 8HS</t>
  </si>
  <si>
    <t>19C155</t>
  </si>
  <si>
    <t>Cockers Farm, Long Lane, Limbrick, Chorley, PR6 9EE</t>
  </si>
  <si>
    <t>19C156</t>
  </si>
  <si>
    <t>LAND SOUTH OF THE STRAITS, HOGHTON, CHORLEY, PR5 0DA</t>
  </si>
  <si>
    <t>19C157</t>
  </si>
  <si>
    <t>Land off Moulden Brow, Blackburn, BB2 5JA</t>
  </si>
  <si>
    <t>19C158</t>
  </si>
  <si>
    <t>Land South of Moulden Brow, Blackburn, BB2 5JA</t>
  </si>
  <si>
    <t>19C159</t>
  </si>
  <si>
    <t>Land off Dryfield Lane, Rivington, Bolton, BL6 7RT</t>
  </si>
  <si>
    <t>19C160</t>
  </si>
  <si>
    <t>Woodlands, Southport Road, Chorley, PR7 1NT</t>
  </si>
  <si>
    <t>19C161</t>
  </si>
  <si>
    <t>Great Knowley, Chorley, PR6 8TH</t>
  </si>
  <si>
    <t>19C162</t>
  </si>
  <si>
    <t>Botany Bay, Chorley, PR6 9AF</t>
  </si>
  <si>
    <t>19C163</t>
  </si>
  <si>
    <t>Land to the North East of M61 junction (Gale Moss) Chorley, PR6 8AA</t>
  </si>
  <si>
    <t>19C164</t>
  </si>
  <si>
    <t>Euxton Lane, Chorley, PR7 1BF</t>
  </si>
  <si>
    <t>19C165</t>
  </si>
  <si>
    <t>Cowling Farm, Chorley, PR6 9EA</t>
  </si>
  <si>
    <t>19C166</t>
  </si>
  <si>
    <t>Land at Ackhurst Business Park, Chorley, PR7 1NW</t>
  </si>
  <si>
    <t>19C167</t>
  </si>
  <si>
    <t>The Revolution, Buckshaw Avenue, Buckshaw Village, PR6 7AJ</t>
  </si>
  <si>
    <t>19C168</t>
  </si>
  <si>
    <t>Group 1, Buckshaw Village, PR7 7EY</t>
  </si>
  <si>
    <t>19C169</t>
  </si>
  <si>
    <t>Fairport, Market Place Adlington, PR7 4EZ</t>
  </si>
  <si>
    <t>19C170</t>
  </si>
  <si>
    <t>Rear of New Street Mawdesley, L40 2QP</t>
  </si>
  <si>
    <t>19C171</t>
  </si>
  <si>
    <t>East of M61, Chorley, PR6 9AR</t>
  </si>
  <si>
    <t>19C172</t>
  </si>
  <si>
    <t>West of Whittle-le-Woods, PR6 7TF-PR6 7DA</t>
  </si>
  <si>
    <t>19C173</t>
  </si>
  <si>
    <t>Eaves Green, Chorley (Remainder of Allocation), PR7 3TQ-PR7 3TJ</t>
  </si>
  <si>
    <t>19C174</t>
  </si>
  <si>
    <t>Cabbage Hall Fields, Chorley, PR6 7DE</t>
  </si>
  <si>
    <t>19C175</t>
  </si>
  <si>
    <t>Land Adjacent to Northgate Drive, Chorley, PR6 0JH</t>
  </si>
  <si>
    <t>19C176</t>
  </si>
  <si>
    <t>Westwood Road, Clayton Brook, PR5 8LS</t>
  </si>
  <si>
    <t>19C177</t>
  </si>
  <si>
    <t>Land East of Wigan Road, Clayton-le-Woods, PR25 5SB</t>
  </si>
  <si>
    <t>19C178</t>
  </si>
  <si>
    <t>Land at End of Dunrobin Drive, Euxton, PR7 6JD</t>
  </si>
  <si>
    <t>19C179</t>
  </si>
  <si>
    <t>Land at Greenside, Euxton, PR7 6AP</t>
  </si>
  <si>
    <t>19C180</t>
  </si>
  <si>
    <t>Land East of Lucas Lane, Whittle-le-Woods, PR6 7DA</t>
  </si>
  <si>
    <t>19C181</t>
  </si>
  <si>
    <t>Pole Green Nurseries, Charnock Richard, PR7 5NH</t>
  </si>
  <si>
    <t>19C182</t>
  </si>
  <si>
    <t>Land off Gorsey Lane, Mawdesley, L40 2QP</t>
  </si>
  <si>
    <t>19C184</t>
  </si>
  <si>
    <t>Land off Blackburn Road, Wheelton, PR6 8EJ</t>
  </si>
  <si>
    <t>19C185</t>
  </si>
  <si>
    <t>Land off Bolton Road, Abbey Village, PR6 8DP</t>
  </si>
  <si>
    <t>19C186</t>
  </si>
  <si>
    <t>Land off Gregson Lane, Hoghton, PR5 0ED</t>
  </si>
  <si>
    <t>19C187</t>
  </si>
  <si>
    <t>Former Service Station, Preston Road, Chorley, PR7 1PN</t>
  </si>
  <si>
    <t>19C188</t>
  </si>
  <si>
    <t>Bengal Street Depot, PR7 1SA</t>
  </si>
  <si>
    <t>19C227x</t>
  </si>
  <si>
    <t>North of BondÔÇÖs Lane</t>
  </si>
  <si>
    <t>19C228x</t>
  </si>
  <si>
    <t>Land South East of Belmont Road and Abbey Grove</t>
  </si>
  <si>
    <t>19C229x</t>
  </si>
  <si>
    <t>HarrisonÔÇÖs Farm</t>
  </si>
  <si>
    <t>19C233x</t>
  </si>
  <si>
    <t>Land south of South Road</t>
  </si>
  <si>
    <t>19C236x</t>
  </si>
  <si>
    <t>Charter Lane</t>
  </si>
  <si>
    <t>19C238x</t>
  </si>
  <si>
    <t>Eaves Green, off Lower Burgh Lane</t>
  </si>
  <si>
    <t>19C239x</t>
  </si>
  <si>
    <t>Cowling Farm</t>
  </si>
  <si>
    <t>19C242x</t>
  </si>
  <si>
    <t>Woodlands, Southport Road</t>
  </si>
  <si>
    <t>19C243x</t>
  </si>
  <si>
    <t>Great Knowley</t>
  </si>
  <si>
    <t>19C249x</t>
  </si>
  <si>
    <t>19C250x</t>
  </si>
  <si>
    <t>Bengal Street Depot</t>
  </si>
  <si>
    <t>19C251x</t>
  </si>
  <si>
    <t>Land to the East of Wigan Road</t>
  </si>
  <si>
    <t>19C254x</t>
  </si>
  <si>
    <t>North of Hewlett Avenue</t>
  </si>
  <si>
    <t>19C256x</t>
  </si>
  <si>
    <t>Blainscough Hall</t>
  </si>
  <si>
    <t>19C257x</t>
  </si>
  <si>
    <t>Coppull Enterprise Centre, Mill Lane</t>
  </si>
  <si>
    <t>19C259x</t>
  </si>
  <si>
    <t>Westhead Road</t>
  </si>
  <si>
    <t>19C260x</t>
  </si>
  <si>
    <t>Out Lane</t>
  </si>
  <si>
    <t>19C263x</t>
  </si>
  <si>
    <t>Between Bradley Land and Parr Lane</t>
  </si>
  <si>
    <t>19C264x</t>
  </si>
  <si>
    <t>Pear Tree Lane</t>
  </si>
  <si>
    <t>19C265x</t>
  </si>
  <si>
    <t>Southern Commercial ÔÇô Land bounded by Ordnance Road, Buckshaw Village</t>
  </si>
  <si>
    <t>19C271x</t>
  </si>
  <si>
    <t>Land off Blackburn Road, Wheelton</t>
  </si>
  <si>
    <t>19C272x</t>
  </si>
  <si>
    <t>Babylon Lane</t>
  </si>
  <si>
    <t>19C275x</t>
  </si>
  <si>
    <t>Rear of New Street</t>
  </si>
  <si>
    <t>19C277x</t>
  </si>
  <si>
    <t>West of M61 - Hill Top Farm</t>
  </si>
  <si>
    <t>19C279x</t>
  </si>
  <si>
    <t>West of M61 - Whittle Hill Quarry</t>
  </si>
  <si>
    <t>19C280x</t>
  </si>
  <si>
    <t>West of M61 - Land Adjacnet to Delph Way</t>
  </si>
  <si>
    <t>19C281x</t>
  </si>
  <si>
    <t>West of M61 - Town Lane</t>
  </si>
  <si>
    <t>19C285</t>
  </si>
  <si>
    <t>Land at Hill Top Lane, Whittle-le-Woods, PR6 7QS</t>
  </si>
  <si>
    <t>19C286</t>
  </si>
  <si>
    <t>19C287</t>
  </si>
  <si>
    <t>19C288</t>
  </si>
  <si>
    <t>19C289</t>
  </si>
  <si>
    <t>19C291</t>
  </si>
  <si>
    <t>19C292</t>
  </si>
  <si>
    <t>19C293</t>
  </si>
  <si>
    <t>Orchard to the east of Norris's Farm, North Road, Bretherton.</t>
  </si>
  <si>
    <t>19C295</t>
  </si>
  <si>
    <t>Land to the south of Bournesfield Hoghton PR5 0EH</t>
  </si>
  <si>
    <t>19C296</t>
  </si>
  <si>
    <t>Land fronting Harbour Lane, Brinscall, PR6 8PT. Situated between St Johns Primary School and Harbour Farm.</t>
  </si>
  <si>
    <t>19C297</t>
  </si>
  <si>
    <t>19C298</t>
  </si>
  <si>
    <t>Land surrounding 11 Wigan Road Euxton PR7 6LA</t>
  </si>
  <si>
    <t>19C299</t>
  </si>
  <si>
    <t>19C300</t>
  </si>
  <si>
    <t>Land north of Nixon Lane, Moss Side, Leyland (Grid Ref. X: 350706, Y: 421668)</t>
  </si>
  <si>
    <t>19C301</t>
  </si>
  <si>
    <t>Land south of Nixon Lane, Moss Side, Leyland (Grid Ref. X: 350800, Y:421480)</t>
  </si>
  <si>
    <t>19C302</t>
  </si>
  <si>
    <t>Land south of Nixon Lane, Moss Side, Leyland (Grid Ref. X:350833, Y:421529)</t>
  </si>
  <si>
    <t>19C304</t>
  </si>
  <si>
    <t>19C305</t>
  </si>
  <si>
    <t>Lower Wood End Farm, Back Lane, Clayton le Woods, PR6 7EX</t>
  </si>
  <si>
    <t>19C306</t>
  </si>
  <si>
    <t>Toy Farm - Land off Washington Lane, Euxton, PR7 6DE</t>
  </si>
  <si>
    <t>19C307</t>
  </si>
  <si>
    <t>19C308</t>
  </si>
  <si>
    <t>19C309</t>
  </si>
  <si>
    <t>19C310</t>
  </si>
  <si>
    <t>19C311</t>
  </si>
  <si>
    <t>19C312</t>
  </si>
  <si>
    <t>19C313</t>
  </si>
  <si>
    <t>19C314</t>
  </si>
  <si>
    <t>19C315</t>
  </si>
  <si>
    <t>19C316</t>
  </si>
  <si>
    <t>Land north of Briers Lane, Wheelton, Chorley PR6 8JW</t>
  </si>
  <si>
    <t>19C317</t>
  </si>
  <si>
    <t>Land off Sandy Lane, Brinscall, PR6 8SX - SD 62342 21937</t>
  </si>
  <si>
    <t>19C318</t>
  </si>
  <si>
    <t>Land north of Altcar Lane, Leyland, Lancs (PR25 1LE)</t>
  </si>
  <si>
    <t>19C319</t>
  </si>
  <si>
    <t>DENIZES FARM, SOUTHPORT ROAD, ULNES WALTON, LEYLAND, PR5 3LP</t>
  </si>
  <si>
    <t>19C320</t>
  </si>
  <si>
    <t>19C321</t>
  </si>
  <si>
    <t>LAND ADJOINING DENIZES FARM, SOUTHPORT ROAD, ULNES WALTON, LEYLAND, PR5 3LP</t>
  </si>
  <si>
    <t>19C322</t>
  </si>
  <si>
    <t>Land at Clock House Farm, Wigan Road, Preston PR5 6AT</t>
  </si>
  <si>
    <t>19C323</t>
  </si>
  <si>
    <t>19C324</t>
  </si>
  <si>
    <t>19C325</t>
  </si>
  <si>
    <t>Waterloo Lodge, off Buckshaw Avenue, PR6 7AX - SD 58174 19772</t>
  </si>
  <si>
    <t>19C326</t>
  </si>
  <si>
    <t>Ashlea, Dawbers Lane, Euxton, Chorley (PR7 6EN)</t>
  </si>
  <si>
    <t>19C327</t>
  </si>
  <si>
    <t>Lower Bank Street, Withnell, Chorley, PR6 8SE</t>
  </si>
  <si>
    <t>19C328</t>
  </si>
  <si>
    <t>Land at YEW TREE FARM, 53 COPPULL HALL LANE, COPPULL PR7 4LR</t>
  </si>
  <si>
    <t>19C329</t>
  </si>
  <si>
    <t>Land at Yew Tree House Farm, Coppull Hall Lane, Coppull, Chorley PR7 4LR</t>
  </si>
  <si>
    <t>19C330</t>
  </si>
  <si>
    <t>19C331</t>
  </si>
  <si>
    <t>19C332</t>
  </si>
  <si>
    <t>land adjoining 20 New Street Mawdesley, L40 2QP</t>
  </si>
  <si>
    <t>19C333</t>
  </si>
  <si>
    <t>19C334</t>
  </si>
  <si>
    <t>Land off Smithy Lane Brindle PR6 8NN</t>
  </si>
  <si>
    <t>19C335</t>
  </si>
  <si>
    <t>Land South of Runshaw Lane PR7 6LH</t>
  </si>
  <si>
    <t>19C336</t>
  </si>
  <si>
    <t>Land off Ulnes Walton Lane PR26 8LU</t>
  </si>
  <si>
    <t>19C337</t>
  </si>
  <si>
    <t>19C338</t>
  </si>
  <si>
    <t>Land off Gorsey Lane Mawdesley L40 2QP</t>
  </si>
  <si>
    <t>19C339</t>
  </si>
  <si>
    <t>Land to the rear of New Street Mawdesley L40 2QP</t>
  </si>
  <si>
    <t>19C340</t>
  </si>
  <si>
    <t>Land North of Drink House Road PR26 9JE</t>
  </si>
  <si>
    <t>19C341</t>
  </si>
  <si>
    <t>Land North of Drik House Road PR26 9JE</t>
  </si>
  <si>
    <t>19C342</t>
  </si>
  <si>
    <t>19C343</t>
  </si>
  <si>
    <t>19C344</t>
  </si>
  <si>
    <t>19C345</t>
  </si>
  <si>
    <t>Land on Wigan Road, Leyland just south of the junction of Wigan Road and Lydiate Lane.</t>
  </si>
  <si>
    <t>19C346</t>
  </si>
  <si>
    <t>19C347</t>
  </si>
  <si>
    <t>19C348</t>
  </si>
  <si>
    <t>19C349</t>
  </si>
  <si>
    <t>19C350</t>
  </si>
  <si>
    <t>Former Gasworks, Bengal St, Chorley. PR7 1SA</t>
  </si>
  <si>
    <t>19C351</t>
  </si>
  <si>
    <t>19C352</t>
  </si>
  <si>
    <t>Land South of Bolton Road, Withnell, PR5 0SP</t>
  </si>
  <si>
    <t>19C353</t>
  </si>
  <si>
    <t>19C354</t>
  </si>
  <si>
    <t>Land South West of M65, Withnell, PR6 8BL</t>
  </si>
  <si>
    <t>19C355</t>
  </si>
  <si>
    <t>19C356</t>
  </si>
  <si>
    <t>19C357</t>
  </si>
  <si>
    <t>19C358</t>
  </si>
  <si>
    <t>19C359</t>
  </si>
  <si>
    <t>Land to the East of New Street Mawdesley L40 2QP</t>
  </si>
  <si>
    <t>19C360</t>
  </si>
  <si>
    <t>19C361</t>
  </si>
  <si>
    <t>Euxton Lane Chorley PR7 6DJ</t>
  </si>
  <si>
    <t>19C362</t>
  </si>
  <si>
    <t>19C363</t>
  </si>
  <si>
    <t>19C364</t>
  </si>
  <si>
    <t>19C365</t>
  </si>
  <si>
    <t>Land Between North Road and Marl Cop, Bretherton</t>
  </si>
  <si>
    <t>19C366</t>
  </si>
  <si>
    <t>Land north and east of Delph Way Whittle le Woods and west of M61</t>
  </si>
  <si>
    <t>19C367</t>
  </si>
  <si>
    <t>Land to the east of station road Croston</t>
  </si>
  <si>
    <t>19C368</t>
  </si>
  <si>
    <t>Land to the East of Out Lane</t>
  </si>
  <si>
    <t>19C369</t>
  </si>
  <si>
    <t>19C370</t>
  </si>
  <si>
    <t>19C371</t>
  </si>
  <si>
    <t>19C372</t>
  </si>
  <si>
    <t>19C373</t>
  </si>
  <si>
    <t>Land north of Tanhouse Lane, Heapey, Chorley, PR6 8LL</t>
  </si>
  <si>
    <t>19C374</t>
  </si>
  <si>
    <t>Land east of Carwood Lane and west of the M61 Motorway</t>
  </si>
  <si>
    <t>19C375</t>
  </si>
  <si>
    <t>Land east or Carwood Lane and west of the M61 Whittle le Woods</t>
  </si>
  <si>
    <t>19C376</t>
  </si>
  <si>
    <t>Land at Black Lion Farm, Wheelton, PR6</t>
  </si>
  <si>
    <t>19C377</t>
  </si>
  <si>
    <t>Land at Black Lion Farm to the north west of Blackburn Road and the south of Kenyons Lane Wheelton, Chorley PR6 8EJ</t>
  </si>
  <si>
    <t>19C378</t>
  </si>
  <si>
    <t>Land at Knowles Farm, west of Chorley Road, Withnell</t>
  </si>
  <si>
    <t>19C379</t>
  </si>
  <si>
    <t>19C380</t>
  </si>
  <si>
    <t>Longmede, Church Fold, PR7 4LZ</t>
  </si>
  <si>
    <t>19C381</t>
  </si>
  <si>
    <t>Land south west of Chapel Lane, Wheelton</t>
  </si>
  <si>
    <t>19C382</t>
  </si>
  <si>
    <t>Hill Park, Hill Top Lane, Whittle-le-Woods, Chorley, PR6 7QS</t>
  </si>
  <si>
    <t>19C383</t>
  </si>
  <si>
    <t>Brookfield, Chancery Road, Chorley PR7 1XP</t>
  </si>
  <si>
    <t>19C384</t>
  </si>
  <si>
    <t>Land at ulnes Walton lane Chorley</t>
  </si>
  <si>
    <t>19C385</t>
  </si>
  <si>
    <t>Land to Rear of Home Lead, Back Drinkhouse Lane, Croston, PR26 9JE</t>
  </si>
  <si>
    <t>19C386</t>
  </si>
  <si>
    <t>Call Hall Farm, Meadow Lane, Croston, PR26 9JP</t>
  </si>
  <si>
    <t>19P001</t>
  </si>
  <si>
    <t>Land South of Whittingham Lane, Grimsargh, PR2 5LZ</t>
  </si>
  <si>
    <t>19P002</t>
  </si>
  <si>
    <t>Mason Fold, Lea Lane, Preston, PR4 0RN</t>
  </si>
  <si>
    <t>19P003</t>
  </si>
  <si>
    <t>Land at Willowfield Barn, Cottam Lane, Preston, PR2 1JS</t>
  </si>
  <si>
    <t>19P004</t>
  </si>
  <si>
    <t>Fulwood Barracks, Watling Street Road, Fulwood, Preston, PR2 8AA</t>
  </si>
  <si>
    <t>19P005</t>
  </si>
  <si>
    <t>19P006</t>
  </si>
  <si>
    <t>Land North of Derby Road, Fulwood, Preston, PR2 8JJ</t>
  </si>
  <si>
    <t>19P007</t>
  </si>
  <si>
    <t>Land to the East of Garstang Road, Broughton, PR3 5DL</t>
  </si>
  <si>
    <t>19P008</t>
  </si>
  <si>
    <t>Land off Whittingham Lane, Goosnargh, PR3 2BY</t>
  </si>
  <si>
    <t>19P009</t>
  </si>
  <si>
    <t>Ingol Lodge, Cottam Avenue, Preston, PR2 3XH</t>
  </si>
  <si>
    <t>19P010</t>
  </si>
  <si>
    <t>Land Adjacent 20 Halfpenny Lane, Longridge, Preston, PR3 2EA</t>
  </si>
  <si>
    <t>19P011</t>
  </si>
  <si>
    <t>Land off Langley Lane, Broughton, PR3 5DD_x000D_</t>
  </si>
  <si>
    <t>19P012</t>
  </si>
  <si>
    <t>Former Alstom Works and Wider Site, Channel Way, Preston, PR1 8XL</t>
  </si>
  <si>
    <t>19P013</t>
  </si>
  <si>
    <t>Red Oaks Stables, Darkinson Lane, Lea, PR4 0RE</t>
  </si>
  <si>
    <t>19P014</t>
  </si>
  <si>
    <t>19P015</t>
  </si>
  <si>
    <t>Land at Dean Farm, Pudding Pie Nook Lane, Broughton, Preston, PR3 2JL</t>
  </si>
  <si>
    <t>19P016</t>
  </si>
  <si>
    <t>Land Adjacent to The Stonehouse, Whittingham Lane, Broughton, PR3 5DB</t>
  </si>
  <si>
    <t>19P017</t>
  </si>
  <si>
    <t>Land at Three Mile Cross Farm, Longridge Road, Grimsargh, Preston, PR2 5SA</t>
  </si>
  <si>
    <t>19P018</t>
  </si>
  <si>
    <t>Land at Church House Farm, Preston Road, Grimsargh, PR2 5SD</t>
  </si>
  <si>
    <t>19P019</t>
  </si>
  <si>
    <t>Land on North Side of Eastway (B6241) and West of 421 Garstang Road, PR3 5JD</t>
  </si>
  <si>
    <t>19P020</t>
  </si>
  <si>
    <t>Land off Ladybank Avenue, Fulwood, Preston, PR2 9LY</t>
  </si>
  <si>
    <t>19P021</t>
  </si>
  <si>
    <t>Land at Bank Hall Farm, Garstang Road, Broughton, PR3 5JA</t>
  </si>
  <si>
    <t>19P022</t>
  </si>
  <si>
    <t>Land East of Preston Road, Grimsargh, PR2 5LU</t>
  </si>
  <si>
    <t>19P023</t>
  </si>
  <si>
    <t>Kingsway Gardens East, Newsham Hall Lane, Woodplumpton, PR4 0AS</t>
  </si>
  <si>
    <t>19P024</t>
  </si>
  <si>
    <t>St Davids Church, Eldon Street, Preston, PR2 2AY</t>
  </si>
  <si>
    <t>19P025</t>
  </si>
  <si>
    <t>New Garden Village, Land north of Bartle Lane, South of M55, West and East of Rosemary Lane and West of Lea Lane, PR4 0HA</t>
  </si>
  <si>
    <t>19P026</t>
  </si>
  <si>
    <t>Land West Of Dodney Drive, Lea, Preston, PR2 1YA</t>
  </si>
  <si>
    <t>19P027</t>
  </si>
  <si>
    <t>Land at Glencourse Drive, Fulwood, Preston, PR2 6AF</t>
  </si>
  <si>
    <t>19P028</t>
  </si>
  <si>
    <t>Land off Inglewhite Road and Halfpenny Lane, Longridge, Preston, PR3 2DB</t>
  </si>
  <si>
    <t>19P029</t>
  </si>
  <si>
    <t>Grimsargh House, Preston Road, Grimsargh, PR2 5JP</t>
  </si>
  <si>
    <t>19P030</t>
  </si>
  <si>
    <t>The Old Rib, Halfpenny Lane, Longridge, Preston, PR3 2EA</t>
  </si>
  <si>
    <t>19P031</t>
  </si>
  <si>
    <t>Land West of Cottam and East of Preston Western Distributor</t>
  </si>
  <si>
    <t>19P032</t>
  </si>
  <si>
    <t>The Ashes, Halfpenny Lane, Longridge, Preston, PR3 2EA</t>
  </si>
  <si>
    <t>19P033</t>
  </si>
  <si>
    <t>Land off Halfpenny Lane, Longridge, Preston, PR3 2EA</t>
  </si>
  <si>
    <t>19P034</t>
  </si>
  <si>
    <t>Land at Swainson House Farm, Goosnargh Lane, Goosnargh, Preston, PR3 2JU</t>
  </si>
  <si>
    <t>19P035</t>
  </si>
  <si>
    <t>Land at Eastway, Preston, PR3 5JE</t>
  </si>
  <si>
    <t>19P036</t>
  </si>
  <si>
    <t>Land Opposite Swainson House Farm, Goosnargh Lane, Goosnargh, Preston, PR3 2JU</t>
  </si>
  <si>
    <t>19P037</t>
  </si>
  <si>
    <t>19P038</t>
  </si>
  <si>
    <t>Land South of Goosnargh Lane, Goosnargh, Preston, PR3 2JU</t>
  </si>
  <si>
    <t>19P039</t>
  </si>
  <si>
    <t>Land off Green Nook Lane, Longridge, PR3 2JA</t>
  </si>
  <si>
    <t>19P040</t>
  </si>
  <si>
    <t>Lea Lane, Lea Town, Preston, PR4 0RZ</t>
  </si>
  <si>
    <t>19P041</t>
  </si>
  <si>
    <t>Land off Cumeragh Lane, Longridge, Preston, PR3 2AJ</t>
  </si>
  <si>
    <t>19P042</t>
  </si>
  <si>
    <t>Cardwell Farm, Garstang Road, Preston, PR3 5DR</t>
  </si>
  <si>
    <t>19P043</t>
  </si>
  <si>
    <t>Land Adjacent to 208 Whittingham Lane, Goosnargh, Preston, PR3 2JJ</t>
  </si>
  <si>
    <t>19P044</t>
  </si>
  <si>
    <t>VINE HOUSE FARM, 38 DARKINSON LANE, LEA TOWN, PRESTON, PR4 0RJ</t>
  </si>
  <si>
    <t>19P048</t>
  </si>
  <si>
    <t>19P049</t>
  </si>
  <si>
    <t>Ribbleton Hospital, Miller Road, Preston, PR2 6LS</t>
  </si>
  <si>
    <t>19P050</t>
  </si>
  <si>
    <t>19 Whittingham Lane, Broughton, PR3 5DA</t>
  </si>
  <si>
    <t>19P051</t>
  </si>
  <si>
    <t>Land off Ribbleton Hall Drive, Ribbleton, Preston, PR2 6EN</t>
  </si>
  <si>
    <t>19P052</t>
  </si>
  <si>
    <t>Cumeragh Lane, Whittingham, PR3 2AN</t>
  </si>
  <si>
    <t>19P053</t>
  </si>
  <si>
    <t>Land at Anderton Fold Farm, Bilsborrow, Preston, PR3 5AD</t>
  </si>
  <si>
    <t>19P054</t>
  </si>
  <si>
    <t>Preston East, Preston, PR2 5PZ</t>
  </si>
  <si>
    <t>19P055</t>
  </si>
  <si>
    <t>Preston Technology Centre, Marsh Lane, Lancashire, PR1 8UQ</t>
  </si>
  <si>
    <t>19P056</t>
  </si>
  <si>
    <t>Land at Keyfold Farm, Bound by James Towers Way to East, Whittingham Lane to the North and Garstang Road to the West, PR3 5DA</t>
  </si>
  <si>
    <t>19P057</t>
  </si>
  <si>
    <t>Land at Lea Road, Lea Town, Preston, PR4 0RA</t>
  </si>
  <si>
    <t>19P058</t>
  </si>
  <si>
    <t>JacksonÔÇÖs Quarry, Lightfoot Green Lane, Fulwood, PR4 0AP</t>
  </si>
  <si>
    <t>19P059</t>
  </si>
  <si>
    <t>Land at Cardwell Farm, Garstang Road, Preston, PR3 5DR</t>
  </si>
  <si>
    <t>19P060</t>
  </si>
  <si>
    <t>Bushells Farm, Mill Lane, Goosnargh, Preston, PR3 2BJ</t>
  </si>
  <si>
    <t>19P061</t>
  </si>
  <si>
    <t>Horrocks Quarter, Queen Street, Preston, PR1 4HP</t>
  </si>
  <si>
    <t>19P062</t>
  </si>
  <si>
    <t>Land to the north of Jepps Lane, Barton PR3 5AQ</t>
  </si>
  <si>
    <t>19P063</t>
  </si>
  <si>
    <t>19P064</t>
  </si>
  <si>
    <t>Land at Lightfoot Green Lane, Fulwood, PR4 0AP</t>
  </si>
  <si>
    <t>19P065</t>
  </si>
  <si>
    <t>Land North Of PopeÔÇÖs Farm, Woodplumpton Lane, Broughton, PR3 5JZ</t>
  </si>
  <si>
    <t>19P066</t>
  </si>
  <si>
    <t>Springfield Training Ground, Dodney Drive, Lea, Preston PR2 1XR</t>
  </si>
  <si>
    <t>19P067</t>
  </si>
  <si>
    <t>Land off Tudor Avenue, Lea, PR2 1YB</t>
  </si>
  <si>
    <t>19P068</t>
  </si>
  <si>
    <t>Land at Pudding Pie Nook Lane, Broughton, Preston, PR3 2JL</t>
  </si>
  <si>
    <t>19P069</t>
  </si>
  <si>
    <t>Land to the Rear of 25 &amp; 27 Whittingham Lane, Broughton, PR3 5DA</t>
  </si>
  <si>
    <t>19P070</t>
  </si>
  <si>
    <t>Ribblesdale Nurseries, Newsham Hall Lane, Woodplumpton, Preston, PR4 0AS</t>
  </si>
  <si>
    <t>19P071</t>
  </si>
  <si>
    <t>Land at Helms Farm, Broughton, Preston, PR3 5DL</t>
  </si>
  <si>
    <t>19P072</t>
  </si>
  <si>
    <t>Land South of Whittingham Lane, Grimsargh, PR2 5SL</t>
  </si>
  <si>
    <t>19P073</t>
  </si>
  <si>
    <t>Land to Rear of Former Tulketh High School, Tag Lane, Preston, PR2 3PL</t>
  </si>
  <si>
    <t>19P074</t>
  </si>
  <si>
    <t>Former 'Bonabri', D'Urton Lane, Broughton, PR3 5LD</t>
  </si>
  <si>
    <t>19P075</t>
  </si>
  <si>
    <t>The Larches, Larches Lane, Ashton in Ribble, Preston, PR2 1PS</t>
  </si>
  <si>
    <t>19P076</t>
  </si>
  <si>
    <t>Moor Park Tennis Courts, Moor Park Avenue, Preston, PR1 6AS</t>
  </si>
  <si>
    <t>19P077</t>
  </si>
  <si>
    <t>Trinity Square, Preston, PR1 2HB</t>
  </si>
  <si>
    <t>19P078</t>
  </si>
  <si>
    <t>115 Church Street, Preston, PR1 3BS</t>
  </si>
  <si>
    <t>19P079</t>
  </si>
  <si>
    <t>North Road, Preston, PR1 1TT</t>
  </si>
  <si>
    <t>19P080</t>
  </si>
  <si>
    <t>37-41 Church Street, Preston, PR1 3HP</t>
  </si>
  <si>
    <t>19P081</t>
  </si>
  <si>
    <t>Lancaster Road/Tithebarn Street, PR1 1DN</t>
  </si>
  <si>
    <t>19P082</t>
  </si>
  <si>
    <t>Land at Preston East, PR2 5SH</t>
  </si>
  <si>
    <t>19P083</t>
  </si>
  <si>
    <t>Moor Park Depot, Moor Park Avenue, Preston, PR1 6LN</t>
  </si>
  <si>
    <t>19P084</t>
  </si>
  <si>
    <t>The Former Shawes Arms, 279 London Road, Preston, PR1 4PA</t>
  </si>
  <si>
    <t>19P085</t>
  </si>
  <si>
    <t>Ribbleton Hall Drive, Pope Lane and Farringdon Lane Ribbleton Preston, PR2 6JN</t>
  </si>
  <si>
    <t>19P086</t>
  </si>
  <si>
    <t>Former Fishwick Hall Golf Course, Glenluce Drive, Preston, PR1 5TD</t>
  </si>
  <si>
    <t>19P087</t>
  </si>
  <si>
    <t>HUDSON HILL, GREEN LANE, BARTON, PRESTON, PR3 5AJ</t>
  </si>
  <si>
    <t>19P088</t>
  </si>
  <si>
    <t>Land at 19 Whittingham Lane, Broughton, Preston, PR3 5DA</t>
  </si>
  <si>
    <t>19P089</t>
  </si>
  <si>
    <t>Former Tulketh High School, Tag Lane, PRESTON, PR2 3TX</t>
  </si>
  <si>
    <t>19P090</t>
  </si>
  <si>
    <t>19P095</t>
  </si>
  <si>
    <t>Land to the Rear of Laburnum House Farm and North West of Bartle Lane, Lower Bartle, Preston, PR4 0RU</t>
  </si>
  <si>
    <t>19P096</t>
  </si>
  <si>
    <t>Cottam Hall site 2, Land at Cottam Hall, Cottam, Preston, PR4 0NP</t>
  </si>
  <si>
    <t>19P097</t>
  </si>
  <si>
    <t>Cottam Hall Site 3, Land at Cottam Hall, Cottam, Preston, PR4 0NZ</t>
  </si>
  <si>
    <t>19P098</t>
  </si>
  <si>
    <t>Cottam Hall site 1, Land at Cottam Hall, Cottam, Preston, PR4 0WF</t>
  </si>
  <si>
    <t>19P099</t>
  </si>
  <si>
    <t>Cottam Hall site 4, Land at Cottam Hall, Cottam, Preston, PR4 0NZ</t>
  </si>
  <si>
    <t>19P100</t>
  </si>
  <si>
    <t>Land to the West of Bleasdale View, Catforth Road, Catforth, Preston</t>
  </si>
  <si>
    <t>19P101</t>
  </si>
  <si>
    <t>Land West of Catforth Road and North and East of Benson Lane, Catforth, Preston, PR4 0HH</t>
  </si>
  <si>
    <t>19P102</t>
  </si>
  <si>
    <t>Land Adjoining Mayors Farm, Bartle Lane, Lower Bartle</t>
  </si>
  <si>
    <t>19P103</t>
  </si>
  <si>
    <t>724, The Former Boars Head Public House and Associated Car Park, Garstang Road, Barton, Lancashire, PR3 5AD</t>
  </si>
  <si>
    <t>19P104</t>
  </si>
  <si>
    <t>Heather Moor Cumeragh Lane, Whittingham Preston, PR3 2AJ</t>
  </si>
  <si>
    <t>19P105</t>
  </si>
  <si>
    <t>Gorlands, Whittingham Road, Longridge, PR3 2AB</t>
  </si>
  <si>
    <t>19P106</t>
  </si>
  <si>
    <t>North of Moss Lane, Catforth, Preston</t>
  </si>
  <si>
    <t>19P107</t>
  </si>
  <si>
    <t>Land and Building south of Chapel Lane Catforth, PR4 0HX</t>
  </si>
  <si>
    <t>19P108</t>
  </si>
  <si>
    <t>Land to the North Side of Whittingham Lane, Goosnargh, Preston, PR3 2AY</t>
  </si>
  <si>
    <t>19P109</t>
  </si>
  <si>
    <t>Tom Barron Limited, Mill South and East of School Lane, Catforth, Preston, PR4 0HL</t>
  </si>
  <si>
    <t>19P110</t>
  </si>
  <si>
    <t>Land bounded by Carr Street/ Princess Street/ Queen Street, PR1 4HS</t>
  </si>
  <si>
    <t>19P111</t>
  </si>
  <si>
    <t>Land Bounded by Arno Street/St Austins Place/Manchester Road, PR1 3YH</t>
  </si>
  <si>
    <t>19P112</t>
  </si>
  <si>
    <t>Land North of 907 Whittingham Lane, Goosnargh, Preston, PR3 2AU</t>
  </si>
  <si>
    <t>19P113</t>
  </si>
  <si>
    <t>Land bounded by Manchester Road/Queen Street/Grimshaw Street, PR1 4HL</t>
  </si>
  <si>
    <t>19P114</t>
  </si>
  <si>
    <t>Ambrose Hall Farm, Woodplumpton Road, Preston, PR4 0LJ</t>
  </si>
  <si>
    <t>19P115</t>
  </si>
  <si>
    <t>19P116</t>
  </si>
  <si>
    <t>Land North and West of School Lane, Catforth, PR4 0HL</t>
  </si>
  <si>
    <t>19P117</t>
  </si>
  <si>
    <t>LAND EAST OF LONGRIDGE ROAD, GRIMSARGH, PR2 5AQ</t>
  </si>
  <si>
    <t>19P118</t>
  </si>
  <si>
    <t>Land at Helms Farm and Popes Farm, Broughton, Preston, PR3 5DL</t>
  </si>
  <si>
    <t>19P119</t>
  </si>
  <si>
    <t>Land West and East of Mill Lane, Goosnargh, Preston, PR3 2JX</t>
  </si>
  <si>
    <t>19P120</t>
  </si>
  <si>
    <t>Land North of Moss Lane, Catforth, Preston, PR4 0HU</t>
  </si>
  <si>
    <t>19P121</t>
  </si>
  <si>
    <t>Toplands Farm Woodplumpton Road, Woodplumpton, Preston, PR4 0NE</t>
  </si>
  <si>
    <t>19P122</t>
  </si>
  <si>
    <t>19P124</t>
  </si>
  <si>
    <t>Land and Building North of Miller Lane, Catforth, Preston, PR4 0HR</t>
  </si>
  <si>
    <t>19P125</t>
  </si>
  <si>
    <t>Land to the East of Rosemary Lane, Bartle, Preston, PR4 0HD</t>
  </si>
  <si>
    <t>19P126</t>
  </si>
  <si>
    <t>Land Immediately North of Preston Western Distributor, Proposed M55 Juncton, Bartle, Preston, PR4 0HD</t>
  </si>
  <si>
    <t>19P127</t>
  </si>
  <si>
    <t>19P128</t>
  </si>
  <si>
    <t>Land off Haughton Green Lane, Haighton, Preston, PR2 5SQ</t>
  </si>
  <si>
    <t>19P130</t>
  </si>
  <si>
    <t>Cottam, PR4 0LE, PR2 3GB, PR3 3ZS</t>
  </si>
  <si>
    <t>19P131</t>
  </si>
  <si>
    <t>North West Preston, PR4 0LH-PR4 0RU</t>
  </si>
  <si>
    <t>19P132</t>
  </si>
  <si>
    <t>Former Whittingham Hospital, Whittingham Lane, Whittingham, Preston, Lancashire, PR3 2JE</t>
  </si>
  <si>
    <t>19P133</t>
  </si>
  <si>
    <t>Red Scar Site H, PR2 5NJ</t>
  </si>
  <si>
    <t>19P134</t>
  </si>
  <si>
    <t>Preston East Employment Area, Bluebell Way, Fulwood, Preston, PR2 5PZ</t>
  </si>
  <si>
    <t>19P135</t>
  </si>
  <si>
    <t>Land at Red Scar Industrial Estate, Longridge Road, Preston, PR2 5NQ</t>
  </si>
  <si>
    <t>19P136</t>
  </si>
  <si>
    <t>Millennium City Park, 4A Barnield Way, Preston, PR2 5DB</t>
  </si>
  <si>
    <t>19P137</t>
  </si>
  <si>
    <t>Site at Junction 31A M6 West Loop, Northbound Slip Roundabout, Bluebell Way, Preston, PR2 5RU</t>
  </si>
  <si>
    <t>19P138</t>
  </si>
  <si>
    <t>Land North of Eastway (formerly Broughton Business Park), Eastway, Fulwood, PR2 9ZB</t>
  </si>
  <si>
    <t>19P139</t>
  </si>
  <si>
    <t>Deepdale Street/Fletcher Road, Preston, Lancashire, PR1 5AJ</t>
  </si>
  <si>
    <t>19P140</t>
  </si>
  <si>
    <t>Riversway, J N Civils Limited, D2, Chain Caul Road, Preston, PR2 2PD (also PR2 2XL)</t>
  </si>
  <si>
    <t>19P141</t>
  </si>
  <si>
    <t>Preston East Junction 31A M6, PR3 5LE</t>
  </si>
  <si>
    <t>19P142</t>
  </si>
  <si>
    <t>11 Roman Road Farm, PR1 4NQ</t>
  </si>
  <si>
    <t>19P144</t>
  </si>
  <si>
    <t>Lancashire Fire and Rescue HQ, Garstang Road, Fulwood, Preston, PR2 3LH</t>
  </si>
  <si>
    <t>19P145</t>
  </si>
  <si>
    <t>Argyll Road Depot, PR1 6AF</t>
  </si>
  <si>
    <t>19P146</t>
  </si>
  <si>
    <t>Parker Street, PR2 2AY</t>
  </si>
  <si>
    <t>19P149</t>
  </si>
  <si>
    <t>Skeffington Road/Castleton Road, PR1 6RX</t>
  </si>
  <si>
    <t>19P150</t>
  </si>
  <si>
    <t>Deepdale Mill, Deepdale Mill Street, PR1 5BY</t>
  </si>
  <si>
    <t>19P151</t>
  </si>
  <si>
    <t>Shelley Road/Wetherall Street, PR2 2ZH</t>
  </si>
  <si>
    <t>19P152</t>
  </si>
  <si>
    <t>Stagecoach Bus Depot, Selbourne Street, PR1 4LB</t>
  </si>
  <si>
    <t>19P154</t>
  </si>
  <si>
    <t>Former Tulketh Community Sports College, Tag Lane, Preston, PR2 3TX</t>
  </si>
  <si>
    <t>19P155</t>
  </si>
  <si>
    <t>Brethrens Meeting Room, Egerton Road, PR2 1AJ</t>
  </si>
  <si>
    <t>19P156</t>
  </si>
  <si>
    <t>Land North of Tom Benson Way, PR2 3GA</t>
  </si>
  <si>
    <t>19P161</t>
  </si>
  <si>
    <t>Former St Joseph's Orphanage, Theatre Street, PR1 8BS</t>
  </si>
  <si>
    <t>19P162</t>
  </si>
  <si>
    <t>Avenham Street Car Park, PR1 3BN</t>
  </si>
  <si>
    <t>19P163</t>
  </si>
  <si>
    <t>Rear Bull and Royal Public House, Church Street, Preston, PR1 3BU</t>
  </si>
  <si>
    <t>19P164</t>
  </si>
  <si>
    <t>North of Shepherd Street, PR1 3YH</t>
  </si>
  <si>
    <t>19P165</t>
  </si>
  <si>
    <t>Grimshaw Street/Queen Street/Manchester Road, PR1 3DB</t>
  </si>
  <si>
    <t>19P166</t>
  </si>
  <si>
    <t>Former Byron Hotel, Grimshaw Street, Preston, PR1 3BU</t>
  </si>
  <si>
    <t>19P167</t>
  </si>
  <si>
    <t>Corporation Street Opportunity Area, PR1 2BB</t>
  </si>
  <si>
    <t>19P168</t>
  </si>
  <si>
    <t>Winckley Square Opportunity Area, PR1 3JJ</t>
  </si>
  <si>
    <t>19P169</t>
  </si>
  <si>
    <t>City Centre North Opportunity Area, Preston, PR1 3BX</t>
  </si>
  <si>
    <t>19P170</t>
  </si>
  <si>
    <t>Stoneygate Opportunity Area, Preston, PR1 3XT</t>
  </si>
  <si>
    <t>19P171</t>
  </si>
  <si>
    <t>Horrocks Quarter Opportunity Area, Preston, PR1 3BW</t>
  </si>
  <si>
    <t>19P174</t>
  </si>
  <si>
    <t>Park and Ride Sites (Broughton and Riversway), PR1 8PQ</t>
  </si>
  <si>
    <t>19P178</t>
  </si>
  <si>
    <t>Riversway Phase B Site Specific Policy, Maritime Way, Preston, PR2 2HT</t>
  </si>
  <si>
    <t>19P184</t>
  </si>
  <si>
    <t>Mount Street/Garden Street, Preston, PR1 8BT</t>
  </si>
  <si>
    <t>19P185</t>
  </si>
  <si>
    <t>33 Manchester Road, Preston, PR1 3YH</t>
  </si>
  <si>
    <t>19P186</t>
  </si>
  <si>
    <t>6 and 7 Ribblesdale Place, Preston, PR1 3NA</t>
  </si>
  <si>
    <t>19P187</t>
  </si>
  <si>
    <t>Lancashire House, 24 Winckley Square, Preston, PR1 3JJ</t>
  </si>
  <si>
    <t>19P188</t>
  </si>
  <si>
    <t>170 Corporation Street, Preston, PR1 2UQ</t>
  </si>
  <si>
    <t>19P189</t>
  </si>
  <si>
    <t>Greenlands Labour Club, Chatburn Road, Ribbleton, PR2 6BJ</t>
  </si>
  <si>
    <t>19P190</t>
  </si>
  <si>
    <t>Land at Browsholme Ave/Fair Oak Close, PR2 6EW</t>
  </si>
  <si>
    <t>19P191</t>
  </si>
  <si>
    <t>Former SpindlemakerÔÇÖs Arms, Lancaster Road North, Preston, Lancashire, PR1 2QL</t>
  </si>
  <si>
    <t>19P192</t>
  </si>
  <si>
    <t>Rear of St. MaryÔÇÖs, Friargate, Preston, PR1 5LN</t>
  </si>
  <si>
    <t>19P193</t>
  </si>
  <si>
    <t>Ainsdale House,  Ainsdale Drive, Ashton-On-Ribble, Preston, PR2 1TU</t>
  </si>
  <si>
    <t>19P194</t>
  </si>
  <si>
    <t>Oak Street, City Centre, PR1 3XD</t>
  </si>
  <si>
    <t>19P195</t>
  </si>
  <si>
    <t>Land Adjacent to Ashton Basin off Tulketh Brow, Preston, PR2 2SJ</t>
  </si>
  <si>
    <t>19P196</t>
  </si>
  <si>
    <t>Former Goss Graphic Systems Ltd, Greenbank Street, Preston, PR1 7LA</t>
  </si>
  <si>
    <t>19P197</t>
  </si>
  <si>
    <t>44 -62 Corporation Street, Preston, PR1 2UP</t>
  </si>
  <si>
    <t>19P198</t>
  </si>
  <si>
    <t>Alstoms, Strand Road, PR1 8UG</t>
  </si>
  <si>
    <t>19P199</t>
  </si>
  <si>
    <t>Perry's Car Showroom, Perrys Motor Village, 63-83, Blackpool Road, Preston, PR2 6BX</t>
  </si>
  <si>
    <t>19P200</t>
  </si>
  <si>
    <t>Sharoe Green Hospital, Sharoe Green Lane, PR2 9HT</t>
  </si>
  <si>
    <t>19P201</t>
  </si>
  <si>
    <t>Land South of Lea Lane, Bryars Farm, PR4 0RL</t>
  </si>
  <si>
    <t>19P202</t>
  </si>
  <si>
    <t>A Touch Of Spice, 521 Garstang Road, Preston, PR3 5JA</t>
  </si>
  <si>
    <t>19P203</t>
  </si>
  <si>
    <t>Daniels Farm, Durton Lane, Preston, PR3 5LE</t>
  </si>
  <si>
    <t>19P204</t>
  </si>
  <si>
    <t>91 Garstang Road, Preston, PR1 1LD</t>
  </si>
  <si>
    <t>19P205</t>
  </si>
  <si>
    <t>Land Adjoining Meadowcroft Cottage, 273 Whittingham Lane, Broughton, Preston, PR3 2JJ</t>
  </si>
  <si>
    <t>19P206</t>
  </si>
  <si>
    <t>31 Woodplumpton Lane, Preston, PR3 5JJ</t>
  </si>
  <si>
    <t>19P207</t>
  </si>
  <si>
    <t>101-103 New Hall Lane, Preston, PR1 5PB</t>
  </si>
  <si>
    <t>19P208</t>
  </si>
  <si>
    <t>Land Adjacent , 63, Robin Street, Preston, PR1 5RJ</t>
  </si>
  <si>
    <t>19P209</t>
  </si>
  <si>
    <t>66 Ripon Street, Preston, PR1 7UJ</t>
  </si>
  <si>
    <t>19P211</t>
  </si>
  <si>
    <t>15 Latham Street, Preston, Lancashire, PR1 3TE</t>
  </si>
  <si>
    <t>19P212</t>
  </si>
  <si>
    <t>147 A Waterloo Road, PRESTON, PR2 1EP</t>
  </si>
  <si>
    <t>19P213</t>
  </si>
  <si>
    <t>3 and 5 Tyne Street, Preston, PR1 8ED</t>
  </si>
  <si>
    <t>19P215</t>
  </si>
  <si>
    <t>Lower House Farm, Lewth Lane, Woodplumpton, Preston, PR4 0TE</t>
  </si>
  <si>
    <t>19P216</t>
  </si>
  <si>
    <t>Rabys Farm, Bilsborrow Lane, Bilsborrow, Preston, PR3 0RP</t>
  </si>
  <si>
    <t>19P218</t>
  </si>
  <si>
    <t>Land off Sandy Gate Lane Broughton Preston, PR3 5LA</t>
  </si>
  <si>
    <t>19P219</t>
  </si>
  <si>
    <t>Moss House Riding Stables, Bay Horse Lane, Preston, PR4 0HN</t>
  </si>
  <si>
    <t>19P220</t>
  </si>
  <si>
    <t>Land at Bensons Lane, Malley Lane, Preston, PR4 0BN</t>
  </si>
  <si>
    <t>19P221</t>
  </si>
  <si>
    <t>Fox Fields, Inglewhite Road, Preston, PR3 2EB</t>
  </si>
  <si>
    <t>19P222</t>
  </si>
  <si>
    <t>Stone Field, Blackleach Lane, Preston, PR4 0JA</t>
  </si>
  <si>
    <t>19P223</t>
  </si>
  <si>
    <t>Land South of The Orchard, Preston, PR4 0WE</t>
  </si>
  <si>
    <t>19P224</t>
  </si>
  <si>
    <t>Beech Grove Farm, Malley Lane, Preston, PR4 0BN</t>
  </si>
  <si>
    <t>19P225</t>
  </si>
  <si>
    <t>Land at East Cliff Road, Preston, PR1 3JG</t>
  </si>
  <si>
    <t>19P226</t>
  </si>
  <si>
    <t>17 Latham Street, Preston, PR1 3TE</t>
  </si>
  <si>
    <t>19P227</t>
  </si>
  <si>
    <t>The Sumners, 195 Watling Street Road, Preston, PR2 8AB</t>
  </si>
  <si>
    <t>19P228</t>
  </si>
  <si>
    <t>507 Blackpool Road, Preston, PR2 1EQ</t>
  </si>
  <si>
    <t>19P229</t>
  </si>
  <si>
    <t>Inisfail, 15 Watling Street Road, Preston, PR2 8EA</t>
  </si>
  <si>
    <t>19P230</t>
  </si>
  <si>
    <t>Tag Lane Service Station, Tag Lane, Ingol, Preston, Lancashire, PR2 7HE</t>
  </si>
  <si>
    <t>19P231</t>
  </si>
  <si>
    <t>91 Hoyles Lane, Cottam, Preston, Lancashire, PR4 0LB</t>
  </si>
  <si>
    <t>19P232</t>
  </si>
  <si>
    <t>Ashfield, Goosnargh Lane, Goonargh, Preston, Lancashire, PR3 2BP</t>
  </si>
  <si>
    <t>19P233</t>
  </si>
  <si>
    <t>Durton Cottage, Durton Lane, Broughton, Preston, Lancashire, PR3 5LE</t>
  </si>
  <si>
    <t>19P234</t>
  </si>
  <si>
    <t>Appleby House, Appleby Street, Preston, PR1 1HX</t>
  </si>
  <si>
    <t>19P236</t>
  </si>
  <si>
    <t>Garlick House, Green Lane, Catforth, Preston, PR4 0HT</t>
  </si>
  <si>
    <t>19P237</t>
  </si>
  <si>
    <t>Back Lane Farm, Back Lane, Goosnargh, Preston, PR3 2WE</t>
  </si>
  <si>
    <t>19P239</t>
  </si>
  <si>
    <t>Hooles Farm, Hooles Farm, Brass Pan Lane, Preston, PR3 5DE</t>
  </si>
  <si>
    <t>19P240</t>
  </si>
  <si>
    <t>Plot 1 and 2 Field No 6637, Old Clay Lane, PR3 2DB</t>
  </si>
  <si>
    <t>19P241</t>
  </si>
  <si>
    <t>Plot 4 and 5 Field No 6637, Old Clay Lane, PR3 2DB</t>
  </si>
  <si>
    <t>19P243</t>
  </si>
  <si>
    <t>Land North of Inglewhite Road, Preston, PR3 2DB</t>
  </si>
  <si>
    <t>19P244</t>
  </si>
  <si>
    <t>Moorside House Farm, Moorside Lane, Preston, PR4 0TB</t>
  </si>
  <si>
    <t>19P245</t>
  </si>
  <si>
    <t>Land off Darkinson Lane, Lea, Preston, PR4 0RH - West</t>
  </si>
  <si>
    <t>19P246</t>
  </si>
  <si>
    <t>19P247</t>
  </si>
  <si>
    <t>Vacant Land to the North of Old Rib Farm, 55 Halfpenny Lane, Preston, PR3 2EA</t>
  </si>
  <si>
    <t>19P248</t>
  </si>
  <si>
    <t>Land South of Inglewhite Road, Adjacent Belmont Residential Home, Preston, PR3 2DB</t>
  </si>
  <si>
    <t>19P249</t>
  </si>
  <si>
    <t>Hill House, Back Lane, Goosnargh, Preston, PR3 2WE</t>
  </si>
  <si>
    <t>19P250</t>
  </si>
  <si>
    <t>Land to the Rear of Stables at 907 and 909 Whittingham Lane, Broughton, Preston, PR3 2AU</t>
  </si>
  <si>
    <t>19P251</t>
  </si>
  <si>
    <t>280 Tag Lane, Preston, PR2 3UY</t>
  </si>
  <si>
    <t>19P252</t>
  </si>
  <si>
    <t>Land South of Bridge House, Tabley Lane, Preston, PR4 0LH</t>
  </si>
  <si>
    <t>19P253</t>
  </si>
  <si>
    <t>The Old Pump House, Rosemary Lane, Preston, PR4 0HB</t>
  </si>
  <si>
    <t>19P254</t>
  </si>
  <si>
    <t>Savick House, Whittingham Lane, Grimsargh, Preston, PR2 5RP</t>
  </si>
  <si>
    <t>19P255</t>
  </si>
  <si>
    <t>Land Opposite, Gleafield, Cumeragh Lane, Preston, PR3 2AJ</t>
  </si>
  <si>
    <t>19P256</t>
  </si>
  <si>
    <t>Land South of Brierley Lane, Preston, PR4 0DP</t>
  </si>
  <si>
    <t>19P265</t>
  </si>
  <si>
    <t>Land off Darkinson Lane, Lea, Preston, PR4 0RH - South East</t>
  </si>
  <si>
    <t>19P266</t>
  </si>
  <si>
    <t>Land off Darkinson Lane, Lea, Preston, PR4 0RH - North East</t>
  </si>
  <si>
    <t>19P267</t>
  </si>
  <si>
    <t>19P268</t>
  </si>
  <si>
    <t>Goosnargh Cottage, 826 Whittingham Lane and land to the south/rear of Chingle Hall Cottage, 780-818 Whittingham Lane and Goosnargh Cottage, 826 Whittingham Lane, Goosnargh, Preston, PR3 2AY</t>
  </si>
  <si>
    <t>19P269</t>
  </si>
  <si>
    <t>Land South of Whittingham Lane, Goosnargh, Preston, PR3 2AX</t>
  </si>
  <si>
    <t>19P270</t>
  </si>
  <si>
    <t>19P271</t>
  </si>
  <si>
    <t>LAND IMMEDIATELY WEST OF THE HERMITAGE, LEWTH LANE, CATFORTH, PRESTON PR4 0TD</t>
  </si>
  <si>
    <t>19P272</t>
  </si>
  <si>
    <t>PLOT BETWEEN ORCHARD END AND THE ORCHARD, EAVES LANE, CATFORTH, PRESTON PR4 0BH</t>
  </si>
  <si>
    <t>19P273</t>
  </si>
  <si>
    <t>LAND ON NORTH SIDE OF DARKINSON LANE, LEA TOWN, PRESTON</t>
  </si>
  <si>
    <t>19P274</t>
  </si>
  <si>
    <t>LAND OPPOSITE 102 DARKINSON LANE, LEA TOWN, PRESTON PR4 0RE</t>
  </si>
  <si>
    <t>19P275</t>
  </si>
  <si>
    <t>LAND NORTH OF 102 DARKINSON LANE, LEA TOWN, PRESTON PR4 0RE</t>
  </si>
  <si>
    <t>19P276</t>
  </si>
  <si>
    <t>Former Fishwick Hall Golf Club, Glenluce Drive, Preston PR1 5TD</t>
  </si>
  <si>
    <t>19P277</t>
  </si>
  <si>
    <t>19P278</t>
  </si>
  <si>
    <t>LAND IMMEDIATELY SOUTH OF MASON FOLD FARM, LEA TOWN</t>
  </si>
  <si>
    <t>19P279</t>
  </si>
  <si>
    <t>25 &amp; 27 Whittingham Lane and land to rear of 25-31 Whittingham Lane, Broughton, Preston PR3 5DA</t>
  </si>
  <si>
    <t>19P280</t>
  </si>
  <si>
    <t>Land west of Ashton and Lea Golf Club</t>
  </si>
  <si>
    <t>19P281</t>
  </si>
  <si>
    <t>Land east of Ashton and Lea Golf Club and north of Savick Brook</t>
  </si>
  <si>
    <t>19P282</t>
  </si>
  <si>
    <t>19P283</t>
  </si>
  <si>
    <t>Land north of Whittingham, Orchard Farm,  Broughton, Preston, PR3 5DD</t>
  </si>
  <si>
    <t>19P284</t>
  </si>
  <si>
    <t>Land East of Preston Road, Grimsargh, PR2 5LU SD 58549 33729</t>
  </si>
  <si>
    <t>19P285</t>
  </si>
  <si>
    <t>Church Hill Farm, Durton Lane, Preston, PR3 5LD</t>
  </si>
  <si>
    <t>19P286</t>
  </si>
  <si>
    <t>19P287</t>
  </si>
  <si>
    <t>Former Gasworks, Ribbleton Lane, Preston.  PR1 5ST</t>
  </si>
  <si>
    <t>19P288</t>
  </si>
  <si>
    <t>Ribble Heights, Fir Trees Place, Ribbleton, Preston PR2 6PS</t>
  </si>
  <si>
    <t>19P289</t>
  </si>
  <si>
    <t>Land adjacent to 329 Preston Road, Grimsargh</t>
  </si>
  <si>
    <t>19P290</t>
  </si>
  <si>
    <t>19P291</t>
  </si>
  <si>
    <t>Land at Wall End Road, Preston</t>
  </si>
  <si>
    <t>19P292</t>
  </si>
  <si>
    <t>19P293</t>
  </si>
  <si>
    <t>PR4 0RX</t>
  </si>
  <si>
    <t>19P294</t>
  </si>
  <si>
    <t>19P295</t>
  </si>
  <si>
    <t>The tennis courts located betwen Moor Park Avenue and St Thomas's Rd,</t>
  </si>
  <si>
    <t>19P296</t>
  </si>
  <si>
    <t>19P297</t>
  </si>
  <si>
    <t>Land west of Chipping Lane, Longridge, PR3 2NA</t>
  </si>
  <si>
    <t>19P298</t>
  </si>
  <si>
    <t>Land south of 126A Whittingham Lane Broughton</t>
  </si>
  <si>
    <t>19P299</t>
  </si>
  <si>
    <t>19P300</t>
  </si>
  <si>
    <t>Land at Woodplumpton Road, Woodplumpton, Preston, PR4 0TA</t>
  </si>
  <si>
    <t>19P301</t>
  </si>
  <si>
    <t>19P302</t>
  </si>
  <si>
    <t>Land to the west of Garstang Road, broughton</t>
  </si>
  <si>
    <t>19P303</t>
  </si>
  <si>
    <t>19S001</t>
  </si>
  <si>
    <t>Land Associated with 78 Longmeanygate, Leyland, PR26 7PB</t>
  </si>
  <si>
    <t>19S002</t>
  </si>
  <si>
    <t>265 Chapel Lane, New Longton, Preston, PR4 4AD</t>
  </si>
  <si>
    <t>19S003</t>
  </si>
  <si>
    <t>JUNCTION OF NABS HEAD LANE AND SPRING LANE, BLUE SLATE FARM, SPRING LANE, SAMLESBURY, PR5 0UX</t>
  </si>
  <si>
    <t>19S004</t>
  </si>
  <si>
    <t>Land on Gregson Lane, Attached to Fernlea House, Shuttling Fields Lane, Adjacent to Castle View on Gregson Lane, PR5 0LG</t>
  </si>
  <si>
    <t>19S005</t>
  </si>
  <si>
    <t>Land off Aldersleigh Crescent, Off bankhead Lane, Hoghton, PR5 0BB</t>
  </si>
  <si>
    <t>19S006</t>
  </si>
  <si>
    <t>Part of Pear Tree Farm, Hoghton Lane, Higher Walton, Preston, PR5 4EH</t>
  </si>
  <si>
    <t>19S007</t>
  </si>
  <si>
    <t>MOSS LANE/ADJACENT 300 CROSTON ROAD, FARINGTON MOSS, LEYLAND, PR26 6PN</t>
  </si>
  <si>
    <t>19S008</t>
  </si>
  <si>
    <t>BRIDGE END FARM, BROWNHILL LANE, LONGTON, PRESTON, PR4 4SJ</t>
  </si>
  <si>
    <t>19S009</t>
  </si>
  <si>
    <t>Pear Tree Farm, Hoghton Lane, Higher Walton, Preston, PR5 4EH</t>
  </si>
  <si>
    <t>19S010</t>
  </si>
  <si>
    <t>19S011</t>
  </si>
  <si>
    <t>19S012</t>
  </si>
  <si>
    <t>Land at Lower Intacks Farm/Park Lane Farmlands/Limefields, off Preston New Road/Branch Road, Mellor Brook, BB2 7PU</t>
  </si>
  <si>
    <t>19S013</t>
  </si>
  <si>
    <t>Land Opposite Hollins Lane, Leyland, PR26 8LJ</t>
  </si>
  <si>
    <t>19S014</t>
  </si>
  <si>
    <t>19S015</t>
  </si>
  <si>
    <t>Freehold Land Lying to the North of Conifers, Newgate Lane, Whitestake, Preston, PR4 4JU</t>
  </si>
  <si>
    <t>19S016</t>
  </si>
  <si>
    <t>Land Opposite Aurora Brambles School, 159 Longmeanygate, Leyland PR26 7TB</t>
  </si>
  <si>
    <t>19S017</t>
  </si>
  <si>
    <t>Land to Rear of 247 Chapel Lane, New Longton, Preston, PR4 4AD</t>
  </si>
  <si>
    <t>19S018</t>
  </si>
  <si>
    <t>19S019</t>
  </si>
  <si>
    <t>Land at Daub Hall Lane, Gregson Lane, Preston, PR5 0JT</t>
  </si>
  <si>
    <t>19S021</t>
  </si>
  <si>
    <t>LAND ADJACENT TO THE FIELDS, LONG MOSS LANE, NEW LONGTON, PRESTON, PR4 4XN</t>
  </si>
  <si>
    <t>19S022</t>
  </si>
  <si>
    <t>56a Marsh Lane, Longton, Preston, PR4 5ZJ</t>
  </si>
  <si>
    <t>19S023</t>
  </si>
  <si>
    <t>LAND OFF BACK LANE, LONGTON_x000D_</t>
  </si>
  <si>
    <t>19S025</t>
  </si>
  <si>
    <t>LAND OFF BACK LANE, LONGTON</t>
  </si>
  <si>
    <t>19S026</t>
  </si>
  <si>
    <t>Field Off Critchley Close, Much Hoole, PR4 4GG</t>
  </si>
  <si>
    <t>19S027</t>
  </si>
  <si>
    <t>Land Adjacent 19 and 21 Chapel Lane, Longton, Preston, PR4 5WA</t>
  </si>
  <si>
    <t>19S028</t>
  </si>
  <si>
    <t>19S029</t>
  </si>
  <si>
    <t>St CatherineÔÇÖs Park, Lostock Lane, Lostock Hall, Preston, PR5 5XU</t>
  </si>
  <si>
    <t>19S030</t>
  </si>
  <si>
    <t>Land Between 149-191 Higher Walton Road, Walton le Dale, Preston, PR5 4JU</t>
  </si>
  <si>
    <t>19S031</t>
  </si>
  <si>
    <t>Land on South Side of Kittlingbourne Brow, Higher Walton, Preston, PR5 4DP</t>
  </si>
  <si>
    <t>19S032</t>
  </si>
  <si>
    <t>Land on East Side of Smithy Lane, Much Hoole, Preston, PR4 4QJ</t>
  </si>
  <si>
    <t>19S033</t>
  </si>
  <si>
    <t>Land at Pope Lane (Opposite Merlewood), Abutted by Wham Lane and Pope Lane, PR4 4JR</t>
  </si>
  <si>
    <t>19S034</t>
  </si>
  <si>
    <t>Land at Rear of 191-229 Higher Walton Road, Walton Le Dale, Preston, PR5 4HS</t>
  </si>
  <si>
    <t>19S035</t>
  </si>
  <si>
    <t>Land Between Coote Lane and Church Lane, Farington Moss, Lancashire, PR4 4LH</t>
  </si>
  <si>
    <t>19S036</t>
  </si>
  <si>
    <t>Land North of Kittlingbourne Brow, Higher Walton, Preston, PR5 4DQ</t>
  </si>
  <si>
    <t>19S037</t>
  </si>
  <si>
    <t>Farington Hall Estate, West of Lancashire Business Park, Leyland, PR26 6TP</t>
  </si>
  <si>
    <t>19S039</t>
  </si>
  <si>
    <t>Land south of Liverpool Old Road, Much Hoole, Lancashire, PR4 4GB</t>
  </si>
  <si>
    <t>19S040</t>
  </si>
  <si>
    <t>land West of Longmeanygate, Midge Hall, Leyland, PR26 7TB</t>
  </si>
  <si>
    <t>19S041</t>
  </si>
  <si>
    <t>Land South of Flensburg Way, Farington, PR26 6PH</t>
  </si>
  <si>
    <t>19S042</t>
  </si>
  <si>
    <t>Land South of Altcar Lane, Leyland, PR25 1LE</t>
  </si>
  <si>
    <t>19S043</t>
  </si>
  <si>
    <t>Land Surrounding Smith's Farm, Farington, PR26 6RB</t>
  </si>
  <si>
    <t>19S044</t>
  </si>
  <si>
    <t>Land Adjacent to Wam Cottage, 153 Longmeanygate, Leyland, PR26 7TB</t>
  </si>
  <si>
    <t>19S045</t>
  </si>
  <si>
    <t>Land off Hugh Barn Lane, New Longton, PR4 4SQ</t>
  </si>
  <si>
    <t>19S046</t>
  </si>
  <si>
    <t>Land North and South of Lindle Lane and Blackhurst Avenue, Hutton, PR4 4AQ</t>
  </si>
  <si>
    <t>19S047</t>
  </si>
  <si>
    <t>Land West of Shuttling Fields Lane, Hoghton, Preston, PR5 0LH</t>
  </si>
  <si>
    <t>19S048</t>
  </si>
  <si>
    <t>Land South of Wham Lane, PR4 4XR</t>
  </si>
  <si>
    <t>19S049</t>
  </si>
  <si>
    <t>19S050</t>
  </si>
  <si>
    <t>Land South of Higher Walton Road, Walton-le-Dale, Preston, PR5 4HS</t>
  </si>
  <si>
    <t>19S051</t>
  </si>
  <si>
    <t>Land at Cocker Lane, Leyland to the Rear of No 19 Cocker Lane, PR26 7SU</t>
  </si>
  <si>
    <t>19S052</t>
  </si>
  <si>
    <t>Cuerden Strategic Site, PR5 5XQ</t>
  </si>
  <si>
    <t>19S053</t>
  </si>
  <si>
    <t>Land off Carrwood Road, Walton Le Dale, PR5 4LQ</t>
  </si>
  <si>
    <t>19S054</t>
  </si>
  <si>
    <t>Land off Fowler Lane, Farington, PR26 6RH</t>
  </si>
  <si>
    <t>19S055</t>
  </si>
  <si>
    <t>Land South of Chapel Lane, New Longton, Preston, PR4 4AB</t>
  </si>
  <si>
    <t>19S056</t>
  </si>
  <si>
    <t>Land off Shaftsbury Avenue and South Avenue, New Longton, PR4 4ZA</t>
  </si>
  <si>
    <t>19S057</t>
  </si>
  <si>
    <t>Land West of Shaftesbury Avenue, New Longton, Preston, PR4 4ZE</t>
  </si>
  <si>
    <t>19S058</t>
  </si>
  <si>
    <t>Land West of Liverpool New Road, PR4 5JJ</t>
  </si>
  <si>
    <t>19S059</t>
  </si>
  <si>
    <t>Land South of Lydiate Lane, Farington, PR25 4QZ</t>
  </si>
  <si>
    <t>19S060</t>
  </si>
  <si>
    <t>19S062</t>
  </si>
  <si>
    <t>Land off Brindle Road,  Bamber Bridge,  Lancashire, PR5 6ZF</t>
  </si>
  <si>
    <t>19S063</t>
  </si>
  <si>
    <t>Land at Belle Field Close,  Lostock Hall, PR1 9SD</t>
  </si>
  <si>
    <t>19S064</t>
  </si>
  <si>
    <t>LAND SOUTH OF CHAINHOUSE LANE, WHITESTAKE, PRESTON, PR4 4LE</t>
  </si>
  <si>
    <t>19S065</t>
  </si>
  <si>
    <t>Jane Lane, Midge Hall, Leyland, PR26 6TQ</t>
  </si>
  <si>
    <t>19S066</t>
  </si>
  <si>
    <t>Land to the North of Fleetwood Hall Farm, Longmeanygate, Leyland, PR26 6TH</t>
  </si>
  <si>
    <t>19S067</t>
  </si>
  <si>
    <t>Land Adjoining East Side of Long Meadow and Oldfield, Hoole, Preston, PR4 4RQ</t>
  </si>
  <si>
    <t>19S068</t>
  </si>
  <si>
    <t>Land Adjoining The Bungalows and Lambourne House, Part Avenue, New Longton, Preston, PR4 4AY</t>
  </si>
  <si>
    <t>19S069</t>
  </si>
  <si>
    <t>Land to South of Knoll Lane, Much Hoole, Preston, PR4 4RQ</t>
  </si>
  <si>
    <t>19S070</t>
  </si>
  <si>
    <t>Land off Victoria Road, Walton-le-Dale, PR5 4AU</t>
  </si>
  <si>
    <t>19S071</t>
  </si>
  <si>
    <t>Land off Moss House Lane, Much Hoole, PR4 4TE</t>
  </si>
  <si>
    <t>19S073</t>
  </si>
  <si>
    <t>Hoghton Lane, Higher Walton, Preston, PR5 4ED</t>
  </si>
  <si>
    <t>19S074</t>
  </si>
  <si>
    <t>Land Surrounding Tusons Farm, Walmer Bridge, PR4 5QB</t>
  </si>
  <si>
    <t>19S075</t>
  </si>
  <si>
    <t>Land Between Dunkirk Lane and Nixon Lane, Leyland, PR26 7SY</t>
  </si>
  <si>
    <t>19S076</t>
  </si>
  <si>
    <t>Land Between Marsh Lane and Hall Carr Lane, Longton, PR4 5YL</t>
  </si>
  <si>
    <t>19S077</t>
  </si>
  <si>
    <t>19S078</t>
  </si>
  <si>
    <t>Land South of Stryands, PR4 5HD</t>
  </si>
  <si>
    <t>19S079</t>
  </si>
  <si>
    <t>Land north of Chain House Lane, Whitestake, Preston, PR4 4LE</t>
  </si>
  <si>
    <t>19S080</t>
  </si>
  <si>
    <t>Land Between West Coast Main Line and Wigan Road, Wigan Road, Leyland, PR25 5DA</t>
  </si>
  <si>
    <t>19S081</t>
  </si>
  <si>
    <t>Land North of Shaw Brook, Leyland, PR25 3DE</t>
  </si>
  <si>
    <t>19S082</t>
  </si>
  <si>
    <t>Done</t>
  </si>
  <si>
    <t>19S083</t>
  </si>
  <si>
    <t>Clayton Brook Farm, Preston Road, Bamber Bridge, Preston, PR5 8JP</t>
  </si>
  <si>
    <t>19S084</t>
  </si>
  <si>
    <t>19S085</t>
  </si>
  <si>
    <t>Land off Wigan Road, PR25 5DA</t>
  </si>
  <si>
    <t>19S086</t>
  </si>
  <si>
    <t>Land Bound by Heald House Road and M6, PR5 0JD</t>
  </si>
  <si>
    <t>19S087</t>
  </si>
  <si>
    <t>Land to the Rear of 215 Brindle Road, Bamber Bridge, PR5 6YL</t>
  </si>
  <si>
    <t>19S088</t>
  </si>
  <si>
    <t>Land at Croston Road, Farington, Leyland, PR26 6PU</t>
  </si>
  <si>
    <t>19S089</t>
  </si>
  <si>
    <t>Land to the North of Liverpool Old Road and West of Liverpool Road (A59), Much Hoole, PR4 4QB</t>
  </si>
  <si>
    <t>19S091</t>
  </si>
  <si>
    <t>Land North of Wham Lane, New Longton, PR4 4XE</t>
  </si>
  <si>
    <t>19S092</t>
  </si>
  <si>
    <t>Land North of Dawson Lane, Leyland, Lancashire, PR25 5UD</t>
  </si>
  <si>
    <t>19S093</t>
  </si>
  <si>
    <t>Land off Coote Lane, Lostock Hall, PR1 9TP</t>
  </si>
  <si>
    <t>19S094</t>
  </si>
  <si>
    <t>Land at Stilefield/Leigh House, South Ribble, PR5 5UP and Land at Lime Kiln Farm, South Ribble, PR5 5UQ</t>
  </si>
  <si>
    <t>19S095</t>
  </si>
  <si>
    <t>19S096</t>
  </si>
  <si>
    <t>Land Adjacent 120 Longmeanygate, Midge Hall, Leyland, PR26 6TE</t>
  </si>
  <si>
    <t>19S097</t>
  </si>
  <si>
    <t>Pickerings Farm, Penwortham, PR1 9TX</t>
  </si>
  <si>
    <t>19S098</t>
  </si>
  <si>
    <t>19S099</t>
  </si>
  <si>
    <t>Land Between Coote Lane and Church Lane, Farington Moss, PR4 4LH</t>
  </si>
  <si>
    <t>19S100</t>
  </si>
  <si>
    <t>Cuerden Valley Park, Land to the east of Wigan Road and South of Lostock Lane, Bamber Bridge, Preston PR5 6AS</t>
  </si>
  <si>
    <t>19S101</t>
  </si>
  <si>
    <t>Land to the North of Knoll Lane, Little Hoole, PR4 4TB</t>
  </si>
  <si>
    <t>19S102</t>
  </si>
  <si>
    <t>Land off Midge Hall Lane, Midge Hall, Leyland, PR26 6TN</t>
  </si>
  <si>
    <t>19S103</t>
  </si>
  <si>
    <t>Land South of Chain House Lane, New Longton, Preston, PR4 4LJ</t>
  </si>
  <si>
    <t>19S104</t>
  </si>
  <si>
    <t>Cuerden Valley Park, Land to the East of Wigan Road and South of Lostock Lane, Bamber Bridge, Preston, PR5 6AS</t>
  </si>
  <si>
    <t>19S105</t>
  </si>
  <si>
    <t>Land off Higher Walton Road, Walton le Dale, PR5 4HD</t>
  </si>
  <si>
    <t>19S106</t>
  </si>
  <si>
    <t>91 Chapel Lane, Longton, PR4 5WA_x000D_</t>
  </si>
  <si>
    <t>19S107</t>
  </si>
  <si>
    <t>Cuerdale Enterprise Corridor, Cuerdale Lane, Preston, PR5 0UY</t>
  </si>
  <si>
    <t>19S108</t>
  </si>
  <si>
    <t>Hospital Crossing, off Bank Head Lane, PR5 6YP</t>
  </si>
  <si>
    <t>19S109</t>
  </si>
  <si>
    <t>Land South of Orchard Avenue, New Longton, Preston, PR4 4XE</t>
  </si>
  <si>
    <t>19S110</t>
  </si>
  <si>
    <t>Land South of Chapel Lane, Longton, Preston, PR4 5EB</t>
  </si>
  <si>
    <t>19S111</t>
  </si>
  <si>
    <t>Land South of Knoll Road, Little Hoole, PR4 4TB</t>
  </si>
  <si>
    <t>19S112</t>
  </si>
  <si>
    <t>Land to the North of Back Lane, Longton, PR4 5BE</t>
  </si>
  <si>
    <t>19S113</t>
  </si>
  <si>
    <t>Nook Farm Barn, Dob Lane, Little Hoole, Preston, PR4 4SX</t>
  </si>
  <si>
    <t>19S114</t>
  </si>
  <si>
    <t>Land Between 119-141 Gregson Lane, Hoghton, Preston, PR5 0LB</t>
  </si>
  <si>
    <t>19S115</t>
  </si>
  <si>
    <t>Land West of Liverpool Road, Longton, South Ribble, PR4 5YE</t>
  </si>
  <si>
    <t>19S116</t>
  </si>
  <si>
    <t>Land North of Cottage Lane, Bamber Bridge, PR5 6YA</t>
  </si>
  <si>
    <t>19S117</t>
  </si>
  <si>
    <t>Land North of Gregson Lane and East of Charles Crescent, PR5 0LE</t>
  </si>
  <si>
    <t>19S118</t>
  </si>
  <si>
    <t>Land West of the A59 Liverpool Road, Much Hoole, Preston, PR4 4QB</t>
  </si>
  <si>
    <t>19S119</t>
  </si>
  <si>
    <t>Farington Moss, Land at Lodge Lane, Flensburg Way and Penwortham Way, PR26 6PH</t>
  </si>
  <si>
    <t>19S120</t>
  </si>
  <si>
    <t>Farrington Estate, Lostock Hall, Preston, PR5 5XT</t>
  </si>
  <si>
    <t>19S121</t>
  </si>
  <si>
    <t>Land at Carrwood Road, Walton-le-Dale, PR5 4LQ</t>
  </si>
  <si>
    <t>19S122</t>
  </si>
  <si>
    <t>Land at Liverpool Road, Hutton, PR4 5SL</t>
  </si>
  <si>
    <t>19S123</t>
  </si>
  <si>
    <t>10 Knot Lane, Walton-Le-Dale, PR5 4BQ</t>
  </si>
  <si>
    <t>19S124</t>
  </si>
  <si>
    <t>Land at Brownedge Road, Bamber Bridge, PR5 6SR</t>
  </si>
  <si>
    <t>19S125</t>
  </si>
  <si>
    <t>Field to the Rear of 86 and 88 Marsh Lane Extending to Back Lane, Longton, PR4 5ZL</t>
  </si>
  <si>
    <t>19S126</t>
  </si>
  <si>
    <t>To the Rear of 238/240 Liverpool Road, Longton, Preston, PR4 5YB</t>
  </si>
  <si>
    <t>19S127</t>
  </si>
  <si>
    <t>Land to the West of Coupe Green Primary School, Coupe Green, Chorley, Lancashire, PR5 0JR</t>
  </si>
  <si>
    <t>19S128</t>
  </si>
  <si>
    <t>Land off Chapel Meadow, Chapel Lane, Longton, PR4 5DG</t>
  </si>
  <si>
    <t>19S129</t>
  </si>
  <si>
    <t>Walton Hall Farm, Walton Green, Higher Walton, PR5 4JL</t>
  </si>
  <si>
    <t>19S130</t>
  </si>
  <si>
    <t>Land Behind and to Right of 31 Chapel Lane, Longton, PR4 5WA</t>
  </si>
  <si>
    <t>19S131</t>
  </si>
  <si>
    <t>Former Lostock Hall Primary School, Avondale Drive, Lostock Hall, Preston, PR5 5BQ</t>
  </si>
  <si>
    <t>19S132</t>
  </si>
  <si>
    <t>Land East of Leyland Road/Land off Claytongate Drive/Land at Moor Hey School, PR5 5SS</t>
  </si>
  <si>
    <t>19S133</t>
  </si>
  <si>
    <t>Land at Olive Farm, Hoghton Lane, South Ribble, PR5 0JJ</t>
  </si>
  <si>
    <t>19S134</t>
  </si>
  <si>
    <t>Lands Either side of 172 Higher Walton Road, PR54HR</t>
  </si>
  <si>
    <t>19S135</t>
  </si>
  <si>
    <t>Land off Carwood Lane, Walton-Le-Dale, Preston, PR54LE</t>
  </si>
  <si>
    <t>19S136</t>
  </si>
  <si>
    <t>Land at the Junction of Naptha Lane and Chainhouse Lane, Whitestake, PR4 4LB</t>
  </si>
  <si>
    <t>19S137</t>
  </si>
  <si>
    <t>Land off Penwortham Way &amp; Pope Lane, Penwortham, PR1 9FS</t>
  </si>
  <si>
    <t>19S138</t>
  </si>
  <si>
    <t>Land to the West of Liverpool Road, Hutton, PR4 5HB</t>
  </si>
  <si>
    <t>19S139</t>
  </si>
  <si>
    <t>19S140</t>
  </si>
  <si>
    <t>Land South of Marsh Lane, Longton, Preston, PR4 5ZL</t>
  </si>
  <si>
    <t>19S141</t>
  </si>
  <si>
    <t>Land North and South of Fowler Lane, Farington, Leyland, PR25 3RJ</t>
  </si>
  <si>
    <t>19S142</t>
  </si>
  <si>
    <t>Land to South of Kittlingborne Brow, Higher Walton, Preston, PR5 4DP</t>
  </si>
  <si>
    <t>19S143</t>
  </si>
  <si>
    <t>Walton Lodge Farm, Cuerdale Lane, Walton-le-Dale, PRESTON, PR5 4BJ</t>
  </si>
  <si>
    <t>19S144</t>
  </si>
  <si>
    <t>Land at Hall Lane, Longton, Preston, Lancashire, PR4 5YD</t>
  </si>
  <si>
    <t>19S145</t>
  </si>
  <si>
    <t>Howick Park Drive, Howick Cross, Penwortham, South Ribble, PR1 0LU</t>
  </si>
  <si>
    <t>19S146</t>
  </si>
  <si>
    <t>Land Adjoining 155 Longmeanygate, Midge Hall, Leyland, PR26 7TB</t>
  </si>
  <si>
    <t>19S147</t>
  </si>
  <si>
    <t>Land Adjoining 153 and 155 Longmeanygate, Midge Hall, Leyland, PR26 7TB</t>
  </si>
  <si>
    <t>19S148</t>
  </si>
  <si>
    <t>Land Immediately West of Higher Walton, Preston, PR5 4HB</t>
  </si>
  <si>
    <t>19S149</t>
  </si>
  <si>
    <t>The Rose Nurseries, Long Moss Lane, New Longton, Preston, Lancashire, PR4 4XP</t>
  </si>
  <si>
    <t>19S150</t>
  </si>
  <si>
    <t>Bartle Hall Nurseries, Liverpool Road, Hutton, Preston, PR4 5HB</t>
  </si>
  <si>
    <t>19S151</t>
  </si>
  <si>
    <t>Land South of Long Moss Lane, New Longton, PR4 4XP</t>
  </si>
  <si>
    <t>19S152</t>
  </si>
  <si>
    <t>Chainhouse Lane, Whitestake, PR4 4LB</t>
  </si>
  <si>
    <t>19S153</t>
  </si>
  <si>
    <t>Coote Bridge Nursery, Coote Lane, Lostock Hall, PR4 4LJ</t>
  </si>
  <si>
    <t>19S154</t>
  </si>
  <si>
    <t>Turbary House Nursery, Chain House Lane, Whitestake, PR4 4LB</t>
  </si>
  <si>
    <t>19S155</t>
  </si>
  <si>
    <t>Land at Olive Farm, Hoghton Lane, Hoghton, PR5 0JJ</t>
  </si>
  <si>
    <t>19S156</t>
  </si>
  <si>
    <t>Land Adjacent 1 Loxwood Close, Walton Park, Walton Le Dale, PR5 4NQ</t>
  </si>
  <si>
    <t>19S157</t>
  </si>
  <si>
    <t>Near Old school Drive, Longton, PR4 5DL</t>
  </si>
  <si>
    <t>Land North of Stoney Croft, Chain House Lane, Whitestake, Preston, PR4 4LE</t>
  </si>
  <si>
    <t>19S160</t>
  </si>
  <si>
    <t>19S161</t>
  </si>
  <si>
    <t>Coupe's Foundry, PR26 7UN</t>
  </si>
  <si>
    <t>19S162</t>
  </si>
  <si>
    <t>South of Factory Lane and East of the West Coast Main Line, PR1 9TE</t>
  </si>
  <si>
    <t>19S163</t>
  </si>
  <si>
    <t>Pickering's Farm, Penwortham, PR1 9TQ</t>
  </si>
  <si>
    <t>19S164</t>
  </si>
  <si>
    <t>Land at Longton Hall, Chapel Lane, Longton, PR4 5ED</t>
  </si>
  <si>
    <t>19S165</t>
  </si>
  <si>
    <t>Land to South/Rear of Longton Hall, Chapel Lane, Longton, PR4 5EB</t>
  </si>
  <si>
    <t>19S166</t>
  </si>
  <si>
    <t>Moss Side Test Track, PR26 7UN</t>
  </si>
  <si>
    <t>19S167</t>
  </si>
  <si>
    <t>Southern Area of the Major Development Site at Pickering's Farm, PR4 4LD</t>
  </si>
  <si>
    <t>19S168</t>
  </si>
  <si>
    <t>Rear of Dunkirk Mill/102-118, Slater Lane, Leyland, PR26 7XD</t>
  </si>
  <si>
    <t>19S169</t>
  </si>
  <si>
    <t>Land off School Lane, Longton, PR4 5DD</t>
  </si>
  <si>
    <t>19S170</t>
  </si>
  <si>
    <t>Lostock Hall Primary School, PR5 5BQ</t>
  </si>
  <si>
    <t>19S171</t>
  </si>
  <si>
    <t>118 Chapel Lane, Longton, PR4 5FB</t>
  </si>
  <si>
    <t>19S172</t>
  </si>
  <si>
    <t>15 Studholme Crescent, Penwortham, PR1 9ND</t>
  </si>
  <si>
    <t>19S173</t>
  </si>
  <si>
    <t>Land Adjacent 136 Liverpool Road, Hutton, PR4 5SL</t>
  </si>
  <si>
    <t>19S174</t>
  </si>
  <si>
    <t>Land Adjacent 22 Brownedge Rd, Lostock Hall, PR5 5AD</t>
  </si>
  <si>
    <t>19S175</t>
  </si>
  <si>
    <t>Land Adjacent 22 Cowling Lane, Leyland, PR25 1XP</t>
  </si>
  <si>
    <t>19S176</t>
  </si>
  <si>
    <t>Land Adjacent The Fields, Long Moss Lane, New Longton, PR4 4XN</t>
  </si>
  <si>
    <t>19S177</t>
  </si>
  <si>
    <t>Land at 448 Croston Road, PR26 6PJ</t>
  </si>
  <si>
    <t>19S178</t>
  </si>
  <si>
    <t>Land at Olive Farm/North of Methuen Drive, Hoghton, PR5 0SP</t>
  </si>
  <si>
    <t>19S179</t>
  </si>
  <si>
    <t>Land at Rear of 35 Ellen Street, Bamber Bridge, PR5 6UN</t>
  </si>
  <si>
    <t>19S180</t>
  </si>
  <si>
    <t>Land at Long Moss Lane, New Longton, PR4 4JT</t>
  </si>
  <si>
    <t>19S181</t>
  </si>
  <si>
    <t>Land Between 27-29 Park Lane, Penwortham, PR1 9JB</t>
  </si>
  <si>
    <t>19S182</t>
  </si>
  <si>
    <t>Land Rear of Church and 249-251 Leyland Lane, Leyland, PR25 1XL</t>
  </si>
  <si>
    <t>19S183</t>
  </si>
  <si>
    <t>Rear of 195 Liverpool Old Road, Much Hoole, PR4 4GB</t>
  </si>
  <si>
    <t>19S184</t>
  </si>
  <si>
    <t>Tavistock, Chain House Lane, Whitestake, PR4 4LD</t>
  </si>
  <si>
    <t>19S185</t>
  </si>
  <si>
    <t>The Brambles Rest Home, Park Avenue, New Longton, PR4 4AY</t>
  </si>
  <si>
    <t>19S186</t>
  </si>
  <si>
    <t>White House, Lindle Lane, Hutton, PR4 4AQ</t>
  </si>
  <si>
    <t>19S187</t>
  </si>
  <si>
    <t>Prospect Hill Training Centre, Old Brown Lane, Walton Le Dale, PR5 6ZA</t>
  </si>
  <si>
    <t>19S188</t>
  </si>
  <si>
    <t>North of Lancashire Business Park, Farington, PR26 6RH</t>
  </si>
  <si>
    <t>19S189</t>
  </si>
  <si>
    <t>West Paddock, Leyland, PR25 1NS</t>
  </si>
  <si>
    <t>19S190</t>
  </si>
  <si>
    <t>Land Adjacent to Leyland Business Park, Farington, PR25 4UA</t>
  </si>
  <si>
    <t>19S191</t>
  </si>
  <si>
    <t>Kellet Lane, Bamber Bridge, PR5 6AN</t>
  </si>
  <si>
    <t>19S192</t>
  </si>
  <si>
    <t>Pollard's Farm, Howick Cross Lane, PR1 0NS</t>
  </si>
  <si>
    <t>19S193</t>
  </si>
  <si>
    <t>Land Rear of Pasturefield Close, PR26 7RU</t>
  </si>
  <si>
    <t>19S194</t>
  </si>
  <si>
    <t>Land Rear of Cornwood, Broadoak Lane, PR1 0XA</t>
  </si>
  <si>
    <t>19S195</t>
  </si>
  <si>
    <t>St Leonard's Vicarage Church Brow, PR5 4BH</t>
  </si>
  <si>
    <t>19S196</t>
  </si>
  <si>
    <t>Land Adjacnet 19 and 21 Chapel Lane, PR4 5WA</t>
  </si>
  <si>
    <t>19S197</t>
  </si>
  <si>
    <t>Baxi New Offices, Ribble House, Brownedge Road, PR5 6UP</t>
  </si>
  <si>
    <t>19S198</t>
  </si>
  <si>
    <t>HPH Mayfield House Haulage Yard (Formerly Pickfords), Chorley Road, PR5 4JN</t>
  </si>
  <si>
    <t>19S199</t>
  </si>
  <si>
    <t>Lostock Grove Rest Home, Slater Lane, PR25 1TN</t>
  </si>
  <si>
    <t>19S200</t>
  </si>
  <si>
    <t>The Dolphin Inn, Marsh Lane, PR4 4JY</t>
  </si>
  <si>
    <t>19S201</t>
  </si>
  <si>
    <t>Farington Saw Mills, Stanifield Lane, PR25 4QA</t>
  </si>
  <si>
    <t>19S202</t>
  </si>
  <si>
    <t>85 Todd Lane North (Cartmell &amp; Barlow Ltd/BJ Watsons), PR5 5UR</t>
  </si>
  <si>
    <t>19S203</t>
  </si>
  <si>
    <t>Land Adjacent to 20 Ladyacre, PR5 6XN</t>
  </si>
  <si>
    <t>19S204</t>
  </si>
  <si>
    <t>Golden Hill Garage, 208-216 Golden Hill Lane, PR25 2YE</t>
  </si>
  <si>
    <t>19S205</t>
  </si>
  <si>
    <t>Former Rydal Motors, Liverpool Road, PR1 0LY</t>
  </si>
  <si>
    <t>19S206</t>
  </si>
  <si>
    <t>Land at Eden Street, PR25 2FR</t>
  </si>
  <si>
    <t>19S207</t>
  </si>
  <si>
    <t>Land to Rear of Pine Direct, Station Road, PR5 6LA</t>
  </si>
  <si>
    <t>19S208</t>
  </si>
  <si>
    <t>51 Station Road, PR5 6PE</t>
  </si>
  <si>
    <t>19S210</t>
  </si>
  <si>
    <t>Land on West Side of Mill Street, PR25 1AW</t>
  </si>
  <si>
    <t>19S211</t>
  </si>
  <si>
    <t>Land at Bannister Lane Farington Moss Site W, PR26 6PL</t>
  </si>
  <si>
    <t>19S212</t>
  </si>
  <si>
    <t>South of Coote lane, Chain House Lane, PR4 4LH</t>
  </si>
  <si>
    <t>19S213</t>
  </si>
  <si>
    <t>Land off Hampshire Road, Walton-le-Dale, PR5 4ND</t>
  </si>
  <si>
    <t>19S214</t>
  </si>
  <si>
    <t>Land at Lower Valley Lodge, Valley Road, PR1 9XQ</t>
  </si>
  <si>
    <t>19S215</t>
  </si>
  <si>
    <t>South of Factory Lane, East of West Coast mainline, PR1 9TE</t>
  </si>
  <si>
    <t>19S216</t>
  </si>
  <si>
    <t>Land at Rear of 24-56 Stanifield Lane, PR25 4GA</t>
  </si>
  <si>
    <t>19S217</t>
  </si>
  <si>
    <t>Howick Hall Farm, PR1 0NS</t>
  </si>
  <si>
    <t>19S218</t>
  </si>
  <si>
    <t>Back Lane, PR4 5JA</t>
  </si>
  <si>
    <t>19S219</t>
  </si>
  <si>
    <t>Land off Smithy Lane, PR4 4QJ</t>
  </si>
  <si>
    <t>19S220</t>
  </si>
  <si>
    <t>Land at Orchard Gardens (Including Land Off Swallowfield), PR4 4HG</t>
  </si>
  <si>
    <t>19S221</t>
  </si>
  <si>
    <t>Land at End of Northern Avenue, PR4 4GB</t>
  </si>
  <si>
    <t>19S222</t>
  </si>
  <si>
    <t>Lostock Hall Engine Sheds, Watkin Lane, PR5 5JZ</t>
  </si>
  <si>
    <t>19S223</t>
  </si>
  <si>
    <t>Land East of Watkin Lane, Adjacent Lostock Hall Station, PR5 5BU</t>
  </si>
  <si>
    <t>19S224</t>
  </si>
  <si>
    <t>Land at Avant Garden Centre, Wigan Road, PR25 5XW</t>
  </si>
  <si>
    <t>19S225</t>
  </si>
  <si>
    <t>Land off Dorothy Avenue, PR25 3ED</t>
  </si>
  <si>
    <t>19S226</t>
  </si>
  <si>
    <t>South of Factory Lane, East of West Coast Mainline (North Part of S1), PR1 5TE</t>
  </si>
  <si>
    <t>19S227</t>
  </si>
  <si>
    <t>Land at Factory Lane, PR1 9TD</t>
  </si>
  <si>
    <t>19S228</t>
  </si>
  <si>
    <t>Bamford Mill (Globe Mill), Midge Hall, PR26 6TN</t>
  </si>
  <si>
    <t>19S229</t>
  </si>
  <si>
    <t>Land off Brownhill Lane and Moss Lane, PR4 4SJ</t>
  </si>
  <si>
    <t>19S230</t>
  </si>
  <si>
    <t>End of Spinney Close, PR4 4LU</t>
  </si>
  <si>
    <t>19S231</t>
  </si>
  <si>
    <t>Stanley Mount, Gib Lane, PR5 0RS</t>
  </si>
  <si>
    <t>19S232</t>
  </si>
  <si>
    <t>Land at Branch Road, Mellor Brook, BB2 7NY</t>
  </si>
  <si>
    <t>19S233</t>
  </si>
  <si>
    <t>Bannister Hall Works, PR5 4DZ</t>
  </si>
  <si>
    <t>19S234</t>
  </si>
  <si>
    <t>Darwenside Nursery, PR5 4HT</t>
  </si>
  <si>
    <t>19S235</t>
  </si>
  <si>
    <t>Hoghton Cottage, Preston New Road, PR5 0UP</t>
  </si>
  <si>
    <t>19S236</t>
  </si>
  <si>
    <t>Opposite the Halfway House, Preston New Road, PR5 0TY</t>
  </si>
  <si>
    <t>19S237</t>
  </si>
  <si>
    <t>Rear of Halfway House, Preston New Road, PR5 0TY</t>
  </si>
  <si>
    <t>19S239</t>
  </si>
  <si>
    <t>The Barn, 104 Liverpool Road, PR4 5AU</t>
  </si>
  <si>
    <t>19S240</t>
  </si>
  <si>
    <t>Rear of 347/349 Station Road, PR5 6EE</t>
  </si>
  <si>
    <t>19S241</t>
  </si>
  <si>
    <t>Northbrook Barn, Northbrook Road, PR25 2XS</t>
  </si>
  <si>
    <t>19S242</t>
  </si>
  <si>
    <t>Front of 199 Hoghton Lane, Hoghton, PR5 0JE</t>
  </si>
  <si>
    <t>19S243</t>
  </si>
  <si>
    <t>15 Kentmere Drive, PR4 5EP</t>
  </si>
  <si>
    <t>19S244</t>
  </si>
  <si>
    <t>Beverley House, 46 Hall Lane, PR4 5ZD</t>
  </si>
  <si>
    <t>19S245</t>
  </si>
  <si>
    <t>Land to Rear of 23 Sheephill Lane, PR4 4ZH</t>
  </si>
  <si>
    <t>19S246</t>
  </si>
  <si>
    <t>394 Brindle Road, PR5 6AP</t>
  </si>
  <si>
    <t>19S247</t>
  </si>
  <si>
    <t>Longton Swimming Pool, 120 Marsh Lane, Longton, PR4 5YL</t>
  </si>
  <si>
    <t>19S248</t>
  </si>
  <si>
    <t>Land at Tusons Farm, Gill Lane, Walmer Bridge, Preston, PR4 5GN</t>
  </si>
  <si>
    <t>19S249</t>
  </si>
  <si>
    <t>Land off Church Lane, PR26 6SA</t>
  </si>
  <si>
    <t>19S250</t>
  </si>
  <si>
    <t>Land off Emnie Lane, PR26 7SE</t>
  </si>
  <si>
    <t>19S257</t>
  </si>
  <si>
    <t>Land at the End of Fowler Lane, Farington Moss, Leyland, PR26 6PR</t>
  </si>
  <si>
    <t>19S258</t>
  </si>
  <si>
    <t>Land South of Kittys Farm, South of Chapel Lane and off Reynard Close, Longton, Preston, PR4 5DD</t>
  </si>
  <si>
    <t>19S259</t>
  </si>
  <si>
    <t>19S261</t>
  </si>
  <si>
    <t>LAND OFF THE A677, KNOWN AS KNIPE WOOD, IN BETWEEN THE INDIAN RESTAURANT AND THE ESSEO FUEL STATION, ON THE SAME SIDE OF THE ROAD AS THE FUEL STATION</t>
  </si>
  <si>
    <t>19S262</t>
  </si>
  <si>
    <t>105 Hoghton Lane ,Higher Walton, Preston PR5 4EH.</t>
  </si>
  <si>
    <t>19S263</t>
  </si>
  <si>
    <t>19S264</t>
  </si>
  <si>
    <t>Land north of Liverpool Road, Hutton, Preston, PR4 5FE</t>
  </si>
  <si>
    <t>19S265</t>
  </si>
  <si>
    <t>Two parcels of land extending to 1.4 hectares, immediately to the west of West View (PR4 4SJ), Brownhill Lane and extending to the Longton Bypass.  Bordered by Bridge End Farm to the north and Ranch House to the south.</t>
  </si>
  <si>
    <t>19S266</t>
  </si>
  <si>
    <t>19S267</t>
  </si>
  <si>
    <t>Land on east side of Bells Lane, Hoghton, Preston PR5 OJJ</t>
  </si>
  <si>
    <t>19S268</t>
  </si>
  <si>
    <t>Fields at the back of Felton Way and Acre grove in Much Hoole</t>
  </si>
  <si>
    <t>19S269</t>
  </si>
  <si>
    <t>19S270</t>
  </si>
  <si>
    <t>Preston New Rd, Preston PR5 0UP</t>
  </si>
  <si>
    <t>19S271</t>
  </si>
  <si>
    <t>LAND NORTH WEST OF SOUTHLANDS, BOLTON ROAD CHORLEY, PR7 4AZ</t>
  </si>
  <si>
    <t>19S273</t>
  </si>
  <si>
    <t>Land east and west of Liverpool Road, Longton
Identified as plots 1 - 4 (east of Liverpool Rd) and 5 ( west of Liverpool Rd) on attached plan</t>
  </si>
  <si>
    <t>19S274</t>
  </si>
  <si>
    <t>Land north of Drumacre Lane West, Longton</t>
  </si>
  <si>
    <t>19S275</t>
  </si>
  <si>
    <t>19S277</t>
  </si>
  <si>
    <t>19S278</t>
  </si>
  <si>
    <t>19S279</t>
  </si>
  <si>
    <t>19S280</t>
  </si>
  <si>
    <t>19S281</t>
  </si>
  <si>
    <t>19S282</t>
  </si>
  <si>
    <t>Land part of Pear Tree Farm, Hoghton Lane, Higher Walton, Preston. PR5 4EH Lancashire. United Kingdom</t>
  </si>
  <si>
    <t>19S283</t>
  </si>
  <si>
    <t>Land part of Pear Tree Farm, Hoghton Lane, Higher Walton, Preston. PR5 4EH Lancashire. United Kingdom.</t>
  </si>
  <si>
    <t>19S284</t>
  </si>
  <si>
    <t>Land South of Gill Lane, Walmer Bridge  PR4 5GN</t>
  </si>
  <si>
    <t>19S285</t>
  </si>
  <si>
    <t>Land to the East of Nabs Head Lane PR5 0TY</t>
  </si>
  <si>
    <t>19S286</t>
  </si>
  <si>
    <t>Land to the West of Nabs Head Lane PR5 0TY</t>
  </si>
  <si>
    <t>19S287</t>
  </si>
  <si>
    <t>19S288</t>
  </si>
  <si>
    <t>Land at Old Lane Farm, Penwortham Preston PR1 9SY</t>
  </si>
  <si>
    <t>19S289</t>
  </si>
  <si>
    <t>Land off Hollins Lane PR26 8LJ</t>
  </si>
  <si>
    <t>19S290</t>
  </si>
  <si>
    <t>19S291</t>
  </si>
  <si>
    <t>Cowells Farm Cuerdale Lane Samlesbury preston PR5 0UY</t>
  </si>
  <si>
    <t>19S292</t>
  </si>
  <si>
    <t>Land South of Preston New Road PR5 0UX</t>
  </si>
  <si>
    <t>19S293</t>
  </si>
  <si>
    <t>Land North of Preston New Road PR5 0UP</t>
  </si>
  <si>
    <t>19S294</t>
  </si>
  <si>
    <t>Land North of Higher Walton Road PR5 4DB</t>
  </si>
  <si>
    <t>19S295</t>
  </si>
  <si>
    <t>Land East of Bannister Hall Drive PR5 4DB</t>
  </si>
  <si>
    <t>19S296</t>
  </si>
  <si>
    <t>Land adjoining Knowsley Farm, bells lane, Hoghton PR5 0JJ</t>
  </si>
  <si>
    <t>19S297</t>
  </si>
  <si>
    <t>19S298</t>
  </si>
  <si>
    <t>Land North of Whalley Road PR5 0UL</t>
  </si>
  <si>
    <t>19S299</t>
  </si>
  <si>
    <t>Land North of Lodge Lane Farrington PR26 6RA</t>
  </si>
  <si>
    <t>19S300</t>
  </si>
  <si>
    <t>19S301</t>
  </si>
  <si>
    <t>Land off Shaftesbury Avenue, Chapel lane and South Avenue PR4 4ZA - SD 50584 25561</t>
  </si>
  <si>
    <t>19S302</t>
  </si>
  <si>
    <t>Land west of Liverpool New Road, PR4 5JJ - SD 47629 24175</t>
  </si>
  <si>
    <t>19S303</t>
  </si>
  <si>
    <t>Land north of Liverpool Road, Much Hoole PR4 5JX</t>
  </si>
  <si>
    <t>19S304</t>
  </si>
  <si>
    <t>Land at Northern Avenue, Much Hoole</t>
  </si>
  <si>
    <t>19S305</t>
  </si>
  <si>
    <t>Land north of Winery Lane, Walton-le-Dale</t>
  </si>
  <si>
    <t>19S306</t>
  </si>
  <si>
    <t>19S307</t>
  </si>
  <si>
    <t>19S308</t>
  </si>
  <si>
    <t>19S309</t>
  </si>
  <si>
    <t>Land off Emnie Lane, Leyland</t>
  </si>
  <si>
    <t>19S310</t>
  </si>
  <si>
    <t>19S311</t>
  </si>
  <si>
    <t>Arden House, 27 Midge Hall Lane, Midge Hall, Leyland,   PR26 6TN</t>
  </si>
  <si>
    <t>19S312</t>
  </si>
  <si>
    <t>19S313</t>
  </si>
  <si>
    <t>Land adjoining Balls Farm, Brook Lane, Little Hoole, PR4 5JB</t>
  </si>
  <si>
    <t>19S314</t>
  </si>
  <si>
    <t>19S315</t>
  </si>
  <si>
    <t>Prospect Hill Training Centre, Old Brown Lane, Bamber Bridge, Preston PR5 6ZA</t>
  </si>
  <si>
    <t>19S316</t>
  </si>
  <si>
    <t>19S317</t>
  </si>
  <si>
    <t>19S318</t>
  </si>
  <si>
    <t>19S319</t>
  </si>
  <si>
    <t>19S320</t>
  </si>
  <si>
    <t>Higher Walton Mill, Cann Bridge St, Higher Walton, Preston PR5 4DJ</t>
  </si>
  <si>
    <t>19S321</t>
  </si>
  <si>
    <t>Land north of Houghton Lane, Higher Walton, PR5 4ED</t>
  </si>
  <si>
    <t>19S322</t>
  </si>
  <si>
    <t>Cuerdale Ln, Samlesbury, Preston PR5 0XD</t>
  </si>
  <si>
    <t>19S323</t>
  </si>
  <si>
    <t>Darwenside Nurseries, Higher Walton Rd, PR5 4HT</t>
  </si>
  <si>
    <t>19S324</t>
  </si>
  <si>
    <t>Southport Road, Ulnes Walton, Leyland, PR26 8LB.</t>
  </si>
  <si>
    <t>19S326</t>
  </si>
  <si>
    <t>Land off Kellett Lane, Walton Summit, PR5</t>
  </si>
  <si>
    <t>19S327</t>
  </si>
  <si>
    <t>Land to the North East of Dob Lane, Walmer Bridge</t>
  </si>
  <si>
    <t>19S328</t>
  </si>
  <si>
    <t>Land at Goosegreen Farm, Mosshouse Lane, Much Hoole, Preston PR4 4TF</t>
  </si>
  <si>
    <t>Land East of Rawlinson Lane, Heath Charnock, Chorley, PR7 4DE</t>
  </si>
  <si>
    <t>Land east of the Top Lock Public House, Kenyon Lane, Whittle le Woods, eastings 359601, northings 421329</t>
  </si>
  <si>
    <t>Land east of the Toplock Public house, Kenyon Lane, Whittle le Woods, Easting 35901, Northing 421329</t>
  </si>
  <si>
    <t>Land west of Rawlinson Lane, Heath Carnock, Chorley, PR7 4DE</t>
  </si>
  <si>
    <t>Land to west of Nook Farm, Carrhouse Lane, Bretherton, Leyland, PR26 9AR</t>
  </si>
  <si>
    <t>Ivy Cottage, Preston Road, Coppull, Chorley, Lancashire, R7 5HY</t>
  </si>
  <si>
    <t>21/23 Wigan Rd, Euxton, Chorley, PR7 6LA</t>
  </si>
  <si>
    <t>Land to North of Moor Road, Croston, Leyland, PR26 9HN</t>
  </si>
  <si>
    <t>Worsley Farm, Back Lane, Charnock Richard, Chorley, PR7 5JY</t>
  </si>
  <si>
    <t>Land to the South of the A581 Euxton PR76DD, Grid ref 53.656775, -2.663503</t>
  </si>
  <si>
    <t>Land to the East of Pear Tree Lane and Whinney Lane, Chorley, Nearest postcode: PR7 6DU</t>
  </si>
  <si>
    <t>Green Belt site 1, Land to south of Pear Tree Lane, Chorley, Nearby Postcode ÔÇô PR7 6DU</t>
  </si>
  <si>
    <t>Land east of the Toplock Public house Kenyon Lane Whittle le Woods Easting 35901 Northing 421329, PR6 8LT</t>
  </si>
  <si>
    <t>Tithe barn Lane, Heapey, Chorley, PR6 8BX</t>
  </si>
  <si>
    <t>Finnington Trading Estate, Finnington Ln, Feniscowles, Blackburn, BB2 5JD</t>
  </si>
  <si>
    <t>Site Allocation ref. CLCFS00373 within the Central Lancashire Local Plan Issues and Options Paper: 
Land to the East of TIncklers Lane, Eccleston, Chorley, PR7 5QU</t>
  </si>
  <si>
    <t>Cuerden Lodge, Shady Lane, Bamber Bridge, Preston, PR5 6AU</t>
  </si>
  <si>
    <t>Land East of Keats Close, Eccleston, PR7 5PF (approximate postcode)</t>
  </si>
  <si>
    <t>Tithe Barn Lane, Heapey, Chorley, PR6 9BU</t>
  </si>
  <si>
    <t>Parr Hall Farm, Parr Lane, PR75SL
Access via Towngate PR75QS between 118 and 120 Towngate</t>
  </si>
  <si>
    <t>Land bounded by Ordnance Road and Buckshaw Railway Station
Ordnance Road, Buckshaw Village, PR7 7EY</t>
  </si>
  <si>
    <t>Cuerden farm barn, Wigan Road, leyland, lancashire, PR255SB</t>
  </si>
  <si>
    <t>Latvian Consulate, Pemberton House Farm, Park Hall Road, Charnock Richard, Chorley, PR7 5LP</t>
  </si>
  <si>
    <t>Camelot Theme Park, Park Hall, Charnock Richard, Chorley PR7 5LP</t>
  </si>
  <si>
    <t>CROW NEST, TARNBECK DRIVE, MAWDESLEY, L40 2RU</t>
  </si>
  <si>
    <t>Land at rear of Alison Arms, Glover Road, Coppull, PR7 5DT</t>
  </si>
  <si>
    <t>Land south of Southport Road, Eccleston, Chorley, PR7 6LY</t>
  </si>
  <si>
    <t>Land to East of Finnington Lane, Withnell, BB2 5JD</t>
  </si>
  <si>
    <t>Finnington Lane, Withnell, Blackburn, BB2 5JD</t>
  </si>
  <si>
    <t>Land Adjacent (To the North) of Little Blue Stone Cottage
Bluestone Lane, Mawdesley, Ormskirk, Lancashire, L40 2RH</t>
  </si>
  <si>
    <t>LAND TO THE REAR OF AND INCLUDING MONTBRETIA, RIDLEY LANE, MAWDESLEY, L40 2RE</t>
  </si>
  <si>
    <t>Malthouse Cottages, Blackburn New Road, Wheelton, Chorley, PR6 8HH</t>
  </si>
  <si>
    <t>Higher Flash Green Farm, Buckholes Lanes, Wheelton, Chorley, PR6 8JF</t>
  </si>
  <si>
    <t>LAND TO TO THE NORTH OF AS FARM BARN, BLUE STONE LANE, MAWDESLEY, ORMSKIRK, L40 2RQ</t>
  </si>
  <si>
    <t>FORMER RAILWAY LINE, BLACKBURN RD, GREAT KNOWLEY, CHORLEY, OS REF: SD 594192 TO SD600196</t>
  </si>
  <si>
    <t>LAND NORTH OF 1 &amp; 2 STOCKS COURT, HESKIN, CHORLEY, PR7 5JN</t>
  </si>
  <si>
    <t>Land Adjacent Nixon Farm Barn, Runshaw Lane, Euxton, Chorley, Lancashire, PR7 6HE</t>
  </si>
  <si>
    <t>270 Preston Road, Coppull, Chorley, PR7 5EB</t>
  </si>
  <si>
    <t>Land immediately South of 182 Preston Road, Coppull, PR7 5ED</t>
  </si>
  <si>
    <t>Land on East Side of Bretherton Road, Croston, PR26 9RF</t>
  </si>
  <si>
    <t>PR76DE</t>
  </si>
  <si>
    <t>Land east of Anderton, Nearest postcode: PR6 9PL</t>
  </si>
  <si>
    <t>Land to the Side and Rear of West View Farm and Rydal Mount, Woodplumpton Road, Woodplumpton, Preston, PR4 0NE</t>
  </si>
  <si>
    <t>Bleasdale Road, Preston, PR3 2AR</t>
  </si>
  <si>
    <t>Whittingham Hospital, Land at Whittingham, Preston, PR3 2JE</t>
  </si>
  <si>
    <t>Land off Ladybank Avenue, Fulwood, PR2 9UT</t>
  </si>
  <si>
    <t>"Land east of Rosemary Lane, Bartle, Preston, PR4 0HD.</t>
  </si>
  <si>
    <t>Cottam Parkway Station, Cottam, PR4 6RD / PR4 0RA</t>
  </si>
  <si>
    <t>West Strand Business Park, off West Strand, Preston, PR1 8 UY</t>
  </si>
  <si>
    <t>Land at Eastway, Preston, Nearby postcode: PR3 5JE, Coordinates: X (Easting): 353283, Y (Northing): 434120</t>
  </si>
  <si>
    <t>Dobsons Farm, Sandygate Lane, Broughton, Preston, PR3 5LA</t>
  </si>
  <si>
    <t>St Marys and St Marks, St Mary Street, Preston, PR1 4AT</t>
  </si>
  <si>
    <t>Preston's College, St Vincent's Road, Fulwood, Preston, PR2 8UR</t>
  </si>
  <si>
    <t>Land east and west of Dixons Lane, Grimsargh, PR2 5LG</t>
  </si>
  <si>
    <t>Land South of Grimsargh, Grimsargh, Preston</t>
  </si>
  <si>
    <t>Swillbrook House, Rosemary Lane, Preston, PR4 0HB</t>
  </si>
  <si>
    <t>Land &amp; Building south of Root Lane, adj Rose Grove Farm, Roots Lane, Catforth, 
Preston, PR4 0JB</t>
  </si>
  <si>
    <t>Dean Farm, Pudding Pie Nook Lane</t>
  </si>
  <si>
    <t>Land adjacent to 3  Green Nook Cottages, Green Nook Lane, Longridge, Preston, PR3 2JA</t>
  </si>
  <si>
    <t>Land at Cheshire House Farm, Church Lane, Farington, PR26 6QQ</t>
  </si>
  <si>
    <t>Land at Carrwood Road, South Ribble, PR5 5QS</t>
  </si>
  <si>
    <t>Land to the South and West of Emnie Lane/Leyland Lane, South Leyland, PR26 8LH</t>
  </si>
  <si>
    <t>Aspley House, Farington, South Ribble, PR4 4LE</t>
  </si>
  <si>
    <t>Kitty's Farm, Land South of the Railway Line, Between Drumacre Lane and Railway Line. Near Reynard Close, Longton, Preston, PR4 5DD</t>
  </si>
  <si>
    <t>Windmill Hotel site, Preston New Rd, Mellor Brook</t>
  </si>
  <si>
    <t>Land adjoining Hoghton Lane Farm, Hoghton Lane, Hoghton, Preston, PR5 0JD</t>
  </si>
  <si>
    <t>Apsley House, PR44LA</t>
  </si>
  <si>
    <t>Prospect Hill, Old Brown Lane, Bamber Bridge, Preston, PR5 6ZA</t>
  </si>
  <si>
    <t>Fair Acre Farm, Moss Lane, Little Hoole, PR4 4SX</t>
  </si>
  <si>
    <t>Brooklyn, Nabs Head Lane, Samlesbury, Preston, PR5 0UQ</t>
  </si>
  <si>
    <t>36 Hall Lane, Longton, Preston, Lancs PR4 5ZD. Garden to west of property</t>
  </si>
  <si>
    <t>land at back of 36 Hall Lane, Longton, Preston, Lancs,  PR45ZD</t>
  </si>
  <si>
    <t>Title number LAN88896
Freehold Land adjioning 53A Liverpool Old Road, Much Hoole, Nr Preston, PR44GA</t>
  </si>
  <si>
    <t>Land North of Bakers Farm, Brook Lane, Much Hoole, PR4 5JB</t>
  </si>
  <si>
    <t>Ashtons Plant Centre, The Nursery, Longmeanygate, Midge Hall, Leyland PR26 7TB</t>
  </si>
  <si>
    <t>Land at PR5 0UP South of BAE and north of Huntley Brook. off Preston New Road, Samlesbury</t>
  </si>
  <si>
    <t>Land North of Fleetwood Hall Farm, Longmeanygate, Midge Hall, Leyland, PR26 6TD</t>
  </si>
  <si>
    <t>Land immediately West of Flensburg Way, Leyland, PR26 6TD</t>
  </si>
  <si>
    <t>Bartle Hall Nurseries, Liverpool Road, Hutton, Preston, PR4 5Hb</t>
  </si>
  <si>
    <t>The Shippon, Potters Lane, Samlesbury, PR5 0UE</t>
  </si>
  <si>
    <t>Land to the rear of 96-100 Marsh Lane, Longton, Preston, PR4 5ZL</t>
  </si>
  <si>
    <t>Land off Windsor Avenue, New Longton, PR4 4JL</t>
  </si>
  <si>
    <t>HIGHER NABS HEAD FARM, SAMLESBURY, PR5 OUQ, LANCASHIRE</t>
  </si>
  <si>
    <t>Balls Farm, Brook Lane, Little Hoole, Preston, PR4 5JB</t>
  </si>
  <si>
    <t>Moss House, 25 Midge Hall Lane, Midge Hall, Leyland, PR26 6TN</t>
  </si>
  <si>
    <t>Land to the east of Daub Hall Lane, Preston, PR5 0JS, Easting: 359273, Northing: 427126</t>
  </si>
  <si>
    <t>Other</t>
  </si>
  <si>
    <t>More Vulnerable</t>
  </si>
  <si>
    <t>Less Vulnerable</t>
  </si>
  <si>
    <t>Yes</t>
  </si>
  <si>
    <t>No</t>
  </si>
  <si>
    <t>Strategic Recommendation A</t>
  </si>
  <si>
    <t>Strategic Recommendation B</t>
  </si>
  <si>
    <t>Exception Test required</t>
  </si>
  <si>
    <t>Strategic Recommendation C</t>
  </si>
  <si>
    <t>Strategic Recommendation D</t>
  </si>
  <si>
    <t>FRA required as minimum, development could be allocated following FRA</t>
  </si>
  <si>
    <t>Strategic Recommendation E</t>
  </si>
  <si>
    <t>Subject to consultation with LPA and LLFA, development could be allocated on flood risk grounds</t>
  </si>
  <si>
    <t>Consider detailed site layout and design around flood risk</t>
  </si>
  <si>
    <t>Recommendation to avoid development and retain the existing undeveloped river corridor and floodplain (EA Recommendation)</t>
  </si>
  <si>
    <t>Avoid development or implement slow the flow options, maintaining ecological corridor along watercourses (EA Recommendation)</t>
  </si>
  <si>
    <t>Ensure development reduces run off rates and incorporate NFM solutions and maintain connectivity to the floodplain to reduce the risk of flooding to any new development, now and in the future (EA Recommendation)</t>
  </si>
  <si>
    <t>Preserve habitat corridors, retain ponds and connectivity. Preserve local wildlife sites such as Cottam Hall Brick works and Bartle wetland (EA Recommendation)</t>
  </si>
  <si>
    <t>Existing large wetland with associated mature woodlands, paths and open space. Avoid development and retain as valuable habitat (EA Recommendation)</t>
  </si>
  <si>
    <t>Retain connecting pond network and priority habitats. Incorporate additional flood storage and SuDS solutions and NFM slow the flow (EA Recommendation)</t>
  </si>
  <si>
    <t>Avoid development at this site and retain the existing priority habitat which is providing flood storage and carbon benefits (EA Recommendation)</t>
  </si>
  <si>
    <t>Protect these areas of high biodiversity value. Apply the mitigation hierarchy and avoid impacts to retain existing features of importance (EA Recommendation)</t>
  </si>
  <si>
    <t>Protect these areas of high biodiversity value. Apply the mitigation hierarchy and avoid impacts to retain existing features of importance. Do not compromise the ecological function of statutory protected sites (EA Recommendation)</t>
  </si>
  <si>
    <t>Apply the mitigation hierarchy and avoid impacts to retain existing woodland trees (EA Recommendation)</t>
  </si>
  <si>
    <t>No development within a functioning floodplain to allow natural river processes to occur and retain existing riparian corridors of ecological importance (EA Recommendation)</t>
  </si>
  <si>
    <t>No development that would not allow natural river processes to occur and retain existing riparian corridors of ecological importance (EA Recommendation)</t>
  </si>
  <si>
    <t>The site would not be protected from flooding should the proposed Preston and South Ribble flood scheme go ahead (EA Recommendation)</t>
  </si>
  <si>
    <t>Do not permit future development which would impede the long term Environment Agency ambition to remove Farrington weir and create a bypass channel (EA Recommendation)</t>
  </si>
  <si>
    <t>Consider withdrawal based on significant level of surface water flood risk (if development cannot be directed away from areas at risk)</t>
  </si>
  <si>
    <t>Consider withdrawal based on significant level of fluvial flood risk (if development cannot be directed away from areas at risk)</t>
  </si>
  <si>
    <t>Consider withdrawal based on significant level of fluvial and surface water flood risk (if development cannot be directed away from areas at risk)</t>
  </si>
  <si>
    <t>Consider withdrawal based on significant level of surface water flood risk (if development cannot be directed away from areas at risk) (JBA Recommendation)
This site would benefit from the currently proposed Preston and South Ribble flood scheme, there is the potential for developers to contribute to the scheme in order to develop in this area. Flood risk will not be entirely removed and residual risk may still be present (EA Recommendation)</t>
  </si>
  <si>
    <t>At Risk from Climate Change</t>
  </si>
  <si>
    <t>Local Authority</t>
  </si>
  <si>
    <t>Chorley</t>
  </si>
  <si>
    <t>Preston</t>
  </si>
  <si>
    <t>South Ribble</t>
  </si>
  <si>
    <t>Any proposed development should be set back away from Longton Brook (EA Recommendation)</t>
  </si>
  <si>
    <t>Agree or disagree with Column Y recommendation</t>
  </si>
  <si>
    <t xml:space="preserve">Map Reference </t>
  </si>
  <si>
    <t>1, 10</t>
  </si>
  <si>
    <t>10, 11</t>
  </si>
  <si>
    <t>11, 12</t>
  </si>
  <si>
    <t>9, 13</t>
  </si>
  <si>
    <t>10, 15</t>
  </si>
  <si>
    <t>15, 16</t>
  </si>
  <si>
    <t>12, 17</t>
  </si>
  <si>
    <t>11, 15, 17</t>
  </si>
  <si>
    <t>14, 18</t>
  </si>
  <si>
    <t>14, 18, 19</t>
  </si>
  <si>
    <t>14, 19</t>
  </si>
  <si>
    <t>15, 20</t>
  </si>
  <si>
    <t>16, 21</t>
  </si>
  <si>
    <t>16, 22</t>
  </si>
  <si>
    <t>18, 22</t>
  </si>
  <si>
    <t>18, 23</t>
  </si>
  <si>
    <t>24, 25</t>
  </si>
  <si>
    <t>22, 30</t>
  </si>
  <si>
    <t>23, 32</t>
  </si>
  <si>
    <t>30, 32</t>
  </si>
  <si>
    <t>31, 32</t>
  </si>
  <si>
    <t>27, 35</t>
  </si>
  <si>
    <t>28, 36</t>
  </si>
  <si>
    <t>35, 36</t>
  </si>
  <si>
    <t>28, 37</t>
  </si>
  <si>
    <t>31, 38</t>
  </si>
  <si>
    <t>29, 30</t>
  </si>
  <si>
    <t>40, 41</t>
  </si>
  <si>
    <t>70, 71</t>
  </si>
  <si>
    <t>35, 42</t>
  </si>
  <si>
    <t>36, 43</t>
  </si>
  <si>
    <t>39, 46</t>
  </si>
  <si>
    <t>40, 47</t>
  </si>
  <si>
    <t>49, 50</t>
  </si>
  <si>
    <t>45, 52</t>
  </si>
  <si>
    <t>52, 53</t>
  </si>
  <si>
    <t>46, 53</t>
  </si>
  <si>
    <t>47, 54</t>
  </si>
  <si>
    <t>53, 55</t>
  </si>
  <si>
    <t>51, 60</t>
  </si>
  <si>
    <t>59, 65</t>
  </si>
  <si>
    <t>39, 65</t>
  </si>
  <si>
    <t>59, 66</t>
  </si>
  <si>
    <t>61, 67</t>
  </si>
  <si>
    <t>67, 68</t>
  </si>
  <si>
    <t>61, 68</t>
  </si>
  <si>
    <t>62, 69</t>
  </si>
  <si>
    <t>63, 69</t>
  </si>
  <si>
    <t>69, 70</t>
  </si>
  <si>
    <t>63, 69, 70</t>
  </si>
  <si>
    <t>53, 54</t>
  </si>
  <si>
    <t>15,16</t>
  </si>
  <si>
    <t>37, 44</t>
  </si>
  <si>
    <t>29, 31</t>
  </si>
  <si>
    <t>29, 30, 31</t>
  </si>
  <si>
    <t>27, 28</t>
  </si>
  <si>
    <t>37, 38</t>
  </si>
  <si>
    <t>29, 37</t>
  </si>
  <si>
    <t>LLFA Comments</t>
  </si>
  <si>
    <t>Minor flooding reported. Site specific FRA required.</t>
  </si>
  <si>
    <t>LLFA has no additional comments</t>
  </si>
  <si>
    <t xml:space="preserve">Significant flooding reported. Site specific FRA required, drainage plan to demonstrate (a betterment of) surface water management. </t>
  </si>
  <si>
    <t>Surface water flooding of Highway on Carrington Road</t>
  </si>
  <si>
    <t xml:space="preserve">Minor flooding reported. Drainage infrastructure issues. </t>
  </si>
  <si>
    <t>Significant surface water run off</t>
  </si>
  <si>
    <t>Significant flooding reported. Site-specific FRA required. On-going flooding to properties on Chapel Lane around culverted watercourse that runs from Church Fold</t>
  </si>
  <si>
    <t xml:space="preserve">Extensive highway flooding occurs frequently in Buckshaw </t>
  </si>
  <si>
    <t>Minor flooding reported. Site-specific FRA requied. Previous issues with runoff down the slope.</t>
  </si>
  <si>
    <t xml:space="preserve">Significant flooding reported. Site specific FRA required and limit development to flood zone 1, drainage plan to demonstrate (a betterment of) surface water management. </t>
  </si>
  <si>
    <t>Minor flooding reported. Significant highway flooding at juntion between Buckshaw Avenue and Central Avenue. Site-specific FRA required.</t>
  </si>
  <si>
    <t>Significant highway flooding at juntion between Buckshaw Avenue and Central Avenue. Site-specific FRA required.</t>
  </si>
  <si>
    <t xml:space="preserve">Minor flooding reported. Site specific FRA required. UU report hydraulic issues. </t>
  </si>
  <si>
    <t>Minor flooding reported. Site specific FRA required. Related to culverted watercourse to rear of properties.</t>
  </si>
  <si>
    <t>Significant flooding reported. Site specific FRA required, drainage plan to demonstrate a betterment of surface water management.</t>
  </si>
  <si>
    <t>Significant flooding reported. Site specific FRA required,  drainage plan to demonstrate a betterment of surface water management.</t>
  </si>
  <si>
    <t>Significant highway flooding reported. Site specific FRA required, drainage plan to demonstrate a betterment of surface water management.</t>
  </si>
  <si>
    <t>Although no recorded flooding consider withdrawal if development cannot be directed away from areas of risk</t>
  </si>
  <si>
    <t>Significant flooding reported. Restrict development to Flood Zone 1.</t>
  </si>
  <si>
    <t>Minor flooding reporting. Site specific FRA required</t>
  </si>
  <si>
    <t>Significant flooding reported. Consider withdrawal if development cannot be directed away from areas of risk.</t>
  </si>
  <si>
    <t>Significant highway flooding reported in Brook Lane.</t>
  </si>
  <si>
    <t>Significan t highway flooding reported on Daub Hall Lane junction with Bells Lane.</t>
  </si>
  <si>
    <t>CONFIDENTIAL</t>
  </si>
  <si>
    <t>1 - High
2 - No - Surface water flood risk across most likely access as well as pond area and site boundaries.  Propose reduce allocated area if taken forward to exclude the susceptible area adj bypass.
3 - Not aware of any
4 - Accept SR</t>
  </si>
  <si>
    <t>1 - High
2 - No
3 - Not aware of any
4 - Accept SR</t>
  </si>
  <si>
    <t>1 - High
2 - NO
3 - Not aware of any
4 - Accept SR</t>
  </si>
  <si>
    <t>1 - High
2 - No but there is an ordinary watercourse through the site
3 - Not aware of any
4 - Accept SR</t>
  </si>
  <si>
    <t>1 - High
2 - No - susceptible to surface water flooding along Moss Lane (southern boundary of site)
3 - Not aware of any
4 - Accept SR</t>
  </si>
  <si>
    <t>1 - High
2 - No - possible access susceptible to surface water flooding
3 - Not aware of any
4 - Accept SR</t>
  </si>
  <si>
    <t>1 - High
2 - No - ORDINARY WATERCOURSE THROUGH SITE HIGHLIGHTING POCKETS OF SURFACE WATER NEEDS MITIGATION
3 - Not aware of any
4 - Accept SR</t>
  </si>
  <si>
    <t>1 - High  
2 - No - possible access susceptible to surface water flooding
3 - Not aware of any
4 - Accept SR</t>
  </si>
  <si>
    <t>1 - High
2 - No - site is susceptible to groundwater flooding
3 - None known
4 - Accept SR</t>
  </si>
  <si>
    <t>1 - Low
2 - No - the majority of the site is within Flood Zone 3. 
3 - No
4 -Not aware of any
5 - Accept SR</t>
  </si>
  <si>
    <t>Southern part of this site is permissioned - 07/2018/8377/FUL
1 - High
2 - No - POCKET OF SURFACE WATER ALONG SOUTHERN  BOUNDARY DOUBLE CHECK MITIGATION
3 - Not aware of any
4 - Accept SR</t>
  </si>
  <si>
    <t>1 - High
2 - No - ORDINARY WATERCOURSE THROUGH SITE, NORTHERN POINT MEETS SMALL AREA OF SURFACE WATER NEED TO DOUBLE CHECK MITIGATION
3 - Not aware of any
4 - Accept SR</t>
  </si>
  <si>
    <t>1 - High
2 - No - CENTRAL POCKET OF SURFACE WATER
3 - Not aware of any
4 - Accept SR</t>
  </si>
  <si>
    <t>1 - High
2 - No - A POCKET OF SURFACE WATER
3 - Not aware of any
4 - Accept SR</t>
  </si>
  <si>
    <t>1 - Medium
2 - Yes - northern part of site in FZ 2 and there are a number of areas susceptible to surface water flooding.  
3 - Not aware of any
4 - Accept SR</t>
  </si>
  <si>
    <t>1 - High
2 - No - SOUTHERN BOUNDARY HAS A ORDINARY WATERCOURSE SMALL POCKET OF SURFACE WATER 
3 - Not aware of any
4 - Accept SR</t>
  </si>
  <si>
    <t>1 - Low
2 - No - approx 40% of site within FZ 3 and access to remainder would require access across the FZ.
3 - No
4 - Site is in use as a hospice
5 - Accept SR</t>
  </si>
  <si>
    <t>1 - High
2 - No - HIGH RISK SURFACE WATER IN SOUTH EASTERN  CORNER AND BORDER ORDINARY WATERCOURSE TO THE WEST NEEDS MITIGATION
3 - Not aware of any
4 - Accept SR</t>
  </si>
  <si>
    <t>1 - Low
2 - Yes - site bordered by areas susceptible to surface water flooding and eastern side of site FZ 2/3.
3 - Not aware of any.
4 - Accept SR</t>
  </si>
  <si>
    <t>1 - High
2 - No - TO THE NORTH IS A ORDINARY WATERCOURSE, SOME POCKET OF SURFACE WATER
3 - Not aware of any
4 - Accept SR</t>
  </si>
  <si>
    <t>1 - Low
2 - No - majority of site at some risk of surface water flood, approx 10% high risk.
3 - No
4 -Not aware of any
5 - Accept SR</t>
  </si>
  <si>
    <t>1 - Medium
2 - No - GROUND WATER FLOODING IN EASTERN SECTION, IN EASTERN CORNER SMALL AREA OF SURFACE WATER AND RISK OF FLOODING FROM RIVER NEEDS MITIGATION 
3 - Not aware of any
4 - Accept SR</t>
  </si>
  <si>
    <t>1 - High
2 - No - several areas at risk of surface water flooding, particularly along southern boundary
3 - Not aware of any
4 - Accept SR</t>
  </si>
  <si>
    <t>1 - Medium
2 - Yes - northern edge of site FZ 2/3 and a couple of pockets susceptible to surface water flooding.
3 - Not aware of any.
4 - Accept SR</t>
  </si>
  <si>
    <t>1 - Low
2 - No - FZ 2/3 mainly to boundaries and SE corner.  Susceptible to groundwater flooding.
3 - Adjacent industrial area.
4 - Accept SR</t>
  </si>
  <si>
    <t>1 - High
2 - No - ORDINARY WATERCOURSE TO THE BOUNDARY AS A RESULT ALONG THAT BOUNDARY SURFACE WATER HIGHLIGHTED
3 - Not aware of any
4 - Accept SR</t>
  </si>
  <si>
    <t>1 - High
2 - No - several areas susceptible to surface water flooding
3 - Not aware of any
4 - Accept SR</t>
  </si>
  <si>
    <t>1 - High
2 - No - TWO ORDINARY WATERCOURSE THROUGH THE SITE SMALL POCKET OF SURFACE WATER CHECK MITIGATION
3 - Not aware of any
4 - Accept SR</t>
  </si>
  <si>
    <t>1 - Low
2 - Yes - although eastern side of site within Flood Zone 3
3 - No
4 -Not aware of any
5 - Accept SR</t>
  </si>
  <si>
    <t>1 - Low
2 - No - majority of site at some risk of surface water flood.
3 - No
4 -Not aware of any
5 - Accept SR</t>
  </si>
  <si>
    <t>1 - High
2 - No - ONE SMALL CENTRAL POCKET OF SURFACE WATER
3 - Not aware of any
4 - Accept SR</t>
  </si>
  <si>
    <t>1 - Low
2 - No - large areas of the site FZ 2/3, also areas susceptible to surface water flooding.
3 - Not aware of any.
4 - Accept SR</t>
  </si>
  <si>
    <t>1 - Medium
2 - Yes - majority of site not within Flood Zones 2/3
3 - No
4 -Not aware of any
5 - Accept SR</t>
  </si>
  <si>
    <t>1 - High
2 - No - ONE POCKET OF SURACE WATER
3 - Not aware of any
4 - Accept SR</t>
  </si>
  <si>
    <t>1 - High
2 - NO - access would need to cross area susceptible to surface water flooding
3 - Not aware of any
4 - Accept SR</t>
  </si>
  <si>
    <t>1 - Low
2 - No - majority of site FZ 2/3
3 - No
4 - Not aware of any
5 - Accept SR</t>
  </si>
  <si>
    <t>Planning permission granted</t>
  </si>
  <si>
    <t>1 - High
2 - No - SMALL POCKETS OF SURFACE WATER
3 - Not aware of any
4 - Accept SR</t>
  </si>
  <si>
    <t>1 - Low
2 - Yes - southern 30% of site FZ 2/3, also areas of surface water flooding.
3 - No
4 -Not aware of any
5 - Accept SR</t>
  </si>
  <si>
    <t>1 - High
2 - No - ELEMENTS OF SURFACE WATER POCKETS
3 - Not aware of any
4 - Accept SR</t>
  </si>
  <si>
    <t>1 - High
2 - No - ORDINARY WATERCOURSE BOUNDARY TO LYDIATE LANE. PONDS TO CENTRAL -NORTH ARE SHOWING SURFACE WATER 
3 - Not aware of any
4 - Accept SR</t>
  </si>
  <si>
    <t>1 - High
2 - No - SOME POCKETS OF SURFACE WATER DOUBLE CHECK MITIGATION
3 - Not aware of any
4 - Accept SR</t>
  </si>
  <si>
    <t>1 - Medium
2 - No - NE corner of site Flood Zone 2
3 - Not aware of any
4 - Accept SR</t>
  </si>
  <si>
    <t>Site subject to planning inquiry and application pending decision (Oakdene, Chain House Lane)
1 - High
2 - No - Approx 20% of site susceptible to surface water flooding
3 - Not aware of any
4 - Accept SR</t>
  </si>
  <si>
    <t>1 - High
2 - No - several areas susceptible to surface water risk
3 - Not aware of any
4 - Accept SR</t>
  </si>
  <si>
    <t>1 - Medium
2 - No - Several areas low level risk of surface water flooding.  Area has high risk of groundwater flooding.
3 - Not aware of any.
4 - Accept SR</t>
  </si>
  <si>
    <t>1 - High
2 - No - ORDINARY WATERCOURSE
3 - Not aware of any
4 - Accept SR</t>
  </si>
  <si>
    <t>1 - Low
2 - No - entire site in FZ 2/3
3 - No
4 -Not aware of any
5 - Accept SR</t>
  </si>
  <si>
    <t>1 - High
2 - No - SOME POCKETS OF SURFACE WATER
3 - Not aware of any
4 - Accept SR</t>
  </si>
  <si>
    <t>1 - High
2 - No - SMALL PARCEL HIGH RISK OF SURFACE WATER
3 - Not aware of any
4 - Accept SR</t>
  </si>
  <si>
    <t>1 - Low
2 - Yes - includes areas in FZ 2/3 and some pockets susceptible to surface water flooding
3 - Not aware of any
4 - Accept SR</t>
  </si>
  <si>
    <t>1 - Low
2 - No - large areas of site in FZ 2/3 and access would need to cross FZ3.
3 - No
4 -Not aware of any
5 - Accept SR</t>
  </si>
  <si>
    <t>1 - High
2 - No - limited number of localised areas susceptible to surface water flooding
3 - Not aware of any
4 - Accept SR</t>
  </si>
  <si>
    <t>1 - Low
2 - No - entire site in FZ 2 with some areas in FZ3.
3 - Not aware of any.
4 - Accept SR</t>
  </si>
  <si>
    <t>1 - High
2 - No - several areas susceptible to surface water flooding - the largest in the centre of the site
3 - Not aware of any
4 - Accept SR</t>
  </si>
  <si>
    <t>1 - Low
2 - No - susceptible to surface water flooding southern boundary, and narrow area FZ 2/3.  Area highly susceptible to surface water flooding western side of site.  
3 - Roughly triangular site, bounded by railway line, motorway and brook.
4 - Accept SR</t>
  </si>
  <si>
    <t>1 - High
2 - No - NORH EASTERN POCKET OF SURFACE WATER AND SLIGHT SURFACE WATER NEAR TO NORTHRN BOUNDARY
3 - Not aware of any
4 - Accept SR</t>
  </si>
  <si>
    <t>1 - High
2 - No - SOUTHERN SECTION GROUND WATER FLOODING AND ORDINARY WATERCOURSE
3 - Not aware of any
4 - Accept SR</t>
  </si>
  <si>
    <t>1 - High
2 - No - area in centre of site high risk of surface water flooding, small area SW edge part of site
3 - Not aware of any
4 - Accept SR</t>
  </si>
  <si>
    <t>1 - High
2 - No - CENRAL POCKET OF SURFACE WATER
3 - Not aware of any
4 - Accept SR</t>
  </si>
  <si>
    <t>1 - High
2 - No - SOUTHERN SECTION ORDINARY WATERCOURSE VERY SLIGHT SURFACE WATER ALONG THIS 
3 - Not aware of any
4 - Accept SR</t>
  </si>
  <si>
    <t>1 - High
2 - No - ORDINARY WATERCOURSE TO THE EAST, SURFACE WATER MAINLY ALONG BOUNDARY TO WEST ADJACENT TO M6 
3 - Not aware of any
4 - Accept SR</t>
  </si>
  <si>
    <t>Part permissioned, part pending consideration
07/22014/0184/ORM
07/2020/00544/REM
07/2020/00552/FUL</t>
  </si>
  <si>
    <t>1 - High
2 - No - NORTHERN BOUNDARY ORDINARY WATERCOURSE SMALL SURFACE WATER AS A RESULT 
3 - Not aware of any
4 - Accept SR</t>
  </si>
  <si>
    <t>1 - High
2 - No - SOUTHERN SECTION SURFACE WATER AND ORDINARY WATERCOURSE
3 - Not aware of any
4 - Accept SR</t>
  </si>
  <si>
    <t>1 - High
2 - No - POCKETS OF SURFACE WATER AND ORDINARY WATERCOURSE ALONG EASTERN BOUNDARY
3 - Not aware of any
4 - Accept SR</t>
  </si>
  <si>
    <t>1 - High
2 - No - southern part of site (approx 10%) susceptible to surface water flooding.
3 - Not aware of any
4 - Accept SR</t>
  </si>
  <si>
    <t>1 - High
2 - No - CENTRAL ORDINARY WATERCOURSE AND SURFACE WATER AS A RESULT AND SOME SEPARATE  POCKETS  TOO
3 - Not aware of any
4 - Accept SR</t>
  </si>
  <si>
    <t>1 - Low
2 - Yes - area north of Emnie Lane largely in FZ 2/3.  Areas across site susceptible to surface and ground water flooding.
3 - Adj water treatment plant.  UU would prefer it not to be allocated for residential.
4 - Accept SR</t>
  </si>
  <si>
    <t>1 - High
2 - Yes - if approx 30% of site is excluded
3 - No
4 -Not aware of any
5 - Accept SR</t>
  </si>
  <si>
    <t>Planning application pending, masterplan recently refused
1 - High
2 - No - areas which would require mitigation
3 - Not aware of any - allocated site
4 - Accept SR</t>
  </si>
  <si>
    <t>1 - High
2 - No - very susceptible to surface water flooding in one area adj railway line
3 - Not aware of any
4 - Accept SR</t>
  </si>
  <si>
    <t>1 - Low
2 - n/a - substantial part FZ 2/3, several areas susceptible to surface water flooding.
3 - This site is a country park.
4 - Accept SR</t>
  </si>
  <si>
    <t>1 - High
2 - No - POCKET OF SURFACE WATER 
3 - Not aware of any
4 - Accept SR</t>
  </si>
  <si>
    <t>1 - Medium
2 - Yes - part of site in FZ 2/3 at western side and several areas susceptible to surface water flooding
3 - Not aware of any
4 - Accept SR</t>
  </si>
  <si>
    <t>1 - High
2 - No - ORDINARY WATERCOURSE TO THE EAST BOUNDARY WITH SURFACE WATER ALONG THIS 
3 - Not aware of any
4 - Accept SR</t>
  </si>
  <si>
    <t>Permission granted - 07/2017/3652/FUL</t>
  </si>
  <si>
    <t>1 - High
2 - No - risk of surface water flooding on small area to southern edge of site which would require mitigation
3 - No - mitigation would be required against areas of high risk of surface water along parts of southern boundary.
4 - Accept SR</t>
  </si>
  <si>
    <t>1 - High
2 - No - some risk of groundwater flooding
3 - Not aware of any
4 - Accept SR</t>
  </si>
  <si>
    <t>1 - Low
2 - Yes - the majority of the site is not at risk.  25% in Flood Zone 2, low risk of surface water flooding at southern end of site, and low risk of flooding from river at northern part of site.  
3 - Not aware of any.
4 - Accept SR</t>
  </si>
  <si>
    <t>1 - Medium
2 - No - narrow area covered by Flood Zone 3 along southern boundary and some small areas at risk of surface water flooding.
3 - Not aware of any.
4 - Accept SR</t>
  </si>
  <si>
    <t>1 - High
2 - No - very small area at risk of surface water on southern boundary requires mitigation.
3 - Not aware of any
4 - Accept SR</t>
  </si>
  <si>
    <t>1 - High
2 - No - several areas susceptible to surface water flooding, some risk of groundwater flooding.
3 - Not aware of any.
4 - Accept SR</t>
  </si>
  <si>
    <t>1 - Low
2 - Yes - northern part of site in Flood Zones 2/3, entire site susceptible to ground water flooding and localised areas of surface water flooding across the site.
3 - Not aware of any
4 - Accept SR</t>
  </si>
  <si>
    <t>Application Pending - 07/2020/00440/FUL
1 - High
2 - No - small areas of western boundary at risk of surface water flooding.
3 - Not aware of any
4 - Accept SR</t>
  </si>
  <si>
    <t>1 - High
2 - No - two small areas at risk of surface water flooding which would require mitigation.
3 - Not aware of any
4 - Accept SR</t>
  </si>
  <si>
    <t>1 - High
2 - No - there is a risk of surface water flooding from river - eastern edge, would require mitigation.
3 - Not aware of any
4 - Accept SR</t>
  </si>
  <si>
    <t>1 - Low
2 - No
3 - Not aware of any.
4 - Accept SR</t>
  </si>
  <si>
    <t>1 - High
2 - No - there is a risk of surface water flooding on northern edge - would require mitigation
3 - Not aware of any
4 - Accept SR</t>
  </si>
  <si>
    <t>1 - High
2 - No - some risk of surface water flooding to three boundaries
3 - Not aware of any
4 - Accept SR</t>
  </si>
  <si>
    <t>1 - Low
2 - No - approximately 20% of total site at risk of surface water flooding, 5% high risk (NW corner), entire site 75% risk of groundwater flooding.
3 - No
4 - No
5 - Accept SR</t>
  </si>
  <si>
    <t>1 - Low
2 - No - northern 30% of site within Flood Zones 2/3, also risk of groundwater flooding across entire site.
3 - No
4 - Accept SR</t>
  </si>
  <si>
    <t>1 - Medium
2 - No - approx 50% low risk of flooding from river - suitable mitigation would be required.
3 - Not aware of anything
4 - Accept SR</t>
  </si>
  <si>
    <t>1 - High
2 - No - NE part of site susceptible to surface water flooding.
3 - No - currently an allocated site
4 - Accept SR</t>
  </si>
  <si>
    <t>1 - High
2 - No - NE corner of site Flood Zone 2 and some areas susceptible to surface water flooding.  Some risk of groundwater flooding.
3 - Not aware of any
4 - Accept SR</t>
  </si>
  <si>
    <t>1 - Low
2 - Yes but it would only allow for about 50% of the site to be used
3 A  - Yes
3B - unknown
4 - unaware of any
5 - Accept SR</t>
  </si>
  <si>
    <t>1 - High
2 - No - small areas on western boudary susceptible to surface water flooding
3 - Not aware of any
4 - Accept SR</t>
  </si>
  <si>
    <t>1 - Low
2 - Yes - largely in Flood Zone 2 due to risk from river and small area at risk from surface water flood.  Believe site suggestion 19S138 should be excluded.
3 - Not aware of any.
4 - Accept SR</t>
  </si>
  <si>
    <t>1 - Low
2 - Yes - northern boundary Flood Zone 2 due to medium level risk from river.  The site could accommodate a small number of dwellings if development is restricted to exclude the areas at risk.  Smaller sites are required.
3 - No
4 - Not aware of any.
5 - Acccept SR</t>
  </si>
  <si>
    <t>1 - High
2 - No - 20% of northern part of site susceptible to surface water flooding - question feasibility of including this area.  10% of southern part of site susceptibel to surface water flooding.
3 - Not aware of any.  
4 - Accept SR</t>
  </si>
  <si>
    <t>1 - Low
2 - Yes - NE boundary in flood zones 2/3 due to risk of river flooding.  Two small areas medium/high risk from surface water, low risk from groundwater flooding.
3 - Not aware of any.
4 - Accept SR</t>
  </si>
  <si>
    <t>1 - Low
2 - No - it would be difficult as large number of small areas prone to surface water flooding and access would be required across Food Zone 3.
3 - Not aware of any.
4 - Accept SR</t>
  </si>
  <si>
    <t>1 - High
2 - No - small areas on northern and sountern boundary high risk of surface flooding, assumed could be mitigated against
3 - Not aware of any.
4 - Accept SR</t>
  </si>
  <si>
    <t>1 - High
2 - No - some risk of surface water flooding at access and some small aeas.
3 - Not aware of any
4 - Accept SR</t>
  </si>
  <si>
    <t>1 - Low
2 - No - eastern 30% susceptible to surface water flooding, entire site at risk from groundwater flooding.
3 - No
4 - Not aware of any
5 - Accept SR</t>
  </si>
  <si>
    <t>1 - Low
2 - Yes - but the NE boundary in flood zones 2/3 Also multiple areas medium/high risk from surface water so it will need carful planning.
3 - Not aware of any
4 - Accept SR</t>
  </si>
  <si>
    <t>1 - High
2 - No - approximately 10% at risk of surface water flooding
3 - Not aware of any
4 - Accept SR</t>
  </si>
  <si>
    <t>1 - Low
2 - No - risk from river resulting in site being largely in Flood Zone 2, and risk of surface water flooding.
3 - Not aware of any.
4 - Accept SR</t>
  </si>
  <si>
    <t>1 - High
2 - No - SW corner susceptible to surface water flooding
3 - Not aware of any
4 - Accept SR</t>
  </si>
  <si>
    <t>1 - High
2 - No - some areas of NE corner susceptible to surface water flooding but this part of site could be excluded as not required for access.
3 - Not aware of any.
4 - Accept SR</t>
  </si>
  <si>
    <t>1 - High
2 - No - medium risk of groundwater flooding
3 - Not aware of any
4 - Accept SR</t>
  </si>
  <si>
    <t>1 - Low
2 - No - entire site at risk of groundwater flooding and approx 30% susceptible to surface water flooding.
3 - No
4 - Not aware of any
5 - Accept SR</t>
  </si>
  <si>
    <t>1 - Low
2 - Yes - however access would require to crossing Flood Zone 3.  Also risk of surface water flooding in northern 20% of site (including access).
3 - No.
4 - Not aware of any
5  - Accept SR.</t>
  </si>
  <si>
    <t>1 - High
2 - No - Medium Risk of groundwater flooding
3 - Not aware of any
4 - Accept SR</t>
  </si>
  <si>
    <t>1 - Low
2 - Yes, but areas of site in Food Zones 2/3 and at risk of surface water flooding.
3 - No
4 - High levels of contamination anticipated on this site due to current/previous use.
5 - Accept SR</t>
  </si>
  <si>
    <t>1 - Low
2 - Yes - northern and eastern boundaries in Zones 2/3 .  Several small areas medium/high risk of surface water flooding.
3 - Not aware of any.
4 - Accept SR</t>
  </si>
  <si>
    <t>Planning Application pending decision - 07/2020/00015/ORM - masterplan refused
1 - High
2 - No - Medium risk of groundwater flooding, many areas susceptible to surface water flooding across this large site.
3 - Not aware of any
4 - Accept SR</t>
  </si>
  <si>
    <t>1 - High
2 - No - several small areas (approx 5%) of medium/high risk of surface water would require mitigation.
3 - Not aware of anything
4 - Accept SR</t>
  </si>
  <si>
    <t>1 - High
2 - No - approx 5% of SE corner low risk of surface water flooding.
3 - Not aware of anything
4 - Accept SR</t>
  </si>
  <si>
    <t>1 - Low
2 - No - site is susceptible to groundwater flooding, southern boundary at risk of surface water flooding.
3 - Currently allocated site - western part of the site already built out.
4 - Accept SR</t>
  </si>
  <si>
    <t>1 - High
2 - No - several small areas of medium/high risk of surface water would require mitigation.
3 - Not aware of anything
4 - Accept SR</t>
  </si>
  <si>
    <t>1 - High
2 - No
3 - Not aware of anything 
4 - Accept SR</t>
  </si>
  <si>
    <t>1 - High
2 - No
3 - Not aware of anything
4 - Accept SR</t>
  </si>
  <si>
    <t>1 - High
2 - None
3 - Not aware of any
4 - Accept SR</t>
  </si>
  <si>
    <t>Site has permission</t>
  </si>
  <si>
    <t>1 - High
2 - No - High risk of groundwater flooding, high risk of surface water flooding in NE and SW corners
3 - Not aware of any
4 - Accept SR</t>
  </si>
  <si>
    <t>1 - High
2 - Yes - approximately 40% of site at low risk of river flooding.
3 - Not aware of anything
4 - Accept SR</t>
  </si>
  <si>
    <t>1 - High
2 - No - low risk of surface water flooding on access
3 - Not aware of any
4 - Accept SR</t>
  </si>
  <si>
    <t>1 - Low
2 - Yes - 25% of site within Flood Zone 3, plus areas susceptible to surface water flooding.  Site also suscept6ibel to groundwater flooding.
3 - Not aware of any.
4 - Accept SR</t>
  </si>
  <si>
    <t>1 - High
2 - No - low/medium risk on NW boundary of surface water flooding, risk of low level ground water flooding on site
3 - Not aware of any
4 - Accept SR</t>
  </si>
  <si>
    <t>1 - High
2 - No - NE and SE corners smallareas high risk of surface waater.  Low levels of ground water.
3 - Not aware of any
4 - Accept SR</t>
  </si>
  <si>
    <t>1 - High
2 - No - 5% of site high risk of surface water flooding (30% of the total site) 
3 - Not aware of any
4 - Accept SR</t>
  </si>
  <si>
    <t>Permissioned</t>
  </si>
  <si>
    <t>1 - High
2 - No - however southern 25% of site susceptible to surface water flooding so maybe exclude this part from allocation
3 - Not aware of any
4 - Accept SR</t>
  </si>
  <si>
    <t>1 - High
2 - No - low risk of surface water flooding SE corner
3 - Not aware of any
4 - Accept SR</t>
  </si>
  <si>
    <t>1 - Medium
2 - No - 100% of site in Flood Zone 2.  90% at risk from river, majority of site also at medium/high risk from surface water.
3 - No
4 - Unaware of any
4 - Accept SR</t>
  </si>
  <si>
    <t>1 - Low
2 - No - part of the site is in Flood Zones 2 and 3 with the majority at risk from surface and groundwater flooding (particularly the access).  
3 - Extension/improvements made to this Home in recent years so not expected to come forward.
4 - Accept SR</t>
  </si>
  <si>
    <t>1 - Medium
2 - Yes, majority of site in Flood Zone 2, low risk of flood from river
3 - Not aware of any
4 - Accept SR</t>
  </si>
  <si>
    <t>1 - Low
2 - Yes - 10% of site medium risk of surface water flooding so would require mitigation.
3 - Not aware of any
4 - Accept SR or reduce area of allocation</t>
  </si>
  <si>
    <t>1 - High
2 - No - high risk of groundwater flooding
3 - Not aware of any
4 - Accept SR</t>
  </si>
  <si>
    <t>1 - High
2 - No - majority of site has risk of low level groundwater flooding
3 - Not aware of any
4 - Accept SR</t>
  </si>
  <si>
    <t>1 - Low
2 - Yes - 30% of site within Flood Zone 2, remainder could be used as small site.
3 - No
4 - This site currently accommodates a relatively new Iceland Food Warehouse which has only been there for a short period.
5 - Accept SR</t>
  </si>
  <si>
    <t>1 - High
2 - No - several areas at risk of surface water flooding.
3 - Not aware of any
4 - Accept SR</t>
  </si>
  <si>
    <t>1 - High
2 - No - site susceptible to groundwater flooding, some areas susceptible to surface flood water
3 - No
4 - Accept SR</t>
  </si>
  <si>
    <t>1 - Medium
2 - Yes - majority of site in Flood Zone 2 with low risk of surface water/river flooding
3 - Yes would not be protected from flooding should the proposed Preston and South Ribble flood scheme go ahead (EA Recommendation) 
4 - Accept SR</t>
  </si>
  <si>
    <t>1 - High
2 - Two areas at high risk of surface water flooding.
3 - Not aware of any.
4 - Accept SR</t>
  </si>
  <si>
    <t>1 - High
2 -  No
3 - No
4 - Accept SR</t>
  </si>
  <si>
    <t>1 - High
2 -  No
3 - Number of environmental designations on the site which would be a barrier to development
4 - Accept SR</t>
  </si>
  <si>
    <t>1 - High
2 -  10% at risk of flooding from rivers and sea. Some small areas of surface water flooding
3 - No
4 - Accept SR</t>
  </si>
  <si>
    <t>1 - High
2 -  area to east at risk of surface water flooding. Ordinary Watercourses on site
3 - No
4 - Accept SR</t>
  </si>
  <si>
    <t>1 - High
2 -  Small area at high risk of surface water flooding
3 - No
4 - Accept SR</t>
  </si>
  <si>
    <t>1 - High
2 -  Area to south of site at high risk of surface water flooding
3 - No
4 - Accept SR</t>
  </si>
  <si>
    <t>1 - High
2 -  small area at low risk of groundwater flooding,
3 - No
4 - Accept SR</t>
  </si>
  <si>
    <t>1 - High
2 -  Flood Zone 2/3 along eastern boundary, risk of flooding from river and sea alongside eastern boundary,
3 - No
4 - Accept SR</t>
  </si>
  <si>
    <t>1 - Medium
2 -  low to medium risk of flooding from rivers and sea; areas at risk of surface water f;looding
3 - no
4 - accept SR</t>
  </si>
  <si>
    <t>1 - High
2 -  Watercourse on site, 
3 -  No
4 - Accept SR</t>
  </si>
  <si>
    <t>1 - High
2 -  watercourse on site. Some risk from surface water flooding
3 - No
4 - Accept SR</t>
  </si>
  <si>
    <t>1 - High
2 -  Risk of Groundwater Flooding
3 - No
4 - Accept SR</t>
  </si>
  <si>
    <t>1 - High
2 -  Some areas at risk of surface water flooding
3 - No
4 - Accept SR</t>
  </si>
  <si>
    <t>1 - High
2 -  Risk of groundwater flooding
3 - No
4 - Accept SR</t>
  </si>
  <si>
    <t>1 - Low
2 -  Fllod zone 3, risjk of flooding from rivers and sea, ground water flooding risk, 
3 - No
4 - No
5 - Accept SR</t>
  </si>
  <si>
    <t>1 - High
2 -  Surface water flooding risk through middle of site
3 - No
4 - No
5 - Accept SR</t>
  </si>
  <si>
    <t>1 - High
2 -  Several areas at risk of surface water flooding
3 - No
4 - Accept SR</t>
  </si>
  <si>
    <t>1 - High
2 -  No
3 - No - previously permissioned - 07/2013/0219/REN - residential
4 - Accept SR</t>
  </si>
  <si>
    <t>1 - High
2 -  No
3 - No - Previously permissioned - 07/2013/0260/REN - residential
4 - Accept SR</t>
  </si>
  <si>
    <t>1 - Medium
2 - Main river running through site, risk of flooding from river  
3 - No
4 - Accept SR</t>
  </si>
  <si>
    <t>1 - High
2 -  Risk of groundwater flooding
3 - No - Previously permissioned for one dwelling - 07/2013/0540/FUL
4 - Accept SR</t>
  </si>
  <si>
    <t>1 - High
2 -  No
3 - No - previously permissioned - 07/2013/0558/FUL - residential
4 - Accept SR</t>
  </si>
  <si>
    <t>1 - High
2 -  No
3 - No - previously permissioned - 07/2014/0765/FUL - residential
4 - Accept SR</t>
  </si>
  <si>
    <t>1 - High
2 - no
3 - Not aware of any
4 - Accept SR</t>
  </si>
  <si>
    <t>1 - Low. 
2 - Yes - development would need to be set back from Longton Brook. 
3. Current residential application on the site. 
4. Accept SR</t>
  </si>
  <si>
    <t>1 - High
2 - No - SMALL POCKET OF SURFACE WATER
3 - Not aware of any
4 - Accept SR</t>
  </si>
  <si>
    <t>1 - High
2 - No - several areas susceptible to surface water flooding, mainly northern boundary.
3 - Not aware of any
4 - Accept SR</t>
  </si>
  <si>
    <t xml:space="preserve">1 - low
2 -  Yes - Areas across site susceptible to surface and ground water flooding, FZ3B western corner .
3 - Adj water treatment plant.  UU would prefer it not to be allocated for residential.
4 - Accept SR
</t>
  </si>
  <si>
    <t>1 - low
2 - No - approx 30% of site FZ 2/3
3 - Not aware of any
4 - Accept SR</t>
  </si>
  <si>
    <t>1 - High
2 - No - ORDINARY WATERCOURSE AND AS A RESULT SOME SURFACE WATER 
3 - Not aware of any
4 - Accept SR</t>
  </si>
  <si>
    <t>1 - High
2 - No - POCKETS OF SURFACE WATER 
3 - Not aware of any
4 - Accept SR</t>
  </si>
  <si>
    <t>1 - High
2 - No - 2 ORDINARY WATERCOURSES AND AS A RESULT ELEMENTS OF SURFACE WATER 
3 - Not aware of any
4 - Accept SR</t>
  </si>
  <si>
    <t>1 - Medium
2 - No - ORDINARY WATERCOURSE, SOUTH WESTERN CORNER RISK OF FLOODING FROM RIVER AND SOUTH WESTERN CORNER FZ2 
3 - Not aware of any
4 - Accept SR</t>
  </si>
  <si>
    <t>1 - High
2 - No - some elements of surface water 
3 - Not aware of any
4 - Accept SR</t>
  </si>
  <si>
    <t>1 - High
2 - No - HIGH GROUNDWATER FLOODING, ORDINARY WATERCOURSE ALONG THE BOUNDARY AND AS A RESULT SURFACE WATER SHOWING ALONG BOUNDARY
3 - Not aware of any
4 - Accept SR</t>
  </si>
  <si>
    <t>1 - High
2 - No - ORDINARY WATERCOURSE THROUGH THE NORTHERN SECTION OF THE SITE AND AS A RESULT AREAS OF SURFACE WATER 
3 - Not aware of any
4 - Accept SR</t>
  </si>
  <si>
    <t>1 Medium
2 - Yes -approx 25% of site at risk from surface water flooding.
3 - Yes - Residential application and inquiry pending on part of the site (Oakdene Chain House Lane)
4 - Accept SR</t>
  </si>
  <si>
    <t>1 - Medium
2 - Yes - the majority of the surface water flood risk is towards the boundaries
3 - No
4 - Not aware of any
4 - Accept SR</t>
  </si>
  <si>
    <t>1 - High 
2 - Yes - Areas of flood risk could be excluded from development proposals 
3 - No 
4 - No
5 - Accept SR</t>
  </si>
  <si>
    <t>1 - Low
2 - Yes - MAJORITY FZ2, RISK OF FLOODING FROM RIVER, ORDINARY WATERCOURSE
3 - Not aware of any
4 - Accept SR</t>
  </si>
  <si>
    <t>1 - High
2 - No - ORDINARY WATERCOURSE TO SOUTHERN BOUNDARY AND SMALL AREAS OF SURFACE WATER 
3 - Not aware of any
4 - Accept SR</t>
  </si>
  <si>
    <t>1 High 
2 - NO
3 - Not aware of any
4 - Accept SR</t>
  </si>
  <si>
    <t>1 - High
2 - No - SMALL POCKETS OF SURFACE WATER 
3 - not aware of any
4 - Accept SR</t>
  </si>
  <si>
    <t>1 - High
2 - No - western boundary of site susceptible to surface water flooding.
3 - Not aware of any
4 - Accept SR</t>
  </si>
  <si>
    <t>1 - High
2 - NO - access would require crossing area susceptible to surface flooding
3 - Not aware of any
4 - Accept SR</t>
  </si>
  <si>
    <t>1 - High
2 - No - access would need to cross area susceptible to surface water flooding
3 - Not aware of any
4 - Accept SR</t>
  </si>
  <si>
    <t>1 - High
2 - No - ORDINARY WATER COURSE AND SURFACE WATER TO SOUTHERN BOUNDARY 
3 - Not aware of any
4 - Accept SR</t>
  </si>
  <si>
    <t>1 - High
2 - No - NORTHERN BOUNDARY HAS A ORDINARY WATERCOURSE, ELEMENTS OF SURFACE WATER 
3 - Not aware of any
4 - Accept SR</t>
  </si>
  <si>
    <t>1 - Medium
2 - Yes - avoiding substantial area NW corner high risk of surface water flooding
3 - Not aware of any
4 - Accept SR</t>
  </si>
  <si>
    <t>1 - Medium
2 - Yes - areas at risk of surface and ground water flood.  Could reduce site to exclude surface water risk although this would reduce the developable area.
3 - No
4 - Close proximity to permissioned large site (Test Track)
5 - Accept SR</t>
  </si>
  <si>
    <t>1 - Medium
2 - No - High ground water levels and two areas susceptible to surface water flooding.
3 - Not aware of any.
4 - Accept SR</t>
  </si>
  <si>
    <t xml:space="preserve"> 1 - Low
2 - Yes - Areas across site susceptible to surface and ground water flooding. And boundary to FZ3B
3. Not aware of any
4 - Accept SR
</t>
  </si>
  <si>
    <t>1 - High
2 - No - SOUTHERN CORNER HIGH GROUNDER WATER, ORDINARY WATERCOURSE AND POCKETS OF SURFACEWATER 
3 - Not aware of any
4 - Accept SR</t>
  </si>
  <si>
    <t>1 - Medium
2 - No - ORDINARY WATERCOURSES, RISK OF FLOODING FROM RIVER AND HIGH SURFACE WATER 
3 - Not aware of any
4 - Accept SR</t>
  </si>
  <si>
    <t>1 - High 
2 - No - ORDINARY WATERCOURSE HIGH RISK OF SURFACE WATER WHICH WOULD NEED TO BE CROSSED FOR ACCESS
3 - Not aware of any
4 - Accept SR</t>
  </si>
  <si>
    <t>1 - Low 
2 - No - areas of flood risk are extensive. 
3 - No 
4 - No
5 - Accept SR</t>
  </si>
  <si>
    <t>1 - low
2 - No - FZ3A , CENTRAL TO THE SITE HIGH RISK OF SURFACE WATER, TO THE WEST RISK OF FLOODING FROM RIVER AND GROUNDWATER
3 - Not aware of any
4 - Accept SR</t>
  </si>
  <si>
    <t>1 - High
2 - No - HIGH GROUNDWATER FLOODING, ORDINARY WATERCOURSE CENTRAL AND AS A RESULT SURFACE WATER SHOWING ALONG BOUNDARY
3 - Not aware of any
4 - Accept SR</t>
  </si>
  <si>
    <t>1 - High
2 - No - several areas susceptible to surface and ground water flooding
3 - Not aware of any
4 - Accept SR</t>
  </si>
  <si>
    <t>1 - High
2 - No - POCKETS OF SURFACE WATER, SOUTHERN SECTION HIGH RISK OF SURFACE WATER 
3 - Not aware of any
4 - Accept SR</t>
  </si>
  <si>
    <t>1 - High
2 - No - small area at risk of surface water flooding on boundaries
3 - Not aware of any
4 - Accept SR</t>
  </si>
  <si>
    <t>1 - High
2 - No - pockets susceptible to surface water flooding
3 - Not aware of any
4 - Accept SR</t>
  </si>
  <si>
    <t>1 - High
2 - No - pockets of surface water
3 - Not aware of any
4 - Accept SR</t>
  </si>
  <si>
    <t>1 - Low
2 - Yes - several areas susceptible to ground and surface water flooding, particularly northern part of site which is also in Flood Zone 2/3.
3 - Not aware of any
4 - Accept SR</t>
  </si>
  <si>
    <t>1 - High
2 - No - ORDINARY WATERCOURSE TO SOUTH WESTERN BOUNDARY AND POCKETS OF SURFACE WATER 
3 - Not aware of any
4 - Accept SR</t>
  </si>
  <si>
    <t>1 - high
2 - No - south and SW boundaries susceptible to surface water flooding
3 - Not aware of any
4 - Accept SR</t>
  </si>
  <si>
    <t>1 - low
2 - FZ2 AND BOUNDARY IS FZ3A, RISK OF FLOODING FROM RIVER, POCKET OF SURFACE WATER AND WHOLE SITE HIGHLIGHTING GROUNDWATER
3 - Not aware of any
4 - Accept SR</t>
  </si>
  <si>
    <t>1 - low
2 - Yes - SOUTHERN BOUNDARY FZ3A, AND SOUTHERN BOUNDARY RISK OF FLOODING FROM RIVER.  Access would need to cross FZ3.
3 - Not aware of any.
4 - Accept SR</t>
  </si>
  <si>
    <t>1 - low
 2 - Yes - FZ3B, Areas across site susceptible to surface, high risk of flooding from rivers
3 - not aware of any
4 - Accept SR</t>
  </si>
  <si>
    <t>1 - medium
2 - No - NORTH EASTERN BOUNDARY FZ2, SOUTH WESTERN CORNER SURFACE WATER, SAME CORNER RISK OF FLOODING FROM RIVER. ORDINARY WATERCOURSE TO SOUTH 
3 - Not aware of any.
4 - Accept SR</t>
  </si>
  <si>
    <t>1 - high
2 - No - EASTERN BOUNDARY ELEMENT OF SURFACE WATER 
3 - Not aware of any
4 - Accept SR</t>
  </si>
  <si>
    <t>1 - High
2 - No - POCKET OF SURFACE WATER
3 - Not aware of any
4 - Accept SR</t>
  </si>
  <si>
    <t>1 - High
2 - No - NUMBER OF ORDINARY WATERCOURSES AND SOME SURFACE WATER ALONG EASTERN BOUNDARY
3 - Not aware of any
4 - Accept SR</t>
  </si>
  <si>
    <t>1 - High
2 - No NUMBER OF ORDINARY WATERCOURSES AND SOME SURFACE WATER ALONG EASTERN BOUNDARY
3 - Not aware of any
4 - Accept SR</t>
  </si>
  <si>
    <t>1 - High
2 - No - part of access susceptible to surface water flooding
3 - Not aware of any
4 - Accept SR</t>
  </si>
  <si>
    <t>1 - Medium
2 - Yes - surface water risk mainly on boundaries
3 - No
4 - Not aware of any
5 - Accept SR</t>
  </si>
  <si>
    <t>1 - Medium
2 - No - ORDINARY WATERCOURSES, RISK OF FLOODING FROM RIVER AND HIGH SURFACE WATER ON BOUNDARIES.
3 - Not aware of any.
4 - Accept SR</t>
  </si>
  <si>
    <t>1 - High
2 - No - ORDINARY WATERCOURSE HIGH RISK OF SURFACE WATER 
3 - Not aware of any
4 - Accept SR</t>
  </si>
  <si>
    <t>1 - low
2 - No - site large FZ 2/3 and parts susceptible to surface water flooding
3 - Not aware of any 
4 - Accept SR</t>
  </si>
  <si>
    <t>1 - High
2 - Yes - NE part of site FZ 2/3 but not a large proportion of the overall site
3 - Not aware of any
4 - Accept SR</t>
  </si>
  <si>
    <t>1 - Low
2 - No - areas of flood risk are extensive. 
3 - No
4 - No
5 - Accept SR</t>
  </si>
  <si>
    <t>1 - High
2 - No - EASTERN CORNER IS WITHIN GROUNDWATER FLOODING, ORDINARY WATERCOURSE ALONG THE BOUNDARY WITH SURFACE WATER 
3 - Not aware of any
4 - Accept SR</t>
  </si>
  <si>
    <t>1 - high
2 - No - central ordinary watercourse and areas of surface water 
3 - Not aware of any
4 - Accept SR</t>
  </si>
  <si>
    <t>1 - high
2 - No - ORDINARY WATERCOURSE TO THE NORTH, AREAS OF SURFACE WATER 
3 - Not aware of any
4 - Accept SR</t>
  </si>
  <si>
    <t>1 - high
2 - pocket of surface water 
3 - Not aware of any
4 - Accept SR</t>
  </si>
  <si>
    <t>1. Low  2. would need a FRA  3. No   4. Accept SR</t>
  </si>
  <si>
    <t>1. Medium 2. needs a FRA  3. No  4. Accept SR</t>
  </si>
  <si>
    <t>1. Low 2. No (90% of site is in the floodzone). 3 No  4.No 5.Accept SR</t>
  </si>
  <si>
    <t>1. High 2. would need a FRA 3. No 4. Accept SR</t>
  </si>
  <si>
    <t>1. Low  2. Yes (only the southrn part of the site is high risk, you could ensure development is directed away from the at risk areas)  3.  No .  4. Yes, Open space, wildlife corridors etc. 5. Accept SR</t>
  </si>
  <si>
    <t>1. Low 2. No  3. No 4. Accept SR</t>
  </si>
  <si>
    <t>1. Medium  2. would need a FRA  3. No   4. Accept SR</t>
  </si>
  <si>
    <t>outline planning for 32 units 06/ 20/0977</t>
  </si>
  <si>
    <t>1. Medium 2. development could be located away from flood risk area 3. level 2 SFRA would be required to assess these sites. 4. No 5. Accept SR</t>
  </si>
  <si>
    <t xml:space="preserve">Planning Permission Granted </t>
  </si>
  <si>
    <t>1. Low 2. development could be directed away from flood risk 3. No 4. Accept SR</t>
  </si>
  <si>
    <t>1. High  2. would need a FRA  3. No   4. Accept SR</t>
  </si>
  <si>
    <t>Planning Permission Granted</t>
  </si>
  <si>
    <t>1. Medium 2. can protect all areas of bviodiversity 3. No 4. Accept SR</t>
  </si>
  <si>
    <t>1. Low  2. would need a FRA  3. No   4.   No 5. Accept SR</t>
  </si>
  <si>
    <t>1. Medium  2. would need a FRA  but development could be located away from risk area 3. No   4.No 5. Accept SR</t>
  </si>
  <si>
    <t xml:space="preserve"> Planning Permission Granted 06/18/1282</t>
  </si>
  <si>
    <t>1. Low 2. No.  3. No. 4. No 5. Accept SR</t>
  </si>
  <si>
    <t>Planning Permission Granted 06/2019/0040</t>
  </si>
  <si>
    <t>1. High 2. No 3. No 4. Accept SR</t>
  </si>
  <si>
    <t>1. Low 2. No 3. No 4. No 5. Accept SR</t>
  </si>
  <si>
    <t>1. Low  2. would need a FRA  3. outline planning 06/2020/1002  4. Accept SR</t>
  </si>
  <si>
    <t>1. Medium 2. considere detail site layout and design around flood risk if site came forward 3. No 4. Accept SR</t>
  </si>
  <si>
    <t>1. Low  2. No  3. No   4. Accept SR</t>
  </si>
  <si>
    <t>1. medium  2. would need a FRA  3. currently used for grass routes football, alternative provision would need to be sourced   4. Accept SR</t>
  </si>
  <si>
    <t>1. High 2. would need a FRA  3. No   4. Accept SR</t>
  </si>
  <si>
    <t>1. Low 2. No  3. Keep as tennis facilities unless surplus to requirement or alternative provison is sourced 4. Accept SR</t>
  </si>
  <si>
    <t>1. Low 2. No, all site within a signmificant level of flooding 3. No. 4. Accept SR</t>
  </si>
  <si>
    <t>1. Low  2. can protect all areas of bviodiversity 3. No 4. Accept SR</t>
  </si>
  <si>
    <t>1. Low 2. No 3. No 4. Accept SR</t>
  </si>
  <si>
    <t>1. Medium 2. would need a FRA  3. No   4. Accept SR</t>
  </si>
  <si>
    <t>1. High 2. development could be directed away from flood risk 3. No 4. Accept SR</t>
  </si>
  <si>
    <t>1. Low 2. would need a FRA 3. No 4. Accept SR</t>
  </si>
  <si>
    <t xml:space="preserve">Planning Permission Granted 06/2019/0856 </t>
  </si>
  <si>
    <t>1. Low  2. no    3. No   4. Accept SR</t>
  </si>
  <si>
    <t>Planning Permission Granted 06/2018/0746</t>
  </si>
  <si>
    <t>1. High  2. no    3. No   4. Accept SR</t>
  </si>
  <si>
    <t>1. Medium 2. would need a FRA 3. No 4. Accept SR</t>
  </si>
  <si>
    <t>Planning Permission Granted for car parking</t>
  </si>
  <si>
    <t>1. High  2.no FRA required   3. No   4. Accept SR</t>
  </si>
  <si>
    <t>Planning Permission Granted 06/2017/0187</t>
  </si>
  <si>
    <t>Planning Permission Granted 06/2019/1372 (23 units)</t>
  </si>
  <si>
    <t>1. Medium  2.no FRA required   3. No   4. Accept SR</t>
  </si>
  <si>
    <t>1. High  2. No   3. No   4. Accept SR</t>
  </si>
  <si>
    <t>1. High 2. No  3. No   4. Accept SR</t>
  </si>
  <si>
    <t>1. Low  2.no FRA required   3. No   4. Accept SR</t>
  </si>
  <si>
    <t>Planning Permission Granted 06/2019/1340</t>
  </si>
  <si>
    <t>1. Medium  2. would need a FRA 3. No 4. Accept SR</t>
  </si>
  <si>
    <t>1. Low  2. no FRA required  3. No   4. Accept SR</t>
  </si>
  <si>
    <t>1. this suggestion is a railway station  2.no FRA required   3. No   4. Accept SR</t>
  </si>
  <si>
    <t>1. Low  2. would need a FRA 3. No. 4. Accept SR</t>
  </si>
  <si>
    <t>1. Low  2. No  3.  would want to keep in use unless the tennis courts were surplus to requirements   4. Accept SR</t>
  </si>
  <si>
    <t>1. High 2. Yes - Reduce site area to exclude areas at risk of flooding (surface water and flood zone) (see SHELAA for reduction of area) 3. No 4. Accept SR</t>
  </si>
  <si>
    <t>1. High 2. No. There are patches of RoFSW, including a channel running through the site NW-SE.  3. No 4. Accept SR</t>
  </si>
  <si>
    <t xml:space="preserve">1. High 2. No. The southernmost tip of the site nearly touches zone 3a and zone 2 which is close to the site.  A very small fraction of the very western tip of the site is also groundwater flooding area 2. A very small part of the eastern edge is also susceptible to high risk of surface water flooding. However the vast majority of the site is developable.   3. No 4. Accept SR. </t>
  </si>
  <si>
    <t>1.High 2. Yes - Reduce site area to exclude areas in the east and southeast of site at risk of flooding.  Remove area of groundwater flooding in the north (code 1). Area of high and low risk of surface water flooding in the south west.  3. No 4. Accept SR</t>
  </si>
  <si>
    <t>1. High. 2 No. 3. No. 4. Accept SR</t>
  </si>
  <si>
    <t xml:space="preserve">1. High 2. No. Pond directly adjacent the site on the eastern boundary. Various ordinary watercourses running through the site, but design/layout could overcome any isues. Groundwater flooding across the whole site, codes 2,3 and 4. Also a very tiny fraction of the site on the eastern boundary is at risk from surface water flooding.  3. No 4. Accept SR  </t>
  </si>
  <si>
    <t xml:space="preserve">1. Low 2. No - covered by medium risk surface flood water area. 3A. Yes - brownfield site within settlement 3Biv) No  v)No - surface water  vi) No - surface water   4. No 5. Accept SR  </t>
  </si>
  <si>
    <t xml:space="preserve">1. High 2. No. Ordinary watercourse runs along the southern boundary. Small pond and a small patch of RoFSW in the middle of the site.  3. No 4. Accept SR </t>
  </si>
  <si>
    <t xml:space="preserve">1. High 2. No. Groundwater flooding code 2&amp;3 (50/50 split).  3. No 4. Accept SR </t>
  </si>
  <si>
    <t xml:space="preserve">1. High 2. No. Ordinary watercourse runs along the northern side of the site. Approx half of the site is in GF code3.   3. No 4. Accept SR </t>
  </si>
  <si>
    <t>1. High 2. No. Small patch of ROFSW in NE prt of site. Larger patch adjacent SE boundary. 3. No 4. Accept SR</t>
  </si>
  <si>
    <t xml:space="preserve">1. High 2. No. Ordinary watercourse runs to the south of the site  3. No.  4. Accept SR </t>
  </si>
  <si>
    <t xml:space="preserve">1. High 2. No 3. No 4. Accept SR </t>
  </si>
  <si>
    <t xml:space="preserve">1. High 2. No. Ordinary watercourse runs along part of the southern edge of the site. 3. No 4. Accept SR </t>
  </si>
  <si>
    <t xml:space="preserve">1. High 2. No. Ordinary watercourse runs along the western boundary of the site  3. No 4. Accept SR </t>
  </si>
  <si>
    <t>1. High 2. No. Small part of the NE corner of the site is code3 for groundwater flooding.  3. No 4. Accept SR</t>
  </si>
  <si>
    <t>1. High 2. No.  Ordinary watercourse runs through into the middle of the site, but the layout/design of devt could take account of that. Some of the SE corner of the site is in code2 for Groundwater Flooding. Very small patches of RFSW dotted across the site. Small pond in NE corner of site. 3. No 4. Accept SR</t>
  </si>
  <si>
    <t>1. Low 2. Yes but this would reduce the site area significantly 3. No 4. No 5. Accept SR</t>
  </si>
  <si>
    <t xml:space="preserve">1. Medium 2. Yes - on remaining 50% of site not affected by surface water flooding risk - high 3A. Yes - as adjacent to settlement  3Biv)  No - isolated v) Nodue to surface water vi) No  4. No  5. Accept SR </t>
  </si>
  <si>
    <t>1. High 2. No. Tiny patch of ROFSW but would not affect devt potential  3. No 4. Accept SR</t>
  </si>
  <si>
    <t>1. High 2. No. However there is a risk of groundwater flooding across the vast majority of the site (levels 2/3: orange/light green).  3. No - quarry and pond to south 4. Accept SR</t>
  </si>
  <si>
    <t>1. High 2. No - swathe of Code 3 groundwater flooding along eastern site boundary (c. 15% of site)  3. No 4. Accept SR</t>
  </si>
  <si>
    <t xml:space="preserve">1. High 2. No. Close to River Douglas (Flood zone 3a/GF/risk of flooding from river) to the south east boundary of the site, but not within site itself - although the very southern tip of the site could be excluded from the development as it touches flood zone. Ordinary watercourse runs along the eastern edge of the site. There is a small pond in the north west corner of the site. Main issue is there is some ROFSW (all categories) in the SW part (approx 10%) of the site, which will need to be taken into consideration. 3. No 4. Accept SR  </t>
  </si>
  <si>
    <t>1. High 2. No. Ordinary watercourse adjoins the western boundary of the site. 3. No 4. Accept SR</t>
  </si>
  <si>
    <t>1. High 2. No. Site covered by Groundwater Fooding Code 4. Ordinary watercourse adjoins the southern boundary of the site. 3. No 4. Accept SR</t>
  </si>
  <si>
    <t>1. High 2. No. Some patches of ROFRS within the site.  3. No 4. Accept SR</t>
  </si>
  <si>
    <t>1. High 2. No - Code 3 groundwater flooding along western boundary (c. 15% of site) 3. No - isolated if no other development 4. Accept SR</t>
  </si>
  <si>
    <t>1. High  2. Yes - Reduce site area to exclude areas at risk of flooding.  Mapping shows access potentially affected by FZ3a 3.  No - FZ2 adjacent to north of site, FZ3a close to east.  Flood warning area.   4.  Accept SR</t>
  </si>
  <si>
    <t>1. High 2. No. Ordinary watercourse adjoins the eastern side of the site. Nearly the whole site is at risk from GWF, which would need to be considered. 3. No 4. Accept SR</t>
  </si>
  <si>
    <t>1. High 2. No. Majority of site covered by Groundwater Flooding Code 3. Ordinary watercourse adjoins the south-western edge of the site. 3. No 4. Accept SR</t>
  </si>
  <si>
    <t>1. High 2. No. Ordinary watercourse (Leeds and Liverpool Canal) adjoins the north-eastern boundary of the site. Patch of ROFSW in the souther half of the site (approx 10% of site).  3. No 4. Accept SR</t>
  </si>
  <si>
    <t>1. High 2. No. Ordinary watercourse (Leeds and Liverpool Canal) adjoins the eastern boundary of the site. Small pond within part of the far north-western part of the site. Patches of ROFSW throughout the site and a risk of GWF in the south and east of the site. 3. No 4. Accept SR</t>
  </si>
  <si>
    <t xml:space="preserve">1. Medium 2. Yes - avoid band of high risk surface water flooding through centre 3A. Yes - adjacent to settlment boundary but accessibilty may be an issue 3Biv) No  v) No - unknown  vi)No - unknown  4. No  5. Accept SR </t>
  </si>
  <si>
    <t>1. High 2. No. Ordinary watercourse runs along the southern boundary of the site.  3. No 4. Accept SR</t>
  </si>
  <si>
    <t>1. High 2. No. Patches of ROFSW within the site.  3. No 4. Accept SR</t>
  </si>
  <si>
    <t>1. High 2. No - some small patches of high risk surface wate flooding in west and east of site 3. No 4. Accept SR</t>
  </si>
  <si>
    <t>1. High 2. No. ROFSW along the SE boundary and the NE corner of the site, but not likely to prejudice devt.  3. No 4. Accept SR</t>
  </si>
  <si>
    <t>1. High 2. No - entire site covered by Groundwater Flooding Code 1. 3. No 4. Accept SR</t>
  </si>
  <si>
    <t xml:space="preserve">1. High 2. No. A couple of small patches of ROFSW within the site. 3. No 4. Accept SR </t>
  </si>
  <si>
    <t>1. High 2. No. Some patches of ROFSW and GWF within the site.  3. No. Isolated site in the green belt. 4. Accept SR</t>
  </si>
  <si>
    <t xml:space="preserve">1. High 2. No 3. No 4. Accept SR.  </t>
  </si>
  <si>
    <t xml:space="preserve">1. High 2. No. Ordinary watercourse adjoins the westernmost part of the site boundary. Small pond in the NW corner of the site but this can be accounted for in the layout.  3. No.   4. Accept SR </t>
  </si>
  <si>
    <t xml:space="preserve">1. Low 2. Yes - if site is reduced by 50% to exclude quarry and consideration of levels  3A. Yes - safeguarded land 3B iv) No  v) Yes - if avoid quarry area and mind levels  vi) unknown  4. No   5. Accept SR </t>
  </si>
  <si>
    <t>1. High 2. No - some patches of high risk surface water flooding in centre of site can be accounted for in layout.  Swathe of groundwater flooding Code 1/2 in east of site. 3. No 4. Accept SR</t>
  </si>
  <si>
    <t>1. High 2. No - nearly all the site is covered by groundwater flooding (3 0 0.025 to 0.5m).  Some areas on boundary at risk of flooding.  Flood warning area.  3. No 4. Accept SR</t>
  </si>
  <si>
    <t>1. High 2. No. Ordinary watercourse runs through part of the site. Patches of low/medium risk surface water flooding to west and north of site.  Code 1/2 groundwater flooding in south to middle of site. 3. No 4. Accept SR</t>
  </si>
  <si>
    <t>1. High 2. No. Ordinary watercourse (ROFSW) runs along the southern boundary.  3. No 4. Accept SR</t>
  </si>
  <si>
    <t>1. High 2. No - some patches of high risk surface water flooding on site boundary 3. No 4. Accept SR</t>
  </si>
  <si>
    <t xml:space="preserve">1. High 2. No. Ordinary watercourse adjoins the NE boundary. Small patches of ROFSW within and adjacent the site. 3. No. 4. Accept SR </t>
  </si>
  <si>
    <t xml:space="preserve">1. High 2. No. Ordinary watercourse runs along the SW boundary. 3. No.  4. Accept SR </t>
  </si>
  <si>
    <t xml:space="preserve">1. High 2. No. Ordinary watercourse runs along a small section of the NE boundary - some risk of ROFSW here.  3. No 4. Accept SR </t>
  </si>
  <si>
    <t xml:space="preserve">1. High 2. No. The southernmost edge of the site is directly adjacent to the River Douglas (ordinary watercourse). Flood zone 3a &amp; flood alert area is close, but not within the site boundaries. Small patches of SW flooding within the site, but only small patches. Small pond in middle of site.   3. No.  4. Accept SR </t>
  </si>
  <si>
    <t xml:space="preserve">1. High 2. No. Ordinary watercourse runs along the eastern boundary of the site. Approx 10% of the site (far north-eastern corner) lies within Flood zone 2. However the site area can be reduced accordingly. Access would not be from the east. Majority of site also at risk from GWF.  3. No.  4. Accept SR </t>
  </si>
  <si>
    <t>1. High 2. No. Ordinary watercourse runs along part of the southern boundary of the site. 3. No 4. Accept SR</t>
  </si>
  <si>
    <t xml:space="preserve">1. High 2. No. Ordinary watercourse touches the north-west corner of the site.  Whole site in Groundwater flooding Code 3. 3. No 4. Accept SR </t>
  </si>
  <si>
    <t>1. Low 2. Yes but would lose 60% of the site 3A. Yes if other parcels of land extending to South Ribble boundary to the east came forward 3Bi) No ii) Unknown iii) Unknown 4. No 5. Accept SR</t>
  </si>
  <si>
    <t>1. High 2. Yes - Reduce site area to exclude areas at risk of flooding and if other parcels of land extending to South Ribble boundary to the east came forward.  Patches of low and high risk surface water flooding within the site (c. 5% site) 3. No 4. Accept SR</t>
  </si>
  <si>
    <t>1. Low  2. Yes but half the site is Flood Zone 2/3a/3b and part of north of site has groundwater flooding zone. 3A. No 3B iv) No  v) No - unknown vi) No - unknown  4. No  5. Accept SR</t>
  </si>
  <si>
    <t>1. Medium  2. Yes - direct away from areas of low-medium surface water flooding but site area will be reduced 3A. Yes - adjacent to existing settlement  3B iv) No  v) No - unknown  vi) no  4. No   5. Accept SR</t>
  </si>
  <si>
    <t>1. High 2. No. Some patches of ROFSW within the site.  3. No 4. Accept SR</t>
  </si>
  <si>
    <t>1. High 2. No. Ordinary watercourse runs right through the site. Some small patches of ROFSW within the site. 3. No 4. Accept SR</t>
  </si>
  <si>
    <t>1. High 2. Yes - Redce site area to exclude areas at risk of flooding  3. No 4. Accept SR</t>
  </si>
  <si>
    <t>1. High 2. No. Ordinary watercourse runs along the south-east boundary of the site. Whole of site at low risk from groundwater flooding (Grid code 4 / dark Green)  3. No 4. Accept SR</t>
  </si>
  <si>
    <t>1. Low  2. Yes although surface water flooding disects site therefore may be difficult to develop   3A. No  3B iv)   v)   vi)  4. No  5.  Accept SR</t>
  </si>
  <si>
    <t xml:space="preserve">1. Medium. 2. No. Approx 90% of site is zone 2, and approx 10% is zone 3a. Area of low risk of surface water flooding in east of site and approximately 20% of the north of the site is at Low/medium/high risk of surface water flooding. 3A. Yes would like site for development because within settlement. 3Bi) No. Within the settlement but this would not outweigh the flood risk. 3Bii) No, as presumed it would increase flood risk elsewhere. 3Biii) No due to its overall location, and liklihood of increased flood risk elsewhere. 4. No. 5. Accept SR.  </t>
  </si>
  <si>
    <t>1. High 2. No - majority of site covered by Groundwater flooding Code 1. 3. No 4. Accept SR</t>
  </si>
  <si>
    <t>1. High 2. No. Ordinary watercourse adjoins the southern side of the site.  3. No 4. Accept SR</t>
  </si>
  <si>
    <t>1. High 2. No. Ordinary watercourse runs along part of the southern boundary, and through a small part of the site. Patches of ROFSW within the site.  3. No 4. Accept SR</t>
  </si>
  <si>
    <t>1. High 2. Yes - Reduce site area to exclude areas at risk of flooding Small patches of surface water flooding risk (low and high) in north and south.  3. No 4. Accept SR</t>
  </si>
  <si>
    <t xml:space="preserve">1. High 2. No 3. No - ordinary watercourse along western site boundary 4. Accept SR </t>
  </si>
  <si>
    <t>1. High 2. No. Small patch of ROFSW, and a small part of the SW part of the site has a low/medium (orange) risk of GW flooding.   3. No 4. Accept SR</t>
  </si>
  <si>
    <t>1. High 2. No. Small patches of ROFSW and (low/medium) risk of groundwater flooding.   3. No 4. Accept SR</t>
  </si>
  <si>
    <t>1. High 2. No. Ordinary watercourse runs along part of the south west edge of the site. Code 1 groundwater flooding in north of site, Code 3/4 groundwater flooding in south of site. 3. No 4. Accept SR</t>
  </si>
  <si>
    <t>1. High 2. Yes - Reduce site area to exclude areas at risk of flooding.  Patches of high risk surface water flooding across site.  Groundwater flooding (code 2 and 3) in north of site. 3. No 4. Accept SR</t>
  </si>
  <si>
    <t xml:space="preserve">1. High 2. No - ordinary water course on northern site boundary. Patch of high risk surface water flooding in east of site.  Swathe of Code 3 groundwater flooding across site.  3. No  4. Accept SR </t>
  </si>
  <si>
    <t xml:space="preserve">1. High 2. No. Ordinary watercourse runs to the south of the site. 3. No. Site dependant on access. 4. Accept SR </t>
  </si>
  <si>
    <t>1. High - majority is safeguarded land 2. Yes - possibly although flood storage not shown on mapping and patches of surface water flooding (all risks) across site and alon northern boundary. 3A) Yes Biv) No v) Unknown vi) No 4. Yes - safeguarded land 5.  Accept SR</t>
  </si>
  <si>
    <t xml:space="preserve">1. High 2. No. Ordinary watercourse runs to the south of the site. 3. No. 4. Accept SR </t>
  </si>
  <si>
    <t>1. Low 2. No - FZ3b along northern site boundary, patches of surface water flood risk across site, groundwater flood risk in east of site at presumed access point and north of site Code 3 and 4. 3A) No 4. No 5. Accept SR</t>
  </si>
  <si>
    <t xml:space="preserve">1. High 2. No - ordinary water course along eastern site boundary 3. No 4. Accept SR </t>
  </si>
  <si>
    <t xml:space="preserve">1. High 2. No - ordinary water course along northern and eastern site boundary 3. No  4. Accept SR </t>
  </si>
  <si>
    <t>1. High 2. No - Area of FZ2 in eastern tip of site should be excluded (c.5%).  Ordinary water course through site. Majority of site also at risk from GWF.   3. No 4. Accept SR</t>
  </si>
  <si>
    <t xml:space="preserve">1. High 2. No - ordinary water course through centre of site 3. No  4. Accept SR </t>
  </si>
  <si>
    <t xml:space="preserve">1. High 2. No. An ordinary watercourse runs through the middle of the site, but this could be accounted for in the assessment and the layout / density of development. Smalll patches of surface water flooding across site. 3. No 4. Accept SR </t>
  </si>
  <si>
    <t xml:space="preserve">1. High 2. No. Ordinary watercourse along the northern boundary of the site. 3. No 4. Accept SR </t>
  </si>
  <si>
    <t xml:space="preserve">1. High 2. No. - small area of groundwater flooding code 3 in east of site. 3. No - Fishing Ponds to east of site 4. Accept SR </t>
  </si>
  <si>
    <t>1. High 2. No. Ordinary watercourse runs along the eastern boundary.  3. No 4. Accept SR</t>
  </si>
  <si>
    <t>1. High 2. No 3. No - Area of FZ2, 3a and 3b to east of site boundary but not adjacent. Some of the site at low/medium risk of GWF.   4. Accept SR</t>
  </si>
  <si>
    <t>1. High 2. No - Area of FZ2 in eastern tip of site should be excluded (c.&gt;5%).  Ordinary water course through site. Majority of site also at risk from GWF.  3. No 4. Accept SR</t>
  </si>
  <si>
    <t>1. High 2. Yes - Reduce site area to exclude areas at risk of flooding. Swathes of Code 2 ,  3 and 4 groundwater fooding across site, extending beyond site - need to check plan.  Patches of high risk surface flood water across site.  3. No -  Ordinary water course through site  4. Accept SR</t>
  </si>
  <si>
    <t>1. High 2. Yes - Reduce site area to exclude areas at risk of flooding.  Groundwater flooding area 2 and 3 on the southern part of site. Flood alert area at south of site. Small patch of surface water floding high/low risk in north east of site.  3. No 4. Accept SR</t>
  </si>
  <si>
    <t xml:space="preserve">1. High 2. No. Ordinary watercourse directly adjacent the site to the north. Small pond within the site and ordinary watercourse (canal) directly adjacent the site to the west. Approx 90% of the site at medium (orange) risk of GWF.   3. No 4. Accept SR  </t>
  </si>
  <si>
    <t xml:space="preserve">1. High 2. No.  Small patch of high risk surface water flood in west of site. 3. No 4. Accept SR </t>
  </si>
  <si>
    <t>1. High 2. Yes - Reduce site area to exclude areas at risk of flooding.  Patches of surface water water flooding high risk in centre of site.   3. No 4. Accept SR</t>
  </si>
  <si>
    <t xml:space="preserve">1. High 2. No. Ordinary watercourse runs along the southern boundary of the site . 3. No 4. Accept SR </t>
  </si>
  <si>
    <t>1. High 2. No - patch of high risk surface water flooding in south of site. 3. No 4. Accept SR</t>
  </si>
  <si>
    <t>1. High 2. No 3. No - ordinary water course in north of site.  Code 3 groundwater flooding along northern site boundary. 4. Accept SR</t>
  </si>
  <si>
    <t>1. High 2. No.  Ordinary watercourse runs along the northern boundary of the site.  3. No 4. Accept SR</t>
  </si>
  <si>
    <t xml:space="preserve">1. High 2. No. Patches of high risk surface water flooding on site boundary.  3. No 4. Accept SR. </t>
  </si>
  <si>
    <t>1. High 2. Yes - Reduce site area to exclude areas at risk of flooding.  Area of flood risk management in west of site.  Small patches of high risk surface water flooding diagonally through site.     3. No - Ordinary water course running through middle of site 4. Accept SR</t>
  </si>
  <si>
    <t xml:space="preserve">1. High 2. No. Part of the south-eastern section of the site has a medium (orange) risk from GWF.  3. No - ordinary water course along western and northern site boundary 4. Accept SR. </t>
  </si>
  <si>
    <t xml:space="preserve">1. High 2. No. Ordinary watercourse runs to the south of the site. 3. No 4. Accept SR </t>
  </si>
  <si>
    <t xml:space="preserve">1. High 2. No. The southernmost tip of the site nearly touches zone 3a / 2, close to the site, but is not within the site boundaries. Small risk of GWF in the south west tip of the site. 3. No 4. Accept SR. </t>
  </si>
  <si>
    <t xml:space="preserve">1. High 2. No. Some risk of GWF in the south west and sout east corners of the site. 3. No 4. Accept SR. </t>
  </si>
  <si>
    <t xml:space="preserve">1. High 2. No - patches of high risk surface water flooding across wouth of site 3. No 4. Accept SR </t>
  </si>
  <si>
    <t xml:space="preserve">1. High 2. No. However there is significant risk from groundwater flooding that will need to be appropriately mitigated. Level1 (red) approx 30% of the site to the west of it, and level 2 (orange) on approx 40% of the site to the east of it). Ordinary watercourse close to the to south west corner of the site, but not within the site itself. There is a small pond adjoining the site on the northern boundary.  3. No 4. Accept SR </t>
  </si>
  <si>
    <t>1. High 2. No -  patches of low - high risk surface water flooding across site 3. No 4. Accept SR</t>
  </si>
  <si>
    <t xml:space="preserve">1. High 2. No. An ordinary watercourse runs through the middle of the site, but this could be accounted for in the assessment and the layout / density of development. Some patches of low - high risk surface water flooding across site 3. No 4. Accept SR </t>
  </si>
  <si>
    <t>1. High 2. No. Some patches of ROFSW within the site.   3. No 4. Accept SR</t>
  </si>
  <si>
    <t xml:space="preserve">1. High 2. No.  Small patches of ROFSW within the site. 3. No 4. Accept SR </t>
  </si>
  <si>
    <t>1. High 2. No 3. No - quarry and pond to south.  Majority of site covered by Groundwater flooding code 2/3. 4. Accept SR</t>
  </si>
  <si>
    <t>1. High 2. No 3. No - ordinary water course along eastern site boundary and part of northern boundary 4. Accept SR</t>
  </si>
  <si>
    <t>1. High 2. No - entire site covered by groundwater flooding, mainly Code 2. 3. No 4. Accept SR</t>
  </si>
  <si>
    <t>1. High 2. No - groundwater flooding area code 3 covers site.  3. No - Ordinary water course on southern boundary 4. Accept SR</t>
  </si>
  <si>
    <t>1. Medium 2. Yes although size might be significantly reduced due to FZ2 on eastern boundary, flood alert area (north half of site), patches of high risk surface water flooding across site, Code3/4 groundwater flooding in north and west of site.  3.  Yes - close to new development at former Star Paper Mill on opposit side of road 3B iv) No v) Unknown vi) No 4. Yes - new development opposite 5. Accept SR</t>
  </si>
  <si>
    <t>1. Low 2. No - Groundwater flooding Code 1 and 2 over c.80% of site 3. No 4. No - Site is 70m south of development at Start Paper Mill which could potetially provide site access/make site less isolated 5. Accept SR</t>
  </si>
  <si>
    <t xml:space="preserve">1. High 2. No. Flood zone 2 adjoins the south western edge of the site. Ordinary watercourses closeby on all sides (but not within the site itself). Small patch of SW flood risk just inside the northern boundary, but wouldn’t prejudice development.   3. No 4. Accept SR </t>
  </si>
  <si>
    <t>1. High 2. Yes - Reduce site area to exclude areas at risk of flooding. Code 2 groundwater flooding area in east of site.  3. Mitigate ordinary water course running through site. No 4. Accept SR</t>
  </si>
  <si>
    <t>1. High 2. No - ordinary water course along western site boundary and through middle of site. Some of the site at low (green) risk of GWF.  3. No  4. Accept SR</t>
  </si>
  <si>
    <t>1. High 2. No - ordinary water course along eastern site boundary and through middle of site. NE part of the site at low risk from GWF. 3. No  4. Accept SR</t>
  </si>
  <si>
    <t>1. High 2. No  - ordinary water course along northern site boundary and part of site. Vast majority of the site is at low (green) risk from GWF. 3. No 4. Accept SR</t>
  </si>
  <si>
    <t>1. High 2. No - entire site within area of groundwater flooding Code 2 3. No 4. Accept SR</t>
  </si>
  <si>
    <t xml:space="preserve">1. High 2. No. Small part of eastern side of site (approx 5-10% of site) has GF risk code 4, also two channels of ROFSW run through the site east to west, but this is unlikely to prejudice development of the site.  3. No 4. Accept SR </t>
  </si>
  <si>
    <t xml:space="preserve">1. High 2. No. Ordinary water course on part of south western site boundary. Two patches of ROFSW are also on the site - mid-site, and in the southern half of the site, but this is unlikely to prejudice development of the site  3. No 4. Accept SR </t>
  </si>
  <si>
    <t xml:space="preserve">1. Low. No. Approx 90% of the site is at risk from flooding. Approx 40% flood zone 2 and approx 40% flood zone 3a. Approx 30% of the site is at risk fo surface water flooding (low, medium and high risk) 3A. No. 3Bi). No. 3Bii) No. 4. No. 5. Accept SR </t>
  </si>
  <si>
    <t>1. High 2. Yes - Reduce site area to exclude areas at risk of flooding.  Flood risk management area in centre of site by river.  Areas of surface water flooding high - low risk dotted across site - see plan.  North of site covered by zone 2 and 3 groundwater flooding - check plan.  3. - Ordinary water course running through site.  No 4. Accept SR</t>
  </si>
  <si>
    <t>1. High 2. No - swathe of Code 1 groundwater flooding across site (c.60%) 3. No 4. Accept SR</t>
  </si>
  <si>
    <t>1. High 2. No - area of groundwater flooding code 2 in west of site. 3. No 4. Accept SR</t>
  </si>
  <si>
    <t xml:space="preserve">1. High 2. No. Ordinary watercourse touching southern part of the site.  3. No 4. Accept SR </t>
  </si>
  <si>
    <t>1. High 2. No - Ordinary water course on west and north site boundary 3. No  4. Accept SR</t>
  </si>
  <si>
    <t>1. High 2. No - patch of high risk surface water flooding in west of site 3. No 4. Accept SR</t>
  </si>
  <si>
    <t>1. High 2. No - pond in north of site 3. No  4. Accept SR</t>
  </si>
  <si>
    <t>1. High (within settlement) 2. Uncertain - avoid area of risk of surface water flooding (high) which covers c. 25% of north of site and area of Code 4 groundwater flooding over majority of site.  3A) Yes - within settlement 3Biv) No v) Uncertain vi) No 4. Yes - this site is within the settlment boundary 5. Accept SR</t>
  </si>
  <si>
    <t>1. High 2. No - whole site within code 4 groundwater flooding. 3. No - Ordinary water course on three sides of site boundary.  Area of surface water flooding risk high - low around site boundary.  4. Accept SR</t>
  </si>
  <si>
    <t>1. High 2. No. Small part of the site at medium/low risk of GWF.  3. No 4. Accept SR</t>
  </si>
  <si>
    <t>1. High 2. No. Ordinary watercourse (Leeds and Liverpool Canal) adjoins the north-eastern boundary of the site.  Patches of high risk surface water flooding across site. 3. No 4. Accept SR</t>
  </si>
  <si>
    <t xml:space="preserve">1. High 2. No. Close to River Douglas (Flood zone 3a/GF/risk of flooding from river) to the south east boundary of the site, but not within site itself - although the very southern tip of the site could be excluded from the development as it touches flood zone. Ordinary watercourse runs along the eastern edge of the site. There is a small pond in the north west corner of the site. There is some ROFSW (all categories) in the SW part (approx 10%) of the site, which will need to be taken into consideration. 3. No 4. Accept SR  </t>
  </si>
  <si>
    <t>1. High 2. No. Small pond within part of the far north-western part of the site. Patches of ROFSW throughout the site and a risk of GWF in the south and east of the site. 3. No 4. Accept SR</t>
  </si>
  <si>
    <t>1. High (within settlement) 2. Yes - avoid patches of surface water flooding risk low - high across site 3A) Yes - within settlemtn 3Biv) No v) Uncertain vi)No 4. Yes - within settlement 5. Accept SR</t>
  </si>
  <si>
    <t>1. High 2. No -  swathe of Code 1 groundwater flooding across site (c.60%) 3. No 4. Accept SR</t>
  </si>
  <si>
    <t>1. High 2. No - ordinary water course along eastern site boundary 3. No  4. Accept SR</t>
  </si>
  <si>
    <t>1. High 2. No - small patches high risk surface water flooding in south of site.  Area of groundwater flooding code 2 in west of site. 3. No 4. Accept SR</t>
  </si>
  <si>
    <t xml:space="preserve">1. High 2. No. Ordinary watercourse runs along the south-western side of the site. 3. No.  4. Accept SR </t>
  </si>
  <si>
    <t xml:space="preserve">1. High 2. No 3. No. Ordinary watercourse adjoins the NE boundary. Some patches of ROFSW within the site.  4. Accept SR </t>
  </si>
  <si>
    <t xml:space="preserve">1. High 2. No 3. No. Lake to the south of the site.  4. Accept SR </t>
  </si>
  <si>
    <t xml:space="preserve">1. Medium. 2. No. Approx 90% of site is zone 2, and approx 10% is zone 3a. Area of low risk of surface water flooding in east of site and approximately 20% of the north of the site is at Low/medium/high risk of surface water flooding.  3A. Yes would like site for development because within settlement. 3Bi) No. Within the settlement but this would not outweigh the flood risk. 3Bii) No, as presumed it would increase flood risk elsewhere. 3Biii) No due to its overall location, and liklihood of increased flood risk elsewhere. 4. No. 5. Accept SR.  </t>
  </si>
  <si>
    <t>1. High 2. Yes - Reduce site area to exclude areas at risk of flooding. South west corner has historic flooding.   Flood alert area in north of site.  3. No - Ordinary water course running through site.4. Accept SR</t>
  </si>
  <si>
    <t xml:space="preserve">1. High 2. No - ordinary water course along eastern site boundary 3. No  4. Accept SR </t>
  </si>
  <si>
    <t xml:space="preserve">1. High 2. N o- ordinary water course through site  3. No 4. Accept SR </t>
  </si>
  <si>
    <t xml:space="preserve">1. High 2. No There is some ROFSW along the southern half of the site, but this could be mitigated against or density reduced to accommodate. 3. No 4. Accept SR </t>
  </si>
  <si>
    <t>1. High - safeguarded land 2. Yes - possibly although flood storage not shown on mapping and patches of surface water flooding (all risks) across site . 3A) Yes Biv) No v) Unknown vi) No 4. Yes - safeguarded land 5.  Accept SR</t>
  </si>
  <si>
    <t>1. High 2. No - patch of low risk surface water flooding in north of site 3. No 4. Accept SR</t>
  </si>
  <si>
    <t>1. High 2. No 3. No - quarry and pond to south.  Majority of site covered by groundwater flooding code 2/3. 4. Accept SR</t>
  </si>
  <si>
    <t>1. High - safeguarded site 2. No - entire site at risk of groundwater flooding Code 1-4;  large partch of surface water flooding in centre of site (risk low with small area of high risk) 3A. Yes - safeguarded land 3Biv) No v) uncertain vi) No  4. Yes - safeguarded land 5. Accept SR</t>
  </si>
  <si>
    <t>1. High 2. No. The site has some risk of GWF.  3. No - FZ2, FZ3a and FZ3b to south of site  4. Accept SR</t>
  </si>
  <si>
    <t>1. High 2. Yes - Reduce site area to exclude areas at risk of flooding.  3. No -  Ordinary water course running through site.4. Accept SR</t>
  </si>
  <si>
    <t>1. High 2. No. Some small patches of ROFSW and some of the site has a low risk of GWF.  3. No 4. Accept SR</t>
  </si>
  <si>
    <t>1. High 2. No - Ponds in south of site. Much of the site is at (low/light green) risk from GWF.  3. No 4. Accept SR</t>
  </si>
  <si>
    <t xml:space="preserve">1. Medium - in Green Belt adjacent to Heath Charnock 2. Yes - this would significantly reduce site area as c. 80% covered by groundwater flooding codes 1 and 2, as well as partches of surface water flooding risk low-high across site 3A) Yes as adjacent to development at Heath Charnock (although Green Belt) 3Biv) No v) Uncertain vi) iNo 4. No 5. Accept SR </t>
  </si>
  <si>
    <t xml:space="preserve">1. High - isolated site 2. No - some patches of medium risk surface water flooding across site. Southern half of site covered by groundwater flooding code 2. 3. No  4. Accept SR </t>
  </si>
  <si>
    <t>1. High 2. No - entire site within Groundwater flooding Code 2 3. No - isolated 4. Accept SR</t>
  </si>
  <si>
    <t xml:space="preserve">1. High. Isolated site 2. No 3. No  4. Accept SR </t>
  </si>
  <si>
    <t>1. High 2. No  - ordinary water course along north east boundary and through south east of site.  Patch of surface water flooding. Majority of site covered by groundwater flooding code 4. 3. No 4. Accept SR</t>
  </si>
  <si>
    <t>1. High 2. No - small south eastern area of site covered by groundwater flooding Code 1 (c. 5-10%) 3. No 4. Accept SR</t>
  </si>
  <si>
    <t xml:space="preserve">1. High - Isolated site 2. No 3. No  4. Accept SR </t>
  </si>
  <si>
    <t>1. Medium - site in Green Belt (not access) but adjacent to settlment boundary 2. Yes - avoid northern 60% of site covered by FZ3b and FZ2, avoid patches of surface water flooding risk across site 3Aiv) No v) Uncertain vi) No 4. No 5. Accept SR</t>
  </si>
  <si>
    <t>1 - Low
2 - Yes - if only 50% of the site is allocated
3A - No
3B - N/A
4 -Not aware of any
5 - Accept SR</t>
  </si>
  <si>
    <t>1 - Low
2 - Yes - if site only southern part of site allocated
3A - No - Green Belt
3B - N/A
4 -Not aware of any
5 - Accept SR</t>
  </si>
  <si>
    <t>1 - Low
2 - Yes - approximately two thirds of the site is in FZ 2, also has areas susceptible to surface water flooding.
3 - Not aware of any.
4 - Accept SR for southern part of site only. Northern part SR A would apply.</t>
  </si>
  <si>
    <t>1 - Low
2 - Yes - Small areas high risk of surface flooding  but the site is large enough to use these areas as POS.  
3 - No not flood risk related (although note that BHS covers most of site) 
4 - Accept SR</t>
  </si>
  <si>
    <t>1 - High
2 - No – low risk of surface water flooding on northern edge of the site
3 - Not aware of any
4 - Accept SR</t>
  </si>
  <si>
    <t>1. High. 
2. No - low risk of flooding or surface water. 
3. No. 
4. Accept SR</t>
  </si>
  <si>
    <t>1.  High 
2. No - low risk of flooding or surface water on site. 
3. Previous applications for commerical on the site. 4. Accept SR.</t>
  </si>
  <si>
    <t>1 - High
2 - No - several areas at risk of surface water flooding which should avoided
3 - Not aware of any
4 - Accept SR</t>
  </si>
  <si>
    <t>1 low 
2 -Yes - 50% of site FZ2, RISK OF FLOODING FROM RIVER, POCKET OF SURFACE WATER.  Access would require crossing FZ3. Only northern 50% of the site should be allocated, maybe less to account for surface water risk.
3 - Not aware of any
4 - Accept SR</t>
  </si>
  <si>
    <t>1. Low 2. development could be directed away from the flood risk areas 3 No (would prefer to keep this as existing sports facilities) 4. No 5. Accept SR</t>
  </si>
  <si>
    <t>1. Low  2. would need a FRA  3. No   4. No 5. Accept SR</t>
  </si>
  <si>
    <t>1. High  2. would need a FRA  3. No  4. No 5. Accept SR</t>
  </si>
  <si>
    <t>1. Low 2. development could be directed away from flood risk 3. No 4. No 5. Accept SR</t>
  </si>
  <si>
    <t>1. Medium  2. would need a FRA  3. No   4. No 5. Accept SR</t>
  </si>
  <si>
    <t>1. Low  2.no FRA required   3. No   4. No 5. Accept SR</t>
  </si>
  <si>
    <t>1. low 2. development could be directed away from flood risk 3. No 4. No 5. Accept SR</t>
  </si>
  <si>
    <t>1. Low  2. would need a FRA  3. No  4. No 5. Accept SR</t>
  </si>
  <si>
    <t>1. High 2. development could be directed away from flood risk 3. No 4. No 5. Accept SR</t>
  </si>
  <si>
    <t>1. Low  2. would need a FRA 3. No. 4. No 5. Accept SR</t>
  </si>
  <si>
    <t xml:space="preserve">1. High - isolated site 2. No 3. No 4. Accept SR </t>
  </si>
  <si>
    <t xml:space="preserve">1. High 2. No  - ordinary water course along southern site boundary 3. No 4. Accept SR </t>
  </si>
  <si>
    <t xml:space="preserve">1. High 2. No - ordinary water course along southern site boundary 3. No  4. Accept SR </t>
  </si>
  <si>
    <t xml:space="preserve">1. High 2. No. Low (light green) risk of GW flooding in NW part of the site.   3. No 4. Accept SR </t>
  </si>
  <si>
    <t xml:space="preserve">1. High 2. No  - ordinary water course along north western site boundary 3. No4. Accept SR </t>
  </si>
  <si>
    <t>1. Low - site in Green Belt separating Euxton from Chorley settlements 2. Yes - avoid FZ3a running through centre of site (reduce c. 30% area in south); Flood risk management (raised wall) through centre of site along River Yarrow; partches of surface water flood risk low - high risk in centre west of site; avoid area of groundwater flooding in southern c. 50% of site (Code 1 - 4) 3A. No - area of separation although there may be suitable pockets?  Within Green Belt 3Biv) No v) Uncertain vi) No 4. No 5. Accept SR</t>
  </si>
  <si>
    <t>1. High - isolated site 2. No - ordinary water course along northern, western and southern boundary and through middle of site 3. No  4. Accept SR</t>
  </si>
  <si>
    <t>1. High - isolated site 2. No  - ordinary water course along southern boundary 3. No 4. Accept SR</t>
  </si>
  <si>
    <t>1. High 2. No - Limbrick Brow at high risk of flooding from surface water near Limbrick Bridge.  Outside site area itself but on access route.3. No 4. Accept SR</t>
  </si>
  <si>
    <t>1. High 2 No - . Approx 10% of the site (western part) lies within Flood zone 2. However the site area can be reduced accordingly. Whole site at low (green) risk of GWF.  3. no 4. Accept SR</t>
  </si>
  <si>
    <t xml:space="preserve">1. High 2. No - ordinary watercourse through site. 3. No   Leeds-Liverpool canal to south of boundary.  To the north of the site is FZ3a associated with Finnington Brook.  Patches of low risk surface water flooding across site.  Groundwater flooding code 2/3 in north of site.  4. Accept SR </t>
  </si>
  <si>
    <t xml:space="preserve">1. High 2. No.  Groundwater flooding code 2 in east of site. 3. No 4. Accept SR </t>
  </si>
  <si>
    <t xml:space="preserve">1. High 2. No  Some patches of ROFSW and GWF within the site.  3. No 4. Accept SR </t>
  </si>
  <si>
    <t>1. High 2. No 3. No - FZ3a beyond southwest tip of site. Fishing lakes to north east of site.  Groundwater flooding code 3 covers eastern half of site. 4. Accept SR</t>
  </si>
  <si>
    <t>1. High 2. No- some small patches of high risk surface wate flooding in west and east of site  3. No 4.  Accept SR</t>
  </si>
  <si>
    <t>1. High 2. No - part of southern site boundary touches area of Groundwater Flooding Code 3. 3. No 4. isolated site Accept SR</t>
  </si>
  <si>
    <t xml:space="preserve">1. High 2. No - ordinary watercourse along western site boundary 3. No   4. Accept SR </t>
  </si>
  <si>
    <t>1. Medium - in Green Belt but adjacent to settlement 2. No - 95% of site covered by ground water flooding area Code 4; surface water flooding along southern site boundary. 3A) Yes - adjacent to settlement although site in GB 3Biv) No v) Uncertain vi) No 4. No 5. Accept SR</t>
  </si>
  <si>
    <t xml:space="preserve">1. High 2. No 3. No. Ordinary watercourse adjoins the westernmost part of the site boundary. Small pond in the NW corner of the site but this can be accounted for in the layout.  4. Accept SR </t>
  </si>
  <si>
    <t>1. High 2. Yes - Reduce site area to exclude areas at risk of flooding. Area of groundwater flooding risk 2 and 4 in east of site.   3. No - Ordinary water course in north of site. 4. Accept SR</t>
  </si>
  <si>
    <t xml:space="preserve">1. High 2. No 3. No - quarry and pond to south of site boundary.  Majority of site covered by groundwater flooding code 2/3. 4. Accept SR </t>
  </si>
  <si>
    <t xml:space="preserve">1. High 2. No - patch of low risk surface water flooding across site 3. No 4. Accept SR </t>
  </si>
  <si>
    <t>1. Medium - in Green Belt but adjacent to settlement 2. Yes - patches of high risk surface water flooding across southern part of site.  Adjacent to the south of site is area of groundwater flooding Code 2 3A) Yes - adjacent to settlement 3Biv) No v) Uncertain vi) No 4. No 5. Accept SR</t>
  </si>
  <si>
    <t>1. High 2. Yes - Reduce site area to exclude areas at risk of flooding.   Area of surface water flooding risk low-medium in south of site and patch of high risk in north.  Groundwater flooding zone 2 and 3 in south of site. 3. No - Ordinary water course in east of site. 4. Accept SR</t>
  </si>
  <si>
    <t xml:space="preserve">1. High 2. No ordinary water course in east of site.  3. No 4. Accept SR </t>
  </si>
  <si>
    <t xml:space="preserve">1. High 2. No. There is some ROFSW along the southern half of the site, but this could be mitigated against or density reduced to accommodate. 3. No 4. Accept SR </t>
  </si>
  <si>
    <t xml:space="preserve">1. High 2. No - high risk of surface water flooding along southern boundary.  Small area of groundwater flooding code 3 in south of site. ordinary water course within southern part of site.  Pond in south of site. 3. No  4. Accept SR </t>
  </si>
  <si>
    <t xml:space="preserve">1. Low. 2. Yes. Would need to exclude areas zone 2 and 3a from the site boundary - would lose approx 50% of the site. 3A. Yes for consideration with all other sites. 3Bi) The area void of flood risk may provide wider sustainability benefits that would outweigh the flood risk. 3Bii) Unknown. 3Biii) No. 4. No. 5. Accept SR </t>
  </si>
  <si>
    <t xml:space="preserve">1. Low. 2. No. Approx 95% of the site is zone 3a so would lose virtually of all the site if zones 2 and 3a were excluded from the site boundary. Small areas at low risk of surface water flooding in north and west. 3A. Yes for consideration with all other sites. 3Bi) No, any wider sustainability benefits would not outweigh the flood risk. 3Bii) No, as presumed it would increase flood risk elsewhere. 3Biii) No.  4.No.  5.Accept SR </t>
  </si>
  <si>
    <t xml:space="preserve">1. High 2. No Groundwater flooding code 2&amp;3 (50/50 split).  3. No 4. Accept SR </t>
  </si>
  <si>
    <t xml:space="preserve">1. Medium. 2. Yes. Approx 30% of the site (along the southern part) is in flood zone 3a. Approximately 30% of southern part of site at risk (areas of low, medium and high) of surface water flooding. areas at low risk of surface water flooding in north and (low and high risk) at centre of site.  3A. Yes. 3Bi. No, because it is an isolated site outside the settlement.  3Bii. Unknown. 3Biii. No. 4. No. 5. Accept SR </t>
  </si>
  <si>
    <r>
      <rPr>
        <sz val="10"/>
        <color rgb="FFFF0000"/>
        <rFont val="Arial"/>
        <family val="2"/>
      </rPr>
      <t>Same site as 19C019?? (19C019 not mapped)</t>
    </r>
    <r>
      <rPr>
        <sz val="10"/>
        <color theme="1"/>
        <rFont val="Arial"/>
        <family val="2"/>
      </rPr>
      <t xml:space="preserve">  1. High 2. No 3. No 4. Accept SR </t>
    </r>
  </si>
  <si>
    <t xml:space="preserve">1. High 2. No - ordinary water course along east site boundary and Leeds-Liverpool Canal along northern site boudary.  Patches of high risk surface water flooding across site. Ground water flooding code 3 in south of site. 3. No 4. Accept SR </t>
  </si>
  <si>
    <t xml:space="preserve">1. High 2. No - ordinary water course through middle of site and Leeds-Liverpool Canal along eastern site boudary. Patch of high risk surface water flooding in west of site. Swathes of groundwater flooding code 3 across site.  3. No  4. Accept SR </t>
  </si>
  <si>
    <t xml:space="preserve">1. High 2. No - ordinary water course along east site boundary and Leeds-Liverpool Canal along northern site boudary.  Patches of high risk surface water flooding across site. Ground water flooding code 3 in south of site. 3. No  4. Accept SR </t>
  </si>
  <si>
    <t xml:space="preserve">1. High 2. No  - ordinary water course along western site boundary.  Patches of high risk surface water flooding across site. 3. No 4. Accept SR </t>
  </si>
  <si>
    <t xml:space="preserve">1. High 2. No 3. No - pond to east beyond site boundary 4. Accept SR </t>
  </si>
  <si>
    <t xml:space="preserve">1. High 2. No - site covered by Groundwater Flooding Code 4.  ordinary water course touches tip of north east site boundary 3. No  4. Accept SR </t>
  </si>
  <si>
    <t xml:space="preserve">1. High 2. No - ordinary watercourse along northern site boundary and through middle of site  3. No 4. Accept SR </t>
  </si>
  <si>
    <t xml:space="preserve">1. High 2. No - ordinary water courses through middle of site. Some patches of ROFSW within the site. Some GF risk (light green) on part of the site.  3. No  4. Accept SR </t>
  </si>
  <si>
    <t xml:space="preserve">1. High 2. No  - ordinary water course towards east of site 3. No 4. Accept SR </t>
  </si>
  <si>
    <t xml:space="preserve">1. High 2. No. Some patches of ROFSW within the site.   3. No 4. Accept SR </t>
  </si>
  <si>
    <t>1. High 2. No - eastern 50% of site covered by Groundwater Flooding Code 3 3. No 4. Accept SR</t>
  </si>
  <si>
    <t>1. Low. 2. No.  Approx 50% of the site (western side) is in flood zone 3a, and 50% (eastern side) in flood zone 2.  Approx 15% of the site is at risk of (low, medium and high) surface water flooding3A. No. 3Bi) No. 3Bii) No.3Biii) No. Whole site within flood risk area. 50% within flood zone 3a. 4. No. 5. Accept SR</t>
  </si>
  <si>
    <t xml:space="preserve">1. High 2. No - Access to site might be over ordinay water course on northern site boundary.  Pond in north of site.  Patches of high risk surface water flooding in north of site. 3. No 4. Accept SR </t>
  </si>
  <si>
    <t>1. High - site in Green Belt but adjacent to settlment 2. Yes - avoid area at high risk of surface water flooding in north of site 3A. Yes 3Biv) No v) Uncertain vi) No 4. No 5. Accept SR</t>
  </si>
  <si>
    <t xml:space="preserve">1. Low. 2. No. Approx 80% of the site is in areas at risk (approx 75% is zone 3a), and the potential access would be limited. Approximately 15% of the site is at risk of surface water floooding (low and medium risk), this bisects the site.  3A. No. 3B i) No. Due to the extent of the flood risk. 3Biii) No. Due to extent of the flood risk. 4. No. 5. Accept SR. </t>
  </si>
  <si>
    <t xml:space="preserve">1. High 2. No.Some ROFSW along the western boundary.  3. No.  4. Accept SR </t>
  </si>
  <si>
    <t>1. High 2. No - entire site covered by Groundwater flooding code 3. 3. No 4. Accept SR</t>
  </si>
  <si>
    <t>1.High 2. No - most of site zone 3 groundwater flooding. Flood zone 2/3a/3b in south of site.  3. No 4. Accept SR</t>
  </si>
  <si>
    <t xml:space="preserve">1. High 2. No 3. No To the south east of the site is FZ2 and FZ3a. Quite a lot of the site is at (low) risk from GWF.   4. Accept SR </t>
  </si>
  <si>
    <t xml:space="preserve">1. High 2. No. Approx half of the site is at low (light green) risk of GWF. 3. No 4. Accept SR </t>
  </si>
  <si>
    <t xml:space="preserve">1. High 2. No - Ordinary watercourse runs along part of western site boundary.  Two ponds in site.  Patches of high risk surface water flooding across site. 3. No.   4. Accept SR </t>
  </si>
  <si>
    <t xml:space="preserve">1. High 2. No - Risk of groundwater flooding level 2 (orange) in SW corner of the site. Ordinary watercourse runs through into the middle of the site, but the layout/design of devt can make allowances for this. Pond further north of the site.3. No. 4. Accept SR </t>
  </si>
  <si>
    <t xml:space="preserve">1. High 2. No - low risk surface water flooding across site.  3. No 4. Accept SR </t>
  </si>
  <si>
    <t xml:space="preserve">1. High 2. No - Ordinary water course along part of site boundary and through middle of site.  Pond in south east corner. 3. No  4. Accept SR </t>
  </si>
  <si>
    <t>1. High 2. No 3. No - isolated site 4. Accept SR</t>
  </si>
  <si>
    <t>1. High 2. No. Some patches of ROFSW within the site. 3. No - isolated site 4.  Accept SR</t>
  </si>
  <si>
    <t>1. High 2. Yes - Reduce site area to exclude areas at risk of flooding Recorded flood outline finishes on northern boundary of site.  Flood Alert area.  Low risk of flooding from surface water in south west corner. 3. Yes - Site almost surrounded by areas at higher risk of flooding.  FZ 2 adjacent to the west, FZ 3a and 3b within site boundary and adjacent to the north/east, to the south is Meadow Lane and beyond this is FZ3a.  4.  Accept SR</t>
  </si>
  <si>
    <t xml:space="preserve">1. Yes 2. Yes - c. 70% of the site is not in the FZ, direct development away from FZ. 3A. Yes 3B iv. No v. Unknown vi. No 4. No 5 Accept SR </t>
  </si>
  <si>
    <t>1. High (existing employment allocation) 2. Yes - avoid area of risk of surface water flooding along eastern boundary of site 3A. Yes - existing emp allocation 3B iv) Yes - employment opportunities v) Yes - employment uses vi) No 4. Yes - outline permission 19/00016/CO3MAJ for employment granted 2019 5. Parked site -  as HAS PLANNING PERMISSION</t>
  </si>
  <si>
    <t>Just awaiting PCC Comments on refusals and need to check Check the Chorley queries in red - if they are the same ones that PL raised.</t>
  </si>
  <si>
    <t>1. High 2. Yes - Flood alert area, patches of medium risk of surface water flooding in north of site; Groundwater flood area Code 2 in east of site 3A. Yes 3Biv) Yes - redevelopment of sustainable brownfield site v) Uncertain vi) no 4. Yes - brownfield site in settlment of Chorley 5. Suggest altering SR - to SR C</t>
  </si>
  <si>
    <t>This is not for development it's for sport/leisure/recreation.  Therefore we would like this site to be kept in.   5.  Suggest altering SR - SR D or E would apply</t>
  </si>
  <si>
    <t>1 - Low
2 - No - site almost entirely in FZ 2/3.
3 - No
4 - Not aware of any
5 - Suggest altering SR – we believe this should be SR A.</t>
  </si>
  <si>
    <t>1 - High
2 - Yes - Large proportion susceptible to surface water flooding, high risk of groundwater flooding
3 - No flood risk related (but note pylon on site and overhead lines across large area so development potential very limited).
4 - Suggest altering SR - Alter to SR A</t>
  </si>
  <si>
    <t>1 - Low
2 - No - entire site in Flood Zone 2 due to risk from river and surface water flood.  Not comfortable with this site being allocated.
3 - Not aware of any.
4 - Suggest altering SR - development can’t be directed away from areas at risk – becomes SR.A</t>
  </si>
  <si>
    <t xml:space="preserve">1 - low
2 - No - WHOLE SITE FZ3A, WHOLE SITE RISK OF FLOODING FROM RIVER, POCKETS OF SURFACE WATER 
3 – No not flooding related (but note that majority of the site is designated Scheduled ancient monument)           4 - Suggest altering SR due to  flood risk. Should be SR A. </t>
  </si>
  <si>
    <r>
      <t xml:space="preserve">1. High 2. No - patches of low - high risk surface water flooding across site 3. No 4. Accept SR  </t>
    </r>
    <r>
      <rPr>
        <sz val="10"/>
        <color rgb="FFFF0000"/>
        <rFont val="Arial"/>
        <family val="2"/>
      </rPr>
      <t>Not plotted on the flood risk map. Overlap with 19C144 and 19C236x - RESOLVED</t>
    </r>
  </si>
  <si>
    <t xml:space="preserve">1. High 2. No - small patch of medium risk surface water flooding in south of site 3. No 4. Accept SR   </t>
  </si>
  <si>
    <t>1. High 2. No - patch of low risk surface water flooding in middle of site 3. No 4. Accept SR</t>
  </si>
  <si>
    <t xml:space="preserve">1. High 2. No - ordinary water course within southeast of site 3. No  4. Accept SR </t>
  </si>
  <si>
    <t>1. High 2. No. More than half of the site (Western part) is at medium/high risk of GW flooding. There are also patches of ROFSW within the site.  3. No 4. Accept SR</t>
  </si>
  <si>
    <t>1. High 2. No 3 No 4 Accept SR</t>
  </si>
  <si>
    <t>2. High 2. Consultants designed a masterplan and any application will be carefully considered in terms of surface water and the installation of SUDs.  It's a City Centre sustainable area which needs regeneration. The benefits for this regeneration will be great. Planning and green areas to help with the surface water,  3. Yes (see reasons in 2) 4. Stoneygate Masterplan 5. Suggest altering SR - to SR D</t>
  </si>
  <si>
    <t>Reservoir Flood Risk</t>
  </si>
  <si>
    <t>Yes South End</t>
  </si>
  <si>
    <t>Yes very small part south end</t>
  </si>
  <si>
    <t>Yes Most of site</t>
  </si>
  <si>
    <t>Yes snall section se corner</t>
  </si>
  <si>
    <t>Yes Small section West side</t>
  </si>
  <si>
    <t>Yes small area north west</t>
  </si>
  <si>
    <t>Yes small area along west edge and northern access</t>
  </si>
  <si>
    <t>Whole site</t>
  </si>
  <si>
    <t>Yes approximately half of site south and east</t>
  </si>
  <si>
    <t>Yes whole site</t>
  </si>
  <si>
    <t>Yes some at eastern end</t>
  </si>
  <si>
    <t>Yes some south end</t>
  </si>
  <si>
    <t>Some western side</t>
  </si>
  <si>
    <t>Yes some of site west east north</t>
  </si>
  <si>
    <t>Yes small part ne end and reservoir</t>
  </si>
  <si>
    <t>Yes North about half of site and Eastern parts</t>
  </si>
  <si>
    <t>Yes approx half the site mainly south end</t>
  </si>
  <si>
    <t>Yes almost all the site</t>
  </si>
  <si>
    <t>Yes southern part</t>
  </si>
  <si>
    <t>Yes western edge</t>
  </si>
  <si>
    <t>Yes most of site</t>
  </si>
  <si>
    <t>Yes southern edge of site</t>
  </si>
  <si>
    <t>Yes eastern parts along boundary</t>
  </si>
  <si>
    <t>Yes along northern boundary</t>
  </si>
  <si>
    <t>Yes small part at south end</t>
  </si>
  <si>
    <t>Yes virtually whole site</t>
  </si>
  <si>
    <t>Yes whole site except small part</t>
  </si>
  <si>
    <t>Yes whole site except small part along west boundary with railway</t>
  </si>
  <si>
    <t>Yes middle of site</t>
  </si>
  <si>
    <t>Yes Some part os site at northern end</t>
  </si>
  <si>
    <t>Yes following area around river</t>
  </si>
  <si>
    <t>Yes following wide area around river</t>
  </si>
  <si>
    <t>Yes along Southern boundary with river and northern part (large site with various parcels)</t>
  </si>
  <si>
    <t>Yes Northern part of site</t>
  </si>
  <si>
    <t>Yes parts of site</t>
  </si>
  <si>
    <t>Yes majority of site</t>
  </si>
  <si>
    <t>Yes small part along south boundary</t>
  </si>
  <si>
    <t>Yes Whole of site</t>
  </si>
  <si>
    <t>Yes whole of site</t>
  </si>
  <si>
    <t>Yes northern section along boundary with river</t>
  </si>
  <si>
    <t>Yes south of site</t>
  </si>
  <si>
    <t>Yes south west area</t>
  </si>
  <si>
    <t>Yes some of site mainly southern part</t>
  </si>
  <si>
    <t>Yes clipped at north end</t>
  </si>
  <si>
    <t>Yes North east corner</t>
  </si>
  <si>
    <t>Yes tiny part clipped on eastern edge slightly</t>
  </si>
  <si>
    <t>Yes clipped on eastern edge slightly</t>
  </si>
  <si>
    <t>Yes 2 small parts along north boundary</t>
  </si>
  <si>
    <t>Yes part of southern boundary</t>
  </si>
  <si>
    <t>Yes parts of north, west and south boundaries</t>
  </si>
  <si>
    <t>Yes tiny part of south boundary clipped</t>
  </si>
  <si>
    <t>Yes small part along southern boundary</t>
  </si>
  <si>
    <t>Yes clipped along northern boundary</t>
  </si>
  <si>
    <t>Yes along southern boundary with brook</t>
  </si>
  <si>
    <t>Yes along southern and eastern boundaries</t>
  </si>
  <si>
    <t>Yes along southern and western boundaries</t>
  </si>
  <si>
    <t>Yes southern part and along eastern boundary</t>
  </si>
  <si>
    <t>Yes some of northern part</t>
  </si>
  <si>
    <t>Check if clipped at southern boundary</t>
  </si>
  <si>
    <t>Check possibly clipped by it</t>
  </si>
  <si>
    <t>Yes SE Corner of site</t>
  </si>
  <si>
    <t>Check southern boudnary</t>
  </si>
  <si>
    <t>1. Low 2. Yes 3. Planning Permission Refused 06/2019/0752 public inquiry expected January 2021 4. Accept SR</t>
  </si>
  <si>
    <t>1. Low 2. Yes 3. Smaller part of 19P042 Planning Permission Refused 06/2019/0752 public inquiry expected January 2021 4. Accept SR</t>
  </si>
  <si>
    <t>1. Low  2. would need a FRA  3. Lodged planning  appeal for refusual 06/2018/0884)   4. Accept SR</t>
  </si>
  <si>
    <t>1. Low  2. would need a FRA  3. planning application for 6 units gone to appeal 06/2019/1421   4. Accept SR.</t>
  </si>
  <si>
    <t>19C387</t>
  </si>
  <si>
    <t>19C388</t>
  </si>
  <si>
    <t>Planning Permission</t>
  </si>
  <si>
    <t>Consider withdrawal based on significant level of fluvial or surface water flood risk (if development cannot be directed away from areas at risk) (as requested by CLA)</t>
  </si>
  <si>
    <t>Consider withdrawal based on significant level of fluvial or surface water flood risk (if development cannot be directed away from areas at risk) (as requested by CLA)
This site would benefit from the currently proposed Preston and South Ribble flood scheme, there is the potential for developers to contribute to the scheme in order to develop in this area. Flood risk will not be entirely removed and residual risk may still be present (EA Recommendation)</t>
  </si>
  <si>
    <t>Consider site layout and design (as requested by CLA)</t>
  </si>
  <si>
    <t>FRA required (as requested by CLA)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</si>
</sst>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809]dd\ mmmm\ yyyy;@"/>
    <numFmt numFmtId="165" formatCode="0.00000000000"/>
    <numFmt numFmtId="166" formatCode="0.0000"/>
    <numFmt numFmtId="167" formatCode="0.000000000"/>
    <numFmt numFmtId="168" formatCode="0.0000000"/>
    <numFmt numFmtId="169" formatCode="0.00000000"/>
  </numFmts>
  <fonts count="19" x14ac:knownFonts="1">
    <font>
      <sz val="11"/>
      <color theme="1"/>
      <name val="Calibri"/>
      <family val="2"/>
      <scheme val="minor"/>
    </font>
    <font>
      <sz val="11"/>
      <color theme="0"/>
      <name val="Calibri"/>
      <family val="2"/>
      <scheme val="minor"/>
    </font>
    <font>
      <b/>
      <sz val="10"/>
      <color theme="1"/>
      <name val="Arial"/>
      <family val="2"/>
    </font>
    <font>
      <sz val="10"/>
      <color theme="1"/>
      <name val="Arial"/>
      <family val="2"/>
    </font>
    <font>
      <b/>
      <sz val="12"/>
      <color rgb="FF002060"/>
      <name val="Arial"/>
      <family val="2"/>
    </font>
    <font>
      <b/>
      <sz val="12"/>
      <name val="Arial"/>
      <family val="2"/>
    </font>
    <font>
      <sz val="10"/>
      <name val="Arial"/>
      <family val="2"/>
    </font>
    <font>
      <b/>
      <sz val="10"/>
      <color rgb="FF002060"/>
      <name val="Arial"/>
      <family val="2"/>
    </font>
    <font>
      <b/>
      <sz val="10"/>
      <color theme="0"/>
      <name val="Arial"/>
      <family val="2"/>
    </font>
    <font>
      <b/>
      <sz val="16"/>
      <name val="Arial"/>
      <family val="2"/>
    </font>
    <font>
      <b/>
      <sz val="16"/>
      <color rgb="FF002060"/>
      <name val="Arial"/>
      <family val="2"/>
    </font>
    <font>
      <b/>
      <sz val="14"/>
      <color rgb="FF002060"/>
      <name val="Arial"/>
      <family val="2"/>
    </font>
    <font>
      <sz val="11"/>
      <color theme="1"/>
      <name val="Arial"/>
      <family val="2"/>
    </font>
    <font>
      <b/>
      <sz val="26"/>
      <color theme="1"/>
      <name val="Arial"/>
      <family val="2"/>
    </font>
    <font>
      <sz val="11"/>
      <color theme="1"/>
      <name val="Calibri"/>
      <family val="2"/>
    </font>
    <font>
      <sz val="10"/>
      <color rgb="FF000000"/>
      <name val="Arial"/>
      <family val="2"/>
    </font>
    <font>
      <sz val="10"/>
      <color rgb="FFFF0000"/>
      <name val="Arial"/>
      <family val="2"/>
    </font>
    <font>
      <b/>
      <sz val="11"/>
      <color theme="1"/>
      <name val="Calibri"/>
      <family val="2"/>
    </font>
    <font>
      <b/>
      <sz val="10"/>
      <color rgb="FF000000"/>
      <name val="Arial"/>
      <family val="2"/>
    </font>
  </fonts>
  <fills count="13">
    <fill>
      <patternFill patternType="none"/>
    </fill>
    <fill>
      <patternFill patternType="gray125"/>
    </fill>
    <fill>
      <patternFill patternType="solid">
        <fgColor theme="5"/>
      </patternFill>
    </fill>
    <fill>
      <patternFill patternType="solid">
        <fgColor theme="9" tint="0.59999389629810485"/>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8" tint="0.39997558519241921"/>
        <bgColor indexed="64"/>
      </patternFill>
    </fill>
    <fill>
      <patternFill patternType="solid">
        <fgColor rgb="FF7A0000"/>
        <bgColor indexed="64"/>
      </patternFill>
    </fill>
    <fill>
      <patternFill patternType="solid">
        <fgColor theme="5"/>
        <bgColor indexed="64"/>
      </patternFill>
    </fill>
    <fill>
      <patternFill patternType="solid">
        <fgColor rgb="FFFFFFFF"/>
        <bgColor rgb="FF000000"/>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1" fillId="2" borderId="0" applyNumberFormat="0" applyBorder="0" applyAlignment="0" applyProtection="0"/>
    <xf numFmtId="0" fontId="2" fillId="4" borderId="0" applyFont="0"/>
    <xf numFmtId="0" fontId="12" fillId="0" borderId="0"/>
  </cellStyleXfs>
  <cellXfs count="86">
    <xf numFmtId="0" fontId="0" fillId="0" borderId="0" xfId="0"/>
    <xf numFmtId="0" fontId="3" fillId="4" borderId="0" xfId="2" applyFont="1"/>
    <xf numFmtId="0" fontId="4" fillId="4" borderId="0" xfId="2" applyFont="1"/>
    <xf numFmtId="164" fontId="5" fillId="4" borderId="0" xfId="2" applyNumberFormat="1" applyFont="1" applyAlignment="1">
      <alignment horizontal="left"/>
    </xf>
    <xf numFmtId="0" fontId="7" fillId="4" borderId="0" xfId="2" applyFont="1"/>
    <xf numFmtId="0" fontId="3" fillId="0" borderId="6" xfId="2" applyFont="1" applyFill="1" applyBorder="1" applyAlignment="1">
      <alignment horizontal="center"/>
    </xf>
    <xf numFmtId="2" fontId="3" fillId="0" borderId="6" xfId="2" applyNumberFormat="1" applyFont="1" applyFill="1" applyBorder="1" applyAlignment="1">
      <alignment horizontal="center"/>
    </xf>
    <xf numFmtId="1" fontId="3" fillId="0" borderId="6" xfId="2" applyNumberFormat="1" applyFont="1" applyFill="1" applyBorder="1" applyAlignment="1">
      <alignment horizontal="center"/>
    </xf>
    <xf numFmtId="0" fontId="2" fillId="6" borderId="6" xfId="2" applyFill="1" applyBorder="1" applyAlignment="1">
      <alignment horizontal="left"/>
    </xf>
    <xf numFmtId="0" fontId="2" fillId="0" borderId="6" xfId="2" applyFill="1" applyBorder="1" applyAlignment="1">
      <alignment horizontal="center"/>
    </xf>
    <xf numFmtId="1" fontId="2" fillId="0" borderId="6" xfId="2" applyNumberFormat="1" applyFill="1" applyBorder="1" applyAlignment="1">
      <alignment horizontal="center"/>
    </xf>
    <xf numFmtId="0" fontId="3" fillId="4" borderId="0" xfId="2" applyFont="1" applyAlignment="1">
      <alignment wrapText="1"/>
    </xf>
    <xf numFmtId="0" fontId="8" fillId="10" borderId="6" xfId="1" applyFont="1" applyFill="1" applyBorder="1" applyAlignment="1">
      <alignment horizontal="center" vertical="center" wrapText="1"/>
    </xf>
    <xf numFmtId="0" fontId="3" fillId="6" borderId="6" xfId="0" applyFont="1" applyFill="1" applyBorder="1"/>
    <xf numFmtId="0" fontId="3" fillId="5" borderId="0" xfId="0" applyFont="1" applyFill="1"/>
    <xf numFmtId="0" fontId="9" fillId="4" borderId="0" xfId="2" applyFont="1"/>
    <xf numFmtId="0" fontId="10" fillId="4" borderId="0" xfId="2" applyFont="1"/>
    <xf numFmtId="0" fontId="3" fillId="0" borderId="0" xfId="0" applyFont="1"/>
    <xf numFmtId="1" fontId="0" fillId="0" borderId="0" xfId="0" applyNumberFormat="1"/>
    <xf numFmtId="165" fontId="0" fillId="0" borderId="0" xfId="0" applyNumberFormat="1"/>
    <xf numFmtId="0" fontId="6" fillId="5" borderId="0" xfId="0" applyFont="1" applyFill="1" applyAlignment="1">
      <alignment vertical="center" wrapText="1"/>
    </xf>
    <xf numFmtId="0" fontId="2" fillId="5" borderId="0" xfId="2" applyFill="1" applyAlignment="1">
      <alignment horizontal="left"/>
    </xf>
    <xf numFmtId="0" fontId="2" fillId="5" borderId="0" xfId="2" applyFill="1" applyAlignment="1">
      <alignment horizontal="center"/>
    </xf>
    <xf numFmtId="1" fontId="2" fillId="5" borderId="0" xfId="2" applyNumberFormat="1" applyFill="1" applyAlignment="1">
      <alignment horizontal="center"/>
    </xf>
    <xf numFmtId="0" fontId="3" fillId="7" borderId="8" xfId="2" applyFont="1" applyFill="1" applyBorder="1" applyAlignment="1">
      <alignment vertical="center"/>
    </xf>
    <xf numFmtId="0" fontId="3" fillId="8" borderId="9" xfId="2" applyFont="1" applyFill="1" applyBorder="1" applyAlignment="1">
      <alignment vertical="center"/>
    </xf>
    <xf numFmtId="0" fontId="3" fillId="9" borderId="9" xfId="2" applyFont="1" applyFill="1" applyBorder="1" applyAlignment="1">
      <alignment vertical="center"/>
    </xf>
    <xf numFmtId="0" fontId="3" fillId="6" borderId="10" xfId="2" applyFont="1" applyFill="1" applyBorder="1" applyAlignment="1">
      <alignment vertical="center"/>
    </xf>
    <xf numFmtId="0" fontId="11" fillId="4" borderId="0" xfId="2" applyFont="1"/>
    <xf numFmtId="0" fontId="3" fillId="6" borderId="6" xfId="0" applyFont="1" applyFill="1" applyBorder="1" applyAlignment="1">
      <alignment wrapText="1"/>
    </xf>
    <xf numFmtId="0" fontId="3" fillId="11" borderId="9" xfId="2" applyFont="1" applyFill="1" applyBorder="1" applyAlignment="1">
      <alignment vertical="center"/>
    </xf>
    <xf numFmtId="167" fontId="3" fillId="6" borderId="6" xfId="0" applyNumberFormat="1" applyFont="1" applyFill="1" applyBorder="1"/>
    <xf numFmtId="2" fontId="8" fillId="10" borderId="6" xfId="1" applyNumberFormat="1" applyFont="1" applyFill="1" applyBorder="1" applyAlignment="1">
      <alignment horizontal="center" vertical="center" wrapText="1"/>
    </xf>
    <xf numFmtId="0" fontId="3" fillId="0" borderId="6" xfId="2" applyFont="1" applyFill="1" applyBorder="1" applyAlignment="1">
      <alignment horizontal="left"/>
    </xf>
    <xf numFmtId="0" fontId="3" fillId="5" borderId="0" xfId="0" applyFont="1" applyFill="1" applyAlignment="1">
      <alignment wrapText="1"/>
    </xf>
    <xf numFmtId="0" fontId="0" fillId="8" borderId="0" xfId="0" applyFill="1"/>
    <xf numFmtId="166" fontId="3" fillId="8" borderId="0" xfId="0" applyNumberFormat="1" applyFont="1" applyFill="1"/>
    <xf numFmtId="0" fontId="3" fillId="8" borderId="0" xfId="0" applyFont="1" applyFill="1"/>
    <xf numFmtId="0" fontId="3" fillId="6" borderId="1" xfId="0" applyFont="1" applyFill="1" applyBorder="1" applyAlignment="1">
      <alignment wrapText="1"/>
    </xf>
    <xf numFmtId="0" fontId="3" fillId="6" borderId="11" xfId="0" applyFont="1" applyFill="1" applyBorder="1"/>
    <xf numFmtId="0" fontId="3" fillId="6" borderId="0" xfId="0" applyFont="1" applyFill="1"/>
    <xf numFmtId="169" fontId="0" fillId="0" borderId="0" xfId="0" applyNumberFormat="1"/>
    <xf numFmtId="168" fontId="3" fillId="3" borderId="0" xfId="0" applyNumberFormat="1" applyFont="1" applyFill="1"/>
    <xf numFmtId="168" fontId="3" fillId="8" borderId="0" xfId="0" applyNumberFormat="1" applyFont="1" applyFill="1"/>
    <xf numFmtId="167" fontId="3" fillId="3" borderId="0" xfId="0" applyNumberFormat="1" applyFont="1" applyFill="1"/>
    <xf numFmtId="167" fontId="3" fillId="8" borderId="0" xfId="0" applyNumberFormat="1" applyFont="1" applyFill="1"/>
    <xf numFmtId="167" fontId="0" fillId="8" borderId="0" xfId="0" applyNumberFormat="1" applyFill="1"/>
    <xf numFmtId="2" fontId="3" fillId="8" borderId="0" xfId="0" applyNumberFormat="1" applyFont="1" applyFill="1"/>
    <xf numFmtId="0" fontId="8" fillId="10" borderId="1" xfId="1" applyFont="1" applyFill="1" applyBorder="1" applyAlignment="1">
      <alignment horizontal="center" vertical="center" wrapText="1"/>
    </xf>
    <xf numFmtId="1" fontId="0" fillId="0" borderId="0" xfId="0" applyNumberFormat="1" applyAlignment="1">
      <alignment wrapText="1"/>
    </xf>
    <xf numFmtId="165" fontId="3" fillId="8" borderId="0" xfId="0" applyNumberFormat="1" applyFont="1" applyFill="1"/>
    <xf numFmtId="166" fontId="0" fillId="8" borderId="0" xfId="0" applyNumberFormat="1" applyFill="1"/>
    <xf numFmtId="2" fontId="0" fillId="8" borderId="0" xfId="0" applyNumberFormat="1" applyFill="1"/>
    <xf numFmtId="2" fontId="3" fillId="6" borderId="6" xfId="0" applyNumberFormat="1" applyFont="1" applyFill="1" applyBorder="1"/>
    <xf numFmtId="2" fontId="3" fillId="6" borderId="11" xfId="0" applyNumberFormat="1" applyFont="1" applyFill="1" applyBorder="1"/>
    <xf numFmtId="2" fontId="3" fillId="6" borderId="6" xfId="0" applyNumberFormat="1" applyFont="1" applyFill="1" applyBorder="1" applyAlignment="1">
      <alignment wrapText="1"/>
    </xf>
    <xf numFmtId="0" fontId="8" fillId="10" borderId="6" xfId="1" applyFont="1" applyFill="1" applyBorder="1" applyAlignment="1">
      <alignment horizontal="center" vertical="center" wrapText="1"/>
    </xf>
    <xf numFmtId="0" fontId="8" fillId="10" borderId="6" xfId="1" applyFont="1" applyFill="1" applyBorder="1" applyAlignment="1">
      <alignment horizontal="center" vertical="center" wrapText="1"/>
    </xf>
    <xf numFmtId="0" fontId="6" fillId="5" borderId="0" xfId="0" applyFont="1" applyFill="1" applyBorder="1" applyAlignment="1">
      <alignment horizontal="center" vertical="center" wrapText="1"/>
    </xf>
    <xf numFmtId="0" fontId="8" fillId="10" borderId="6" xfId="1" applyFont="1" applyFill="1" applyBorder="1" applyAlignment="1">
      <alignment horizontal="center" vertical="center" wrapText="1"/>
    </xf>
    <xf numFmtId="0" fontId="3" fillId="6" borderId="6" xfId="0" applyFont="1" applyFill="1" applyBorder="1" applyAlignment="1">
      <alignment horizontal="left"/>
    </xf>
    <xf numFmtId="0" fontId="3" fillId="6" borderId="11" xfId="0" applyFont="1" applyFill="1" applyBorder="1" applyAlignment="1">
      <alignment horizontal="left"/>
    </xf>
    <xf numFmtId="0" fontId="8" fillId="10" borderId="1" xfId="1" applyFont="1" applyFill="1" applyBorder="1" applyAlignment="1">
      <alignment horizontal="center" vertical="center" wrapText="1"/>
    </xf>
    <xf numFmtId="0" fontId="3" fillId="6" borderId="12" xfId="0" applyFont="1" applyFill="1" applyBorder="1" applyAlignment="1">
      <alignment wrapText="1"/>
    </xf>
    <xf numFmtId="0" fontId="0" fillId="0" borderId="6" xfId="0" applyBorder="1" applyAlignment="1">
      <alignment wrapText="1"/>
    </xf>
    <xf numFmtId="0" fontId="13" fillId="5" borderId="0" xfId="0" applyFont="1" applyFill="1"/>
    <xf numFmtId="0" fontId="14" fillId="0" borderId="6" xfId="0" applyFont="1" applyBorder="1" applyAlignment="1">
      <alignment horizontal="left" vertical="top" wrapText="1"/>
    </xf>
    <xf numFmtId="0" fontId="15" fillId="12" borderId="11" xfId="0" applyFont="1" applyFill="1" applyBorder="1" applyAlignment="1">
      <alignment wrapText="1"/>
    </xf>
    <xf numFmtId="0" fontId="15" fillId="12" borderId="11" xfId="0" applyFont="1" applyFill="1" applyBorder="1"/>
    <xf numFmtId="0" fontId="6" fillId="12" borderId="11" xfId="0" applyFont="1" applyFill="1" applyBorder="1" applyAlignment="1">
      <alignment wrapText="1"/>
    </xf>
    <xf numFmtId="0" fontId="3" fillId="6" borderId="11" xfId="0" applyFont="1" applyFill="1" applyBorder="1" applyAlignment="1">
      <alignment wrapText="1"/>
    </xf>
    <xf numFmtId="0" fontId="3" fillId="6" borderId="11" xfId="0" applyFont="1" applyFill="1" applyBorder="1" applyAlignment="1">
      <alignment horizontal="left" vertical="top" wrapText="1"/>
    </xf>
    <xf numFmtId="0" fontId="6" fillId="6" borderId="6" xfId="0" applyFont="1" applyFill="1" applyBorder="1" applyAlignment="1">
      <alignment wrapText="1"/>
    </xf>
    <xf numFmtId="0" fontId="6" fillId="0" borderId="6" xfId="0" applyFont="1" applyBorder="1" applyAlignment="1">
      <alignment wrapText="1"/>
    </xf>
    <xf numFmtId="0" fontId="17" fillId="0" borderId="6" xfId="0" applyFont="1" applyBorder="1" applyAlignment="1">
      <alignment horizontal="left" vertical="top" wrapText="1"/>
    </xf>
    <xf numFmtId="0" fontId="18" fillId="12" borderId="11" xfId="0" applyFont="1" applyFill="1" applyBorder="1" applyAlignment="1">
      <alignment wrapText="1"/>
    </xf>
    <xf numFmtId="0" fontId="2" fillId="6" borderId="11" xfId="0" applyFont="1" applyFill="1" applyBorder="1" applyAlignment="1">
      <alignment horizontal="left" vertical="top" wrapText="1"/>
    </xf>
    <xf numFmtId="0" fontId="0" fillId="0" borderId="0" xfId="0" applyAlignment="1">
      <alignment vertical="center" wrapText="1"/>
    </xf>
    <xf numFmtId="0" fontId="8" fillId="10" borderId="6" xfId="1" applyFont="1" applyFill="1" applyBorder="1" applyAlignment="1">
      <alignment horizontal="center" vertical="center" wrapText="1"/>
    </xf>
    <xf numFmtId="0" fontId="8" fillId="10" borderId="1" xfId="1" applyFont="1" applyFill="1" applyBorder="1" applyAlignment="1">
      <alignment horizontal="center" vertical="center" wrapText="1"/>
    </xf>
    <xf numFmtId="0" fontId="8" fillId="10" borderId="2" xfId="1" applyFont="1" applyFill="1" applyBorder="1" applyAlignment="1">
      <alignment horizontal="center" vertical="center" wrapText="1"/>
    </xf>
    <xf numFmtId="0" fontId="8" fillId="10" borderId="3" xfId="1"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8" fillId="10" borderId="6" xfId="1" applyFont="1" applyFill="1" applyBorder="1" applyAlignment="1">
      <alignment horizontal="center" vertical="center" wrapText="1"/>
    </xf>
  </cellXfs>
  <cellStyles count="4">
    <cellStyle name="Accent2" xfId="1" builtinId="33"/>
    <cellStyle name="Normal" xfId="0" builtinId="0"/>
    <cellStyle name="Normal 2" xfId="3" xr:uid="{AEC58649-14A9-4530-BB22-567EE76E162F}"/>
    <cellStyle name="Style 1" xfId="2" xr:uid="{00000000-0005-0000-0000-000002000000}"/>
  </cellStyles>
  <dxfs count="1325">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rgb="FF9BC2E6"/>
        </patternFill>
      </fill>
    </dxf>
    <dxf>
      <fill>
        <patternFill>
          <bgColor rgb="FF9BC2E6"/>
        </patternFill>
      </fill>
    </dxf>
    <dxf>
      <fill>
        <patternFill>
          <bgColor rgb="FF9BC2E6"/>
        </patternFill>
      </fill>
    </dxf>
    <dxf>
      <fill>
        <patternFill>
          <bgColor rgb="FFFFFF00"/>
        </patternFill>
      </fill>
    </dxf>
    <dxf>
      <fill>
        <patternFill>
          <bgColor rgb="FFED7D31"/>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rgb="FFFFFF00"/>
        </patternFill>
      </fill>
    </dxf>
    <dxf>
      <fill>
        <patternFill>
          <bgColor theme="5"/>
        </patternFill>
      </fill>
    </dxf>
    <dxf>
      <fill>
        <patternFill>
          <bgColor rgb="FF9751CB"/>
        </patternFill>
      </fill>
    </dxf>
    <dxf>
      <fill>
        <patternFill>
          <bgColor rgb="FFFF0000"/>
        </patternFill>
      </fill>
    </dxf>
  </dxfs>
  <tableStyles count="0" defaultTableStyle="TableStyleMedium2" defaultPivotStyle="PivotStyleLight16"/>
  <colors>
    <mruColors>
      <color rgb="FFFCBDB0"/>
      <color rgb="FFF8BAB4"/>
      <color rgb="FF9751CB"/>
      <color rgb="FF7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55217</xdr:colOff>
      <xdr:row>1</xdr:row>
      <xdr:rowOff>22012</xdr:rowOff>
    </xdr:from>
    <xdr:to>
      <xdr:col>1</xdr:col>
      <xdr:colOff>1202577</xdr:colOff>
      <xdr:row>5</xdr:row>
      <xdr:rowOff>328173</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305" y="178894"/>
          <a:ext cx="1147360" cy="1009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1709737</xdr:colOff>
      <xdr:row>1</xdr:row>
      <xdr:rowOff>33336</xdr:rowOff>
    </xdr:from>
    <xdr:to>
      <xdr:col>3</xdr:col>
      <xdr:colOff>14285</xdr:colOff>
      <xdr:row>5</xdr:row>
      <xdr:rowOff>354805</xdr:rowOff>
    </xdr:to>
    <xdr:pic>
      <xdr:nvPicPr>
        <xdr:cNvPr id="4" name="Picture 3" descr="https://centrallocalplan.lancashire.gov.uk/media/1054/u-central-lancashire-local-plan-review-website-website-media-landingbanner3.png?crop=0,0,0,0.073093629343629285&amp;cropmode=percentage&amp;width=1110&amp;height=541&amp;rnd=131777001430000000">
          <a:extLst>
            <a:ext uri="{FF2B5EF4-FFF2-40B4-BE49-F238E27FC236}">
              <a16:creationId xmlns:a16="http://schemas.microsoft.com/office/drawing/2014/main" id="{EFDA0BAB-D0E4-4685-8FD5-409B89A10F46}"/>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6744" t="15041" r="22987" b="65756"/>
        <a:stretch/>
      </xdr:blipFill>
      <xdr:spPr bwMode="auto">
        <a:xfrm>
          <a:off x="1881187" y="195261"/>
          <a:ext cx="2143124" cy="1054894"/>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AC906"/>
  <sheetViews>
    <sheetView tabSelected="1" topLeftCell="Z221" zoomScale="80" zoomScaleNormal="80" workbookViewId="0">
      <selection activeCell="A224" sqref="A224:XFD224"/>
    </sheetView>
  </sheetViews>
  <sheetFormatPr defaultColWidth="9.140625" defaultRowHeight="15" x14ac:dyDescent="0.25"/>
  <cols>
    <col min="1" max="1" width="2.85546875" customWidth="1"/>
    <col min="2" max="2" width="25.7109375" style="14" customWidth="1"/>
    <col min="3" max="3" width="31.85546875" style="14" customWidth="1"/>
    <col min="4" max="4" width="50.42578125" style="14" customWidth="1"/>
    <col min="5" max="5" width="21.42578125" style="14" customWidth="1"/>
    <col min="6" max="6" width="19.7109375" style="14" customWidth="1"/>
    <col min="7" max="7" width="13.85546875" style="14" customWidth="1"/>
    <col min="8" max="8" width="12.7109375" style="14" customWidth="1"/>
    <col min="9" max="9" width="15.85546875" style="14" bestFit="1" customWidth="1"/>
    <col min="10" max="14" width="12.7109375" style="14" customWidth="1"/>
    <col min="15" max="15" width="14.85546875" style="14" bestFit="1" customWidth="1"/>
    <col min="16" max="18" width="12.7109375" style="14" customWidth="1"/>
    <col min="19" max="19" width="14.85546875" style="14" bestFit="1" customWidth="1"/>
    <col min="20" max="21" width="12.7109375" style="14" customWidth="1"/>
    <col min="22" max="22" width="19.7109375" style="14" customWidth="1"/>
    <col min="23" max="23" width="25.85546875" style="14" customWidth="1"/>
    <col min="24" max="24" width="25.5703125" style="14" customWidth="1"/>
    <col min="25" max="25" width="39.42578125" style="14" customWidth="1"/>
    <col min="26" max="26" width="91.140625" style="34" customWidth="1"/>
    <col min="27" max="27" width="58.7109375" style="1" customWidth="1"/>
    <col min="28" max="28" width="89.5703125" style="34" customWidth="1"/>
    <col min="29" max="29" width="19.28515625" style="34" customWidth="1"/>
    <col min="30" max="16384" width="9.140625" style="14"/>
  </cols>
  <sheetData>
    <row r="1" spans="2:27" x14ac:dyDescent="0.25">
      <c r="AA1" s="14"/>
    </row>
    <row r="2" spans="2:27" x14ac:dyDescent="0.25">
      <c r="AA2" s="14"/>
    </row>
    <row r="3" spans="2:27" x14ac:dyDescent="0.25">
      <c r="AA3" s="14"/>
    </row>
    <row r="4" spans="2:27" x14ac:dyDescent="0.25">
      <c r="AA4" s="14"/>
    </row>
    <row r="5" spans="2:27" x14ac:dyDescent="0.25">
      <c r="AA5" s="14"/>
    </row>
    <row r="6" spans="2:27" ht="33.75" x14ac:dyDescent="0.5">
      <c r="D6" s="65" t="s">
        <v>1900</v>
      </c>
      <c r="AA6" s="14"/>
    </row>
    <row r="7" spans="2:27" x14ac:dyDescent="0.25">
      <c r="AA7" s="14"/>
    </row>
    <row r="8" spans="2:27" ht="18" x14ac:dyDescent="0.25">
      <c r="D8" s="4"/>
      <c r="E8" s="4"/>
      <c r="F8" s="1"/>
      <c r="G8" s="1"/>
      <c r="H8" s="28" t="s">
        <v>6</v>
      </c>
      <c r="I8" s="1"/>
      <c r="J8" s="1"/>
      <c r="K8" s="1"/>
      <c r="L8" s="1"/>
      <c r="M8" s="1"/>
      <c r="N8" s="1"/>
      <c r="O8" s="1"/>
      <c r="P8" s="1"/>
      <c r="Q8" s="1"/>
      <c r="R8" s="1"/>
      <c r="S8" s="1"/>
      <c r="T8" s="1"/>
      <c r="U8" s="1"/>
      <c r="V8" s="1"/>
      <c r="W8" s="1"/>
      <c r="X8" s="1"/>
      <c r="AA8" s="14"/>
    </row>
    <row r="9" spans="2:27" ht="20.25" x14ac:dyDescent="0.3">
      <c r="B9" s="15" t="s">
        <v>53</v>
      </c>
      <c r="C9" s="15"/>
      <c r="D9" s="1"/>
      <c r="E9" s="1"/>
      <c r="F9" s="1"/>
      <c r="G9" s="1"/>
      <c r="H9" s="1"/>
      <c r="I9" s="1"/>
      <c r="J9" s="1"/>
      <c r="K9" s="1"/>
      <c r="L9" s="1"/>
      <c r="M9" s="1"/>
      <c r="N9" s="1"/>
      <c r="O9" s="1"/>
      <c r="P9" s="1"/>
      <c r="Q9" s="1"/>
      <c r="R9" s="1"/>
      <c r="S9" s="1"/>
      <c r="T9" s="1"/>
      <c r="U9" s="1"/>
      <c r="V9" s="1"/>
      <c r="W9" s="1"/>
      <c r="X9" s="1"/>
      <c r="AA9" s="14"/>
    </row>
    <row r="10" spans="2:27" ht="24" customHeight="1" x14ac:dyDescent="0.3">
      <c r="B10" s="16" t="s">
        <v>30</v>
      </c>
      <c r="C10" s="16"/>
      <c r="D10" s="1"/>
      <c r="E10" s="1"/>
      <c r="F10" s="1"/>
      <c r="G10" s="1"/>
      <c r="H10" s="79" t="s">
        <v>52</v>
      </c>
      <c r="I10" s="80"/>
      <c r="J10" s="80"/>
      <c r="K10" s="80"/>
      <c r="L10" s="80"/>
      <c r="M10" s="80"/>
      <c r="N10" s="80"/>
      <c r="O10" s="81"/>
      <c r="P10" s="79" t="s">
        <v>32</v>
      </c>
      <c r="Q10" s="80"/>
      <c r="R10" s="80"/>
      <c r="S10" s="80"/>
      <c r="T10" s="80"/>
      <c r="U10" s="81"/>
      <c r="V10" s="1"/>
      <c r="W10" s="1"/>
      <c r="X10" s="1"/>
      <c r="AA10" s="14"/>
    </row>
    <row r="11" spans="2:27" ht="34.5" customHeight="1" x14ac:dyDescent="0.25">
      <c r="B11" s="3">
        <v>43876</v>
      </c>
      <c r="C11" s="3"/>
      <c r="D11" s="1"/>
      <c r="E11" s="1"/>
      <c r="F11" s="1"/>
      <c r="G11" s="1"/>
      <c r="H11" s="79" t="s">
        <v>8</v>
      </c>
      <c r="I11" s="81"/>
      <c r="J11" s="79" t="s">
        <v>9</v>
      </c>
      <c r="K11" s="81"/>
      <c r="L11" s="79" t="s">
        <v>10</v>
      </c>
      <c r="M11" s="81"/>
      <c r="N11" s="79" t="s">
        <v>11</v>
      </c>
      <c r="O11" s="81"/>
      <c r="P11" s="79" t="s">
        <v>35</v>
      </c>
      <c r="Q11" s="81"/>
      <c r="R11" s="79" t="s">
        <v>34</v>
      </c>
      <c r="S11" s="81"/>
      <c r="T11" s="79" t="s">
        <v>33</v>
      </c>
      <c r="U11" s="81"/>
      <c r="V11" s="1"/>
      <c r="W11" s="1"/>
      <c r="X11" s="1"/>
      <c r="AA11" s="14"/>
    </row>
    <row r="12" spans="2:27" ht="30" customHeight="1" x14ac:dyDescent="0.25">
      <c r="D12" s="12" t="s">
        <v>51</v>
      </c>
      <c r="E12" s="12" t="s">
        <v>12</v>
      </c>
      <c r="F12" s="12" t="s">
        <v>13</v>
      </c>
      <c r="G12" s="12" t="s">
        <v>13</v>
      </c>
      <c r="H12" s="12" t="s">
        <v>14</v>
      </c>
      <c r="I12" s="12" t="s">
        <v>13</v>
      </c>
      <c r="J12" s="12" t="s">
        <v>14</v>
      </c>
      <c r="K12" s="12" t="s">
        <v>13</v>
      </c>
      <c r="L12" s="12" t="s">
        <v>14</v>
      </c>
      <c r="M12" s="12" t="s">
        <v>13</v>
      </c>
      <c r="N12" s="12" t="s">
        <v>14</v>
      </c>
      <c r="O12" s="12" t="s">
        <v>13</v>
      </c>
      <c r="P12" s="12" t="s">
        <v>14</v>
      </c>
      <c r="Q12" s="12" t="s">
        <v>13</v>
      </c>
      <c r="R12" s="12" t="s">
        <v>14</v>
      </c>
      <c r="S12" s="12" t="s">
        <v>13</v>
      </c>
      <c r="T12" s="12" t="s">
        <v>14</v>
      </c>
      <c r="U12" s="1"/>
      <c r="V12" s="1"/>
      <c r="W12" s="1"/>
      <c r="Y12" s="34"/>
      <c r="Z12" s="14"/>
      <c r="AA12" s="14"/>
    </row>
    <row r="13" spans="2:27" x14ac:dyDescent="0.25">
      <c r="D13" s="33" t="s">
        <v>38</v>
      </c>
      <c r="E13" s="5">
        <f>COUNTIF($F$29:$F$906, "Residential")</f>
        <v>734</v>
      </c>
      <c r="F13" s="6">
        <f>SUMIF($F$29:$F$906, "Residential", $G$29:$G$906)</f>
        <v>4018.1260498799998</v>
      </c>
      <c r="G13" s="6">
        <f>SUMIF($F$29:$F$906, "Residential", $H$29:$H$906)</f>
        <v>3817.1286531951851</v>
      </c>
      <c r="H13" s="7">
        <f>COUNTIFS($F$29:$F$906, "Residential", $I$29:$I$906, "=100")</f>
        <v>598</v>
      </c>
      <c r="I13" s="6">
        <f>SUMIF($F$29:$F$906, "Residential", $J$29:$J$906)</f>
        <v>81.109550215608181</v>
      </c>
      <c r="J13" s="7">
        <f>COUNTIFS($F$29:$F$906, "Residential", $K$29:$K$906, "&gt;0")</f>
        <v>132</v>
      </c>
      <c r="K13" s="6">
        <f>SUMIF($F$29:$F$906, "Residential", $L$29:$L$906)</f>
        <v>93.251006119370032</v>
      </c>
      <c r="L13" s="7">
        <f>COUNTIFS($F$29:$F$906, "Residential", $M$29:$M$906, "&gt;0")</f>
        <v>113</v>
      </c>
      <c r="M13" s="6">
        <f>SUMIF($F$29:$F$906, "Residential", $N$29:$N$906)</f>
        <v>26.636840349835204</v>
      </c>
      <c r="N13" s="7">
        <f>COUNTIFS($F$29:$F$906, "Residential", $O$29:$O$906, "&gt;0")</f>
        <v>52</v>
      </c>
      <c r="O13" s="6">
        <f>SUMIF($F$29:$F$906, "Residential", $P$29:$P$906)</f>
        <v>375.63471551754878</v>
      </c>
      <c r="P13" s="5">
        <f>COUNTIFS($F$29:$F$906, "Residential", $Q$29:$Q$906, "&gt;0")</f>
        <v>620</v>
      </c>
      <c r="Q13" s="6">
        <f>SUMIF($F$29:$F$906, "Residential", $R$29:$R$906)</f>
        <v>137.09752890063902</v>
      </c>
      <c r="R13" s="5">
        <f>COUNTIFS($F$29:$F$906, "Residential", $S$29:$S$906, "&gt;0")</f>
        <v>519</v>
      </c>
      <c r="S13" s="6">
        <f>SUMIF($F$29:$F$906, "Residential", $T$29:$T$906)</f>
        <v>76.764421918179039</v>
      </c>
      <c r="T13" s="5">
        <f>COUNTIFS($F$29:$F$906, "Residential", $U$29:$U$906, "&gt;0")</f>
        <v>469</v>
      </c>
      <c r="U13" s="1"/>
      <c r="V13" s="1"/>
      <c r="W13" s="1"/>
      <c r="Y13" s="34"/>
      <c r="Z13" s="14"/>
      <c r="AA13" s="14"/>
    </row>
    <row r="14" spans="2:27" x14ac:dyDescent="0.25">
      <c r="D14" s="33" t="s">
        <v>28</v>
      </c>
      <c r="E14" s="5">
        <f>COUNTIF($F$29:$F$906, "Employment")</f>
        <v>42</v>
      </c>
      <c r="F14" s="6">
        <f>SUMIF($F$29:$F$906, "Employment", $G$29:$G$906)</f>
        <v>401.78420699999998</v>
      </c>
      <c r="G14" s="6">
        <f>SUMIF($F$29:$F$906, "Employment", $H$29:$H$906)</f>
        <v>389.50469628418125</v>
      </c>
      <c r="H14" s="7">
        <f>COUNTIFS($F$29:$F$906, "Employment", $I$29:$I$906, "=100")</f>
        <v>33</v>
      </c>
      <c r="I14" s="6">
        <f>SUMIF($F$29:$F$906, "Employment", $J$29:$J$906)</f>
        <v>6.3897464960720107</v>
      </c>
      <c r="J14" s="7">
        <f>COUNTIFS($F$29:$F$906, "Employment", $K$29:$K$906, "&gt;0")</f>
        <v>7</v>
      </c>
      <c r="K14" s="6">
        <f>SUMIF($F$29:$F$906, "Employment", $L$29:$L$906)</f>
        <v>4.1226314899258361</v>
      </c>
      <c r="L14" s="7">
        <f>COUNTIFS($F$29:$F$906, "Employment", $M$29:$M$906, "&gt;0")</f>
        <v>7</v>
      </c>
      <c r="M14" s="6">
        <f>SUMIF($F$29:$F$906, "Employment", $N$29:$N$906)</f>
        <v>1.7671327298208002</v>
      </c>
      <c r="N14" s="7">
        <f>COUNTIFS($F$29:$F$906, "Employment", $O$29:$O$906, "&gt;0")</f>
        <v>6</v>
      </c>
      <c r="O14" s="6">
        <f>SUMIF($F$29:$F$906, "Employment", $P$29:$P$906)</f>
        <v>31.12124924782</v>
      </c>
      <c r="P14" s="5">
        <f>COUNTIFS($F$29:$F$906, "Employment", $Q$29:$Q$906, "&gt;0")</f>
        <v>41</v>
      </c>
      <c r="Q14" s="6">
        <f>SUMIF($F$29:$F$906, "Employment", $R$29:$R$906)</f>
        <v>12.140957303819999</v>
      </c>
      <c r="R14" s="5">
        <f>COUNTIFS($F$29:$F$906, "Employment", $S$29:$S$906, "&gt;0")</f>
        <v>37</v>
      </c>
      <c r="S14" s="6">
        <f>SUMIF($F$29:$F$906, "Employment", $T$29:$T$906)</f>
        <v>7.4295887938199998</v>
      </c>
      <c r="T14" s="5">
        <f>COUNTIFS($F$29:$F$906, "Employment", $U$29:$U$906, "&gt;0")</f>
        <v>34</v>
      </c>
      <c r="U14" s="1"/>
      <c r="V14" s="1"/>
      <c r="W14" s="1"/>
      <c r="Y14" s="34"/>
      <c r="Z14" s="14"/>
      <c r="AA14" s="14"/>
    </row>
    <row r="15" spans="2:27" x14ac:dyDescent="0.25">
      <c r="D15" s="33" t="s">
        <v>49</v>
      </c>
      <c r="E15" s="5">
        <f>COUNTIF($F$29:$F$906, "Mixed Use")</f>
        <v>73</v>
      </c>
      <c r="F15" s="6">
        <f>SUMIF($F$29:$F$906, "Mixed Use", $G$29:$G$906)</f>
        <v>1304.9272993</v>
      </c>
      <c r="G15" s="6">
        <f>SUMIF($F$29:$F$906, "Mixed Use", $H$29:$H$906)</f>
        <v>1189.6088808838949</v>
      </c>
      <c r="H15" s="7">
        <f>COUNTIFS($F$29:$F$906, "Mixed Use", $I$29:$I$906, "=100")</f>
        <v>53</v>
      </c>
      <c r="I15" s="6">
        <f>SUMIF($F$29:$F$906, "Mixed Use", $J$29:$J$906)</f>
        <v>100.79577550871041</v>
      </c>
      <c r="J15" s="7">
        <f>COUNTIFS($F$29:$F$906, "Mixed Use", $K$29:$K$906, "&gt;0")</f>
        <v>20</v>
      </c>
      <c r="K15" s="6">
        <f>SUMIF($F$29:$F$906, "Mixed Use", $L$29:$L$906)</f>
        <v>11.592558092354366</v>
      </c>
      <c r="L15" s="7">
        <f>COUNTIFS($F$29:$F$906, "Mixed Use", $M$29:$M$906, "&gt;0")</f>
        <v>16</v>
      </c>
      <c r="M15" s="6">
        <f>SUMIF($F$29:$F$906, "Mixed Use", $N$29:$N$906)</f>
        <v>2.9300848150398799</v>
      </c>
      <c r="N15" s="7">
        <f>COUNTIFS($F$29:$F$906, "Mixed Use", $O$29:$O$906, "&gt;0")</f>
        <v>7</v>
      </c>
      <c r="O15" s="6">
        <f>SUMIF($F$29:$F$906, "Mixed Use", $P$29:$P$906)</f>
        <v>110.66477498459999</v>
      </c>
      <c r="P15" s="5">
        <f>COUNTIFS($F$29:$F$906, "Mixed Use", $Q$29:$Q$906, "&gt;0")</f>
        <v>70</v>
      </c>
      <c r="Q15" s="6">
        <f>SUMIF($F$29:$F$906, "Mixed Use", $R$29:$R$906)</f>
        <v>41.47862961260001</v>
      </c>
      <c r="R15" s="5">
        <f>COUNTIFS($F$29:$F$906, "Mixed Use", $S$29:$S$906, "&gt;0")</f>
        <v>58</v>
      </c>
      <c r="S15" s="6">
        <f>SUMIF($F$29:$F$906, "Mixed Use", $T$29:$T$906)</f>
        <v>21.950944319999991</v>
      </c>
      <c r="T15" s="5">
        <f>COUNTIFS($F$29:$F$906, "Mixed Use", $U$29:$U$906, "&gt;0")</f>
        <v>55</v>
      </c>
      <c r="U15" s="1"/>
      <c r="V15" s="1"/>
      <c r="W15" s="1"/>
      <c r="Y15" s="34"/>
      <c r="Z15" s="14"/>
      <c r="AA15" s="14"/>
    </row>
    <row r="16" spans="2:27" x14ac:dyDescent="0.25">
      <c r="D16" s="33" t="s">
        <v>1778</v>
      </c>
      <c r="E16" s="5">
        <f>COUNTIF($F$29:$F$906, "Other")</f>
        <v>29</v>
      </c>
      <c r="F16" s="6">
        <f>SUMIF($F$29:$F$906, "Other", $G$29:$G$906)</f>
        <v>229.57940149999993</v>
      </c>
      <c r="G16" s="6">
        <f>SUMIF($F$29:$F$906, "Other", $H$29:$H$906)</f>
        <v>213.54225183210011</v>
      </c>
      <c r="H16" s="7">
        <f>COUNTIFS($F$29:$F$906, "Other", $I$29:$I$906, "=100")</f>
        <v>22</v>
      </c>
      <c r="I16" s="6">
        <f>SUMIF($F$29:$F$906, "Other", $J$29:$J$906)</f>
        <v>5.7339225913826546</v>
      </c>
      <c r="J16" s="7">
        <f>COUNTIFS($F$29:$F$906, "Other", $K$29:$K$906, "&gt;0")</f>
        <v>7</v>
      </c>
      <c r="K16" s="6">
        <f>SUMIF($F$29:$F$906, "Other", $L$29:$L$906)</f>
        <v>5.3587976130410002</v>
      </c>
      <c r="L16" s="7">
        <f>COUNTIFS($F$29:$F$906, "Other", $M$29:$M$906, "&gt;0")</f>
        <v>5</v>
      </c>
      <c r="M16" s="6">
        <f>SUMIF($F$29:$F$906, "Other", $N$29:$N$906)</f>
        <v>4.9444294634762</v>
      </c>
      <c r="N16" s="7">
        <f>COUNTIFS($F$29:$F$906, "Other", $O$29:$O$906, "&gt;0")</f>
        <v>5</v>
      </c>
      <c r="O16" s="6">
        <f>SUMIF($F$29:$F$906, "Other", $P$29:$P$906)</f>
        <v>18.821315951700004</v>
      </c>
      <c r="P16" s="5">
        <f>COUNTIFS($F$29:$F$906, "Other", $Q$29:$Q$906, "&gt;0")</f>
        <v>25</v>
      </c>
      <c r="Q16" s="6">
        <f>SUMIF($F$29:$F$906, "Other", $R$29:$R$906)</f>
        <v>8.0150797649999976</v>
      </c>
      <c r="R16" s="5">
        <f>COUNTIFS($F$29:$F$906, "Other", $S$29:$S$906, "&gt;0")</f>
        <v>20</v>
      </c>
      <c r="S16" s="6">
        <f>SUMIF($F$29:$F$906, "Other", $T$29:$T$906)</f>
        <v>4.6184400350000008</v>
      </c>
      <c r="T16" s="5">
        <f>COUNTIFS($F$29:$F$906, "Other", $U$29:$U$906, "&gt;0")</f>
        <v>18</v>
      </c>
      <c r="U16" s="1"/>
      <c r="V16" s="1"/>
      <c r="W16" s="1"/>
      <c r="Y16" s="34"/>
      <c r="Z16" s="14"/>
      <c r="AA16" s="14"/>
    </row>
    <row r="17" spans="2:29" x14ac:dyDescent="0.25">
      <c r="D17" s="8" t="s">
        <v>16</v>
      </c>
      <c r="E17" s="9">
        <f t="shared" ref="E17:T17" si="0">SUM(E13:E16)</f>
        <v>878</v>
      </c>
      <c r="F17" s="10">
        <f t="shared" si="0"/>
        <v>5954.4169576800005</v>
      </c>
      <c r="G17" s="10">
        <f t="shared" si="0"/>
        <v>5609.7844821953613</v>
      </c>
      <c r="H17" s="10">
        <f t="shared" si="0"/>
        <v>706</v>
      </c>
      <c r="I17" s="10">
        <f t="shared" si="0"/>
        <v>194.02899481177323</v>
      </c>
      <c r="J17" s="10">
        <f t="shared" si="0"/>
        <v>166</v>
      </c>
      <c r="K17" s="10">
        <f t="shared" si="0"/>
        <v>114.32499331469124</v>
      </c>
      <c r="L17" s="10">
        <f>SUM(L13:L16)</f>
        <v>141</v>
      </c>
      <c r="M17" s="10">
        <f t="shared" si="0"/>
        <v>36.278487358172086</v>
      </c>
      <c r="N17" s="10">
        <f t="shared" si="0"/>
        <v>70</v>
      </c>
      <c r="O17" s="10">
        <f t="shared" si="0"/>
        <v>536.24205570166885</v>
      </c>
      <c r="P17" s="10">
        <f t="shared" si="0"/>
        <v>756</v>
      </c>
      <c r="Q17" s="10">
        <f t="shared" si="0"/>
        <v>198.73219558205901</v>
      </c>
      <c r="R17" s="10">
        <f t="shared" si="0"/>
        <v>634</v>
      </c>
      <c r="S17" s="10">
        <f t="shared" si="0"/>
        <v>110.76339506699904</v>
      </c>
      <c r="T17" s="10">
        <f t="shared" si="0"/>
        <v>576</v>
      </c>
      <c r="U17" s="1"/>
      <c r="V17" s="1"/>
      <c r="W17" s="1"/>
      <c r="Y17" s="34"/>
      <c r="Z17" s="14"/>
      <c r="AA17" s="14"/>
    </row>
    <row r="18" spans="2:29" x14ac:dyDescent="0.25">
      <c r="B18" s="20"/>
      <c r="C18" s="20"/>
      <c r="D18" s="21"/>
      <c r="E18" s="21"/>
      <c r="F18" s="22"/>
      <c r="G18" s="23"/>
      <c r="H18" s="23"/>
      <c r="I18" s="23"/>
      <c r="J18" s="23"/>
      <c r="K18" s="23"/>
      <c r="L18" s="23"/>
      <c r="M18" s="23"/>
      <c r="AA18" s="14"/>
    </row>
    <row r="19" spans="2:29" x14ac:dyDescent="0.25">
      <c r="B19" s="20"/>
      <c r="C19" s="20"/>
      <c r="F19" s="22"/>
      <c r="G19" s="23"/>
      <c r="H19" s="23"/>
      <c r="I19" s="23"/>
      <c r="J19" s="23"/>
      <c r="K19" s="23"/>
      <c r="L19" s="23"/>
      <c r="M19" s="23"/>
      <c r="AA19" s="14"/>
    </row>
    <row r="20" spans="2:29" x14ac:dyDescent="0.25">
      <c r="D20" s="20"/>
      <c r="E20" s="20"/>
      <c r="AA20" s="14"/>
    </row>
    <row r="21" spans="2:29" ht="16.5" thickBot="1" x14ac:dyDescent="0.3">
      <c r="B21" s="2" t="s">
        <v>15</v>
      </c>
      <c r="C21" s="2"/>
      <c r="D21" s="20"/>
      <c r="E21" s="20"/>
      <c r="AA21" s="14"/>
    </row>
    <row r="22" spans="2:29" ht="14.25" customHeight="1" x14ac:dyDescent="0.25">
      <c r="B22" s="24" t="s">
        <v>11</v>
      </c>
      <c r="C22" s="82" t="s">
        <v>7</v>
      </c>
      <c r="E22" s="58"/>
      <c r="AA22" s="14"/>
    </row>
    <row r="23" spans="2:29" ht="15" customHeight="1" x14ac:dyDescent="0.25">
      <c r="B23" s="30" t="s">
        <v>10</v>
      </c>
      <c r="C23" s="83"/>
      <c r="E23" s="58"/>
      <c r="AA23" s="14"/>
    </row>
    <row r="24" spans="2:29" ht="18" x14ac:dyDescent="0.25">
      <c r="B24" s="25" t="s">
        <v>9</v>
      </c>
      <c r="C24" s="83"/>
      <c r="E24" s="58"/>
      <c r="H24" s="28" t="s">
        <v>17</v>
      </c>
      <c r="AA24" s="14"/>
    </row>
    <row r="25" spans="2:29" ht="15" customHeight="1" x14ac:dyDescent="0.25">
      <c r="B25" s="26" t="s">
        <v>18</v>
      </c>
      <c r="C25" s="83"/>
      <c r="E25" s="58"/>
      <c r="AA25" s="14"/>
    </row>
    <row r="26" spans="2:29" ht="18.75" customHeight="1" thickBot="1" x14ac:dyDescent="0.3">
      <c r="B26" s="27" t="s">
        <v>8</v>
      </c>
      <c r="C26" s="84"/>
      <c r="E26" s="58"/>
      <c r="H26" s="85" t="s">
        <v>52</v>
      </c>
      <c r="I26" s="85"/>
      <c r="J26" s="85"/>
      <c r="K26" s="85"/>
      <c r="L26" s="85"/>
      <c r="M26" s="85"/>
      <c r="N26" s="85"/>
      <c r="O26" s="85"/>
      <c r="P26" s="85" t="s">
        <v>32</v>
      </c>
      <c r="Q26" s="85"/>
      <c r="R26" s="85"/>
      <c r="S26" s="85"/>
      <c r="T26" s="85"/>
      <c r="U26" s="85"/>
      <c r="Y26" s="11"/>
      <c r="Z26" s="11"/>
      <c r="AA26" s="11"/>
      <c r="AB26" s="11"/>
    </row>
    <row r="27" spans="2:29" ht="30" customHeight="1" x14ac:dyDescent="0.25">
      <c r="H27" s="85" t="s">
        <v>8</v>
      </c>
      <c r="I27" s="85"/>
      <c r="J27" s="85" t="s">
        <v>9</v>
      </c>
      <c r="K27" s="85"/>
      <c r="L27" s="85" t="s">
        <v>10</v>
      </c>
      <c r="M27" s="85"/>
      <c r="N27" s="85" t="s">
        <v>11</v>
      </c>
      <c r="O27" s="85"/>
      <c r="P27" s="79" t="s">
        <v>35</v>
      </c>
      <c r="Q27" s="81"/>
      <c r="R27" s="79" t="s">
        <v>34</v>
      </c>
      <c r="S27" s="81"/>
      <c r="T27" s="79" t="s">
        <v>33</v>
      </c>
      <c r="U27" s="81"/>
      <c r="Y27" s="11"/>
      <c r="Z27" s="11"/>
      <c r="AA27" s="11"/>
      <c r="AB27" s="11"/>
    </row>
    <row r="28" spans="2:29" ht="33" customHeight="1" x14ac:dyDescent="0.25">
      <c r="B28" s="12" t="s">
        <v>19</v>
      </c>
      <c r="C28" s="59" t="s">
        <v>1817</v>
      </c>
      <c r="D28" s="12" t="s">
        <v>20</v>
      </c>
      <c r="E28" s="57" t="s">
        <v>1811</v>
      </c>
      <c r="F28" s="12" t="s">
        <v>51</v>
      </c>
      <c r="G28" s="12" t="s">
        <v>13</v>
      </c>
      <c r="H28" s="12" t="s">
        <v>13</v>
      </c>
      <c r="I28" s="12" t="s">
        <v>21</v>
      </c>
      <c r="J28" s="12" t="s">
        <v>13</v>
      </c>
      <c r="K28" s="12" t="s">
        <v>21</v>
      </c>
      <c r="L28" s="12" t="s">
        <v>13</v>
      </c>
      <c r="M28" s="32" t="s">
        <v>21</v>
      </c>
      <c r="N28" s="12" t="s">
        <v>13</v>
      </c>
      <c r="O28" s="12" t="s">
        <v>21</v>
      </c>
      <c r="P28" s="12" t="s">
        <v>13</v>
      </c>
      <c r="Q28" s="12" t="s">
        <v>21</v>
      </c>
      <c r="R28" s="12" t="s">
        <v>13</v>
      </c>
      <c r="S28" s="12" t="s">
        <v>21</v>
      </c>
      <c r="T28" s="12" t="s">
        <v>13</v>
      </c>
      <c r="U28" s="12" t="s">
        <v>21</v>
      </c>
      <c r="V28" s="12" t="s">
        <v>29</v>
      </c>
      <c r="W28" s="56" t="s">
        <v>1810</v>
      </c>
      <c r="X28" s="12" t="s">
        <v>36</v>
      </c>
      <c r="Y28" s="12" t="s">
        <v>31</v>
      </c>
      <c r="Z28" s="48" t="s">
        <v>50</v>
      </c>
      <c r="AA28" s="12" t="s">
        <v>1816</v>
      </c>
      <c r="AB28" s="62" t="s">
        <v>1876</v>
      </c>
      <c r="AC28" s="78" t="s">
        <v>2444</v>
      </c>
    </row>
    <row r="29" spans="2:29" ht="47.25" customHeight="1" x14ac:dyDescent="0.25">
      <c r="B29" s="13" t="str">
        <f>Calculations!A2</f>
        <v>19C001</v>
      </c>
      <c r="C29" s="60">
        <v>53</v>
      </c>
      <c r="D29" s="29" t="str">
        <f>Calculations!B2</f>
        <v>Town Lane, Whittle-le-Woods, PR6 7DJ</v>
      </c>
      <c r="E29" s="29" t="s">
        <v>1812</v>
      </c>
      <c r="F29" s="13" t="str">
        <f>Calculations!C2</f>
        <v>Residential</v>
      </c>
      <c r="G29" s="53">
        <f>Calculations!D2</f>
        <v>13.005699999999999</v>
      </c>
      <c r="H29" s="53">
        <f>Calculations!H2</f>
        <v>12.708435792344797</v>
      </c>
      <c r="I29" s="53">
        <f>Calculations!L2</f>
        <v>97.714354416485065</v>
      </c>
      <c r="J29" s="53">
        <f>Calculations!G2</f>
        <v>0.234291726482</v>
      </c>
      <c r="K29" s="53">
        <f>Calculations!K2</f>
        <v>1.8014541814896547</v>
      </c>
      <c r="L29" s="53">
        <f>Calculations!F2</f>
        <v>1.7920868645200001E-2</v>
      </c>
      <c r="M29" s="53">
        <f>Calculations!J2</f>
        <v>0.13779241905625994</v>
      </c>
      <c r="N29" s="53">
        <f>Calculations!E2</f>
        <v>4.5051612528000003E-2</v>
      </c>
      <c r="O29" s="53">
        <f>Calculations!I2</f>
        <v>0.34639898296900595</v>
      </c>
      <c r="P29" s="53">
        <f>Calculations!Q2</f>
        <v>0.13008838</v>
      </c>
      <c r="Q29" s="53">
        <f>Calculations!V2</f>
        <v>1.0002412788239003</v>
      </c>
      <c r="R29" s="53">
        <f>Calculations!O2</f>
        <v>2.5727380000000001E-2</v>
      </c>
      <c r="S29" s="53">
        <f>Calculations!T2</f>
        <v>0.19781618828667433</v>
      </c>
      <c r="T29" s="53">
        <f>Calculations!M2</f>
        <v>1.7028999999999999E-2</v>
      </c>
      <c r="U29" s="53">
        <f>Calculations!R2</f>
        <v>0.1309348977755907</v>
      </c>
      <c r="V29" s="31" t="s">
        <v>1782</v>
      </c>
      <c r="W29" s="31" t="s">
        <v>1781</v>
      </c>
      <c r="X29" s="31" t="s">
        <v>1779</v>
      </c>
      <c r="Y29" s="29" t="s">
        <v>1786</v>
      </c>
      <c r="Z29" s="38" t="s">
        <v>1791</v>
      </c>
      <c r="AA29" s="29" t="s">
        <v>2184</v>
      </c>
      <c r="AB29" s="64" t="s">
        <v>1877</v>
      </c>
      <c r="AC29" s="29"/>
    </row>
    <row r="30" spans="2:29" ht="26.25" x14ac:dyDescent="0.25">
      <c r="B30" s="13" t="str">
        <f>Calculations!A3</f>
        <v>19C002</v>
      </c>
      <c r="C30" s="60">
        <v>59</v>
      </c>
      <c r="D30" s="29" t="str">
        <f>Calculations!B3</f>
        <v>Tincklers Lane/Doctors Lane, Eccleston, PR7 5QW</v>
      </c>
      <c r="E30" s="29" t="s">
        <v>1812</v>
      </c>
      <c r="F30" s="13" t="str">
        <f>Calculations!C3</f>
        <v>Residential</v>
      </c>
      <c r="G30" s="53">
        <f>Calculations!D3</f>
        <v>5.66188</v>
      </c>
      <c r="H30" s="53">
        <f>Calculations!H3</f>
        <v>5.66188</v>
      </c>
      <c r="I30" s="53">
        <f>Calculations!L3</f>
        <v>100</v>
      </c>
      <c r="J30" s="53">
        <f>Calculations!G3</f>
        <v>0</v>
      </c>
      <c r="K30" s="53">
        <f>Calculations!K3</f>
        <v>0</v>
      </c>
      <c r="L30" s="53">
        <f>Calculations!F3</f>
        <v>0</v>
      </c>
      <c r="M30" s="53">
        <f>Calculations!J3</f>
        <v>0</v>
      </c>
      <c r="N30" s="53">
        <f>Calculations!E3</f>
        <v>0</v>
      </c>
      <c r="O30" s="53">
        <f>Calculations!I3</f>
        <v>0</v>
      </c>
      <c r="P30" s="53">
        <f>Calculations!Q3</f>
        <v>1.2231130000000001</v>
      </c>
      <c r="Q30" s="53">
        <f>Calculations!V3</f>
        <v>21.602594897807798</v>
      </c>
      <c r="R30" s="53">
        <f>Calculations!O3</f>
        <v>0.44701599999999997</v>
      </c>
      <c r="S30" s="53">
        <f>Calculations!T3</f>
        <v>7.8951867577553738</v>
      </c>
      <c r="T30" s="53">
        <f>Calculations!M3</f>
        <v>0.15656200000000001</v>
      </c>
      <c r="U30" s="53">
        <f>Calculations!R3</f>
        <v>2.7651945996736065</v>
      </c>
      <c r="V30" s="31" t="s">
        <v>1782</v>
      </c>
      <c r="W30" s="31" t="s">
        <v>1782</v>
      </c>
      <c r="X30" s="31" t="s">
        <v>1779</v>
      </c>
      <c r="Y30" s="29" t="s">
        <v>1787</v>
      </c>
      <c r="Z30" s="38" t="s">
        <v>1788</v>
      </c>
      <c r="AA30" s="29" t="s">
        <v>2185</v>
      </c>
      <c r="AB30" s="64" t="s">
        <v>1878</v>
      </c>
      <c r="AC30" s="29"/>
    </row>
    <row r="31" spans="2:29" ht="77.25" x14ac:dyDescent="0.25">
      <c r="B31" s="13" t="str">
        <f>Calculations!A4</f>
        <v>19C003</v>
      </c>
      <c r="C31" s="60" t="s">
        <v>1855</v>
      </c>
      <c r="D31" s="29" t="str">
        <f>Calculations!B4</f>
        <v>Land to the South East of Dick Lane, Brinscall, Lancashire, PR6 8QL</v>
      </c>
      <c r="E31" s="29" t="s">
        <v>1812</v>
      </c>
      <c r="F31" s="13" t="str">
        <f>Calculations!C4</f>
        <v>Residential</v>
      </c>
      <c r="G31" s="53">
        <f>Calculations!D4</f>
        <v>3.62886</v>
      </c>
      <c r="H31" s="53">
        <f>Calculations!H4</f>
        <v>3.62886</v>
      </c>
      <c r="I31" s="53">
        <f>Calculations!L4</f>
        <v>100</v>
      </c>
      <c r="J31" s="53">
        <f>Calculations!G4</f>
        <v>0</v>
      </c>
      <c r="K31" s="53">
        <f>Calculations!K4</f>
        <v>0</v>
      </c>
      <c r="L31" s="53">
        <f>Calculations!F4</f>
        <v>0</v>
      </c>
      <c r="M31" s="53">
        <f>Calculations!J4</f>
        <v>0</v>
      </c>
      <c r="N31" s="53">
        <f>Calculations!E4</f>
        <v>0</v>
      </c>
      <c r="O31" s="53">
        <f>Calculations!I4</f>
        <v>0</v>
      </c>
      <c r="P31" s="53">
        <f>Calculations!Q4</f>
        <v>0.28259339999999999</v>
      </c>
      <c r="Q31" s="53">
        <f>Calculations!V4</f>
        <v>7.7873877746730376</v>
      </c>
      <c r="R31" s="53">
        <f>Calculations!O4</f>
        <v>9.2902399999999996E-2</v>
      </c>
      <c r="S31" s="53">
        <f>Calculations!T4</f>
        <v>2.5600987637990991</v>
      </c>
      <c r="T31" s="53">
        <f>Calculations!M4</f>
        <v>4.7958500000000001E-2</v>
      </c>
      <c r="U31" s="53">
        <f>Calculations!R4</f>
        <v>1.3215858423857629</v>
      </c>
      <c r="V31" s="31" t="s">
        <v>1782</v>
      </c>
      <c r="W31" s="31" t="s">
        <v>1781</v>
      </c>
      <c r="X31" s="31" t="s">
        <v>1779</v>
      </c>
      <c r="Y31" s="29" t="s">
        <v>1787</v>
      </c>
      <c r="Z31" s="38" t="s">
        <v>1788</v>
      </c>
      <c r="AA31" s="29" t="s">
        <v>2186</v>
      </c>
      <c r="AB31" s="64" t="s">
        <v>1879</v>
      </c>
      <c r="AC31" s="29"/>
    </row>
    <row r="32" spans="2:29" ht="51.75" x14ac:dyDescent="0.25">
      <c r="B32" s="13" t="str">
        <f>Calculations!A5</f>
        <v>19C004</v>
      </c>
      <c r="C32" s="60">
        <v>61</v>
      </c>
      <c r="D32" s="29" t="str">
        <f>Calculations!B5</f>
        <v>Vacant Land in Charnock Richard between Chorley Lane and Clancut Brook, South of Southgates and East of Mere Fold, PR7 5EU</v>
      </c>
      <c r="E32" s="29" t="s">
        <v>1812</v>
      </c>
      <c r="F32" s="13" t="str">
        <f>Calculations!C5</f>
        <v>Residential</v>
      </c>
      <c r="G32" s="53">
        <f>Calculations!D5</f>
        <v>4.0405899999999999</v>
      </c>
      <c r="H32" s="53">
        <f>Calculations!H5</f>
        <v>3.6693000853108999</v>
      </c>
      <c r="I32" s="53">
        <f>Calculations!L5</f>
        <v>90.810997535283207</v>
      </c>
      <c r="J32" s="53">
        <f>Calculations!G5</f>
        <v>7.3800180690099998E-2</v>
      </c>
      <c r="K32" s="53">
        <f>Calculations!K5</f>
        <v>1.8264704087794108</v>
      </c>
      <c r="L32" s="53">
        <f>Calculations!F5</f>
        <v>0.29748973399899997</v>
      </c>
      <c r="M32" s="53">
        <f>Calculations!J5</f>
        <v>7.3625320559373746</v>
      </c>
      <c r="N32" s="53">
        <f>Calculations!E5</f>
        <v>0</v>
      </c>
      <c r="O32" s="53">
        <f>Calculations!I5</f>
        <v>0</v>
      </c>
      <c r="P32" s="53">
        <f>Calculations!Q5</f>
        <v>0.3033303</v>
      </c>
      <c r="Q32" s="53">
        <f>Calculations!V5</f>
        <v>7.5070794116700785</v>
      </c>
      <c r="R32" s="53">
        <f>Calculations!O5</f>
        <v>9.947629999999999E-2</v>
      </c>
      <c r="S32" s="53">
        <f>Calculations!T5</f>
        <v>2.4619251148965864</v>
      </c>
      <c r="T32" s="53">
        <f>Calculations!M5</f>
        <v>4.9863299999999999E-2</v>
      </c>
      <c r="U32" s="53">
        <f>Calculations!R5</f>
        <v>1.2340598773941429</v>
      </c>
      <c r="V32" s="31" t="s">
        <v>1782</v>
      </c>
      <c r="W32" s="31" t="s">
        <v>1781</v>
      </c>
      <c r="X32" s="31" t="s">
        <v>1779</v>
      </c>
      <c r="Y32" s="29" t="s">
        <v>1786</v>
      </c>
      <c r="Z32" s="38" t="s">
        <v>1791</v>
      </c>
      <c r="AA32" s="29" t="s">
        <v>2187</v>
      </c>
      <c r="AB32" s="64" t="s">
        <v>1878</v>
      </c>
      <c r="AC32" s="29"/>
    </row>
    <row r="33" spans="2:29" x14ac:dyDescent="0.25">
      <c r="B33" s="13" t="str">
        <f>Calculations!A6</f>
        <v>19C005</v>
      </c>
      <c r="C33" s="60">
        <v>69</v>
      </c>
      <c r="D33" s="29" t="str">
        <f>Calculations!B6</f>
        <v>Carrington Road, Adlington, PR7 4JE</v>
      </c>
      <c r="E33" s="29" t="s">
        <v>1812</v>
      </c>
      <c r="F33" s="13" t="str">
        <f>Calculations!C6</f>
        <v>Residential</v>
      </c>
      <c r="G33" s="53">
        <f>Calculations!D6</f>
        <v>0.84326400000000001</v>
      </c>
      <c r="H33" s="53">
        <f>Calculations!H6</f>
        <v>0.84326400000000001</v>
      </c>
      <c r="I33" s="53">
        <f>Calculations!L6</f>
        <v>100</v>
      </c>
      <c r="J33" s="53">
        <f>Calculations!G6</f>
        <v>0</v>
      </c>
      <c r="K33" s="53">
        <f>Calculations!K6</f>
        <v>0</v>
      </c>
      <c r="L33" s="53">
        <f>Calculations!F6</f>
        <v>0</v>
      </c>
      <c r="M33" s="53">
        <f>Calculations!J6</f>
        <v>0</v>
      </c>
      <c r="N33" s="53">
        <f>Calculations!E6</f>
        <v>0</v>
      </c>
      <c r="O33" s="53">
        <f>Calculations!I6</f>
        <v>0</v>
      </c>
      <c r="P33" s="53">
        <f>Calculations!Q6</f>
        <v>3.6389539999999998E-3</v>
      </c>
      <c r="Q33" s="53">
        <f>Calculations!V6</f>
        <v>0.431531999468731</v>
      </c>
      <c r="R33" s="53">
        <f>Calculations!O6</f>
        <v>1.815664E-3</v>
      </c>
      <c r="S33" s="53">
        <f>Calculations!T6</f>
        <v>0.21531382817243472</v>
      </c>
      <c r="T33" s="53">
        <f>Calculations!M6</f>
        <v>1.06674E-3</v>
      </c>
      <c r="U33" s="53">
        <f>Calculations!R6</f>
        <v>0.1265013091985428</v>
      </c>
      <c r="V33" s="31" t="s">
        <v>1782</v>
      </c>
      <c r="W33" s="31" t="s">
        <v>1782</v>
      </c>
      <c r="X33" s="31" t="s">
        <v>1779</v>
      </c>
      <c r="Y33" s="29" t="s">
        <v>1787</v>
      </c>
      <c r="Z33" s="38" t="s">
        <v>1788</v>
      </c>
      <c r="AA33" s="72" t="s">
        <v>2188</v>
      </c>
      <c r="AB33" s="64" t="s">
        <v>1880</v>
      </c>
      <c r="AC33" s="29"/>
    </row>
    <row r="34" spans="2:29" ht="77.25" x14ac:dyDescent="0.25">
      <c r="B34" s="13" t="str">
        <f>Calculations!A7</f>
        <v>19C006</v>
      </c>
      <c r="C34" s="60">
        <v>55</v>
      </c>
      <c r="D34" s="29" t="str">
        <f>Calculations!B7</f>
        <v>Froom Street, Chorley, PR6 0AN</v>
      </c>
      <c r="E34" s="29" t="s">
        <v>1812</v>
      </c>
      <c r="F34" s="13" t="str">
        <f>Calculations!C7</f>
        <v>Residential</v>
      </c>
      <c r="G34" s="53">
        <f>Calculations!D7</f>
        <v>2.5079699999999998</v>
      </c>
      <c r="H34" s="53">
        <f>Calculations!H7</f>
        <v>2.5079699999999998</v>
      </c>
      <c r="I34" s="53">
        <f>Calculations!L7</f>
        <v>100</v>
      </c>
      <c r="J34" s="53">
        <f>Calculations!G7</f>
        <v>0</v>
      </c>
      <c r="K34" s="53">
        <f>Calculations!K7</f>
        <v>0</v>
      </c>
      <c r="L34" s="53">
        <f>Calculations!F7</f>
        <v>0</v>
      </c>
      <c r="M34" s="53">
        <f>Calculations!J7</f>
        <v>0</v>
      </c>
      <c r="N34" s="53">
        <f>Calculations!E7</f>
        <v>0</v>
      </c>
      <c r="O34" s="53">
        <f>Calculations!I7</f>
        <v>0</v>
      </c>
      <c r="P34" s="53">
        <f>Calculations!Q7</f>
        <v>0.1226796</v>
      </c>
      <c r="Q34" s="53">
        <f>Calculations!V7</f>
        <v>4.8915896123159373</v>
      </c>
      <c r="R34" s="53">
        <f>Calculations!O7</f>
        <v>6.5526899999999999E-2</v>
      </c>
      <c r="S34" s="53">
        <f>Calculations!T7</f>
        <v>2.6127465639541145</v>
      </c>
      <c r="T34" s="53">
        <f>Calculations!M7</f>
        <v>4.8915399999999998E-2</v>
      </c>
      <c r="U34" s="53">
        <f>Calculations!R7</f>
        <v>1.95039813075914</v>
      </c>
      <c r="V34" s="31" t="s">
        <v>1782</v>
      </c>
      <c r="W34" s="31" t="s">
        <v>1781</v>
      </c>
      <c r="X34" s="31" t="s">
        <v>1779</v>
      </c>
      <c r="Y34" s="29" t="s">
        <v>1787</v>
      </c>
      <c r="Z34" s="38" t="s">
        <v>1788</v>
      </c>
      <c r="AA34" s="73" t="s">
        <v>2189</v>
      </c>
      <c r="AB34" s="64" t="s">
        <v>1878</v>
      </c>
      <c r="AC34" s="29" t="s">
        <v>2451</v>
      </c>
    </row>
    <row r="35" spans="2:29" ht="39" x14ac:dyDescent="0.25">
      <c r="B35" s="13" t="str">
        <f>Calculations!A8</f>
        <v>19C007</v>
      </c>
      <c r="C35" s="60">
        <v>42</v>
      </c>
      <c r="D35" s="29" t="str">
        <f>Calculations!B8</f>
        <v>Land at Corner of Pompian Brow and South Road, Bretherton, PR26 9AQ</v>
      </c>
      <c r="E35" s="29" t="s">
        <v>1812</v>
      </c>
      <c r="F35" s="13" t="str">
        <f>Calculations!C8</f>
        <v>Residential</v>
      </c>
      <c r="G35" s="53">
        <f>Calculations!D8</f>
        <v>2.3630000000000002E-2</v>
      </c>
      <c r="H35" s="53">
        <f>Calculations!H8</f>
        <v>2.3630000000000002E-2</v>
      </c>
      <c r="I35" s="53">
        <f>Calculations!L8</f>
        <v>100</v>
      </c>
      <c r="J35" s="53">
        <f>Calculations!G8</f>
        <v>0</v>
      </c>
      <c r="K35" s="53">
        <f>Calculations!K8</f>
        <v>0</v>
      </c>
      <c r="L35" s="53">
        <f>Calculations!F8</f>
        <v>0</v>
      </c>
      <c r="M35" s="53">
        <f>Calculations!J8</f>
        <v>0</v>
      </c>
      <c r="N35" s="53">
        <f>Calculations!E8</f>
        <v>0</v>
      </c>
      <c r="O35" s="53">
        <f>Calculations!I8</f>
        <v>0</v>
      </c>
      <c r="P35" s="53">
        <f>Calculations!Q8</f>
        <v>1.822418E-2</v>
      </c>
      <c r="Q35" s="53">
        <f>Calculations!V8</f>
        <v>77.123063901819705</v>
      </c>
      <c r="R35" s="53">
        <f>Calculations!O8</f>
        <v>1.22734E-2</v>
      </c>
      <c r="S35" s="53">
        <f>Calculations!T8</f>
        <v>51.939906898011003</v>
      </c>
      <c r="T35" s="53">
        <f>Calculations!M8</f>
        <v>0</v>
      </c>
      <c r="U35" s="53">
        <f>Calculations!R8</f>
        <v>0</v>
      </c>
      <c r="V35" s="31" t="s">
        <v>1781</v>
      </c>
      <c r="W35" s="31" t="s">
        <v>1782</v>
      </c>
      <c r="X35" s="31" t="s">
        <v>1779</v>
      </c>
      <c r="Y35" s="29" t="s">
        <v>1783</v>
      </c>
      <c r="Z35" s="38" t="s">
        <v>1806</v>
      </c>
      <c r="AA35" s="29" t="s">
        <v>2190</v>
      </c>
      <c r="AB35" s="64" t="s">
        <v>1878</v>
      </c>
      <c r="AC35" s="29"/>
    </row>
    <row r="36" spans="2:29" ht="39" x14ac:dyDescent="0.25">
      <c r="B36" s="13" t="str">
        <f>Calculations!A9</f>
        <v>19C008</v>
      </c>
      <c r="C36" s="60">
        <v>52</v>
      </c>
      <c r="D36" s="29" t="str">
        <f>Calculations!B9</f>
        <v>Land between Pear Tree Lane and Whinney Lane, Euxton, Chorley, PR7 6DS</v>
      </c>
      <c r="E36" s="29" t="s">
        <v>1812</v>
      </c>
      <c r="F36" s="13" t="str">
        <f>Calculations!C9</f>
        <v>Other</v>
      </c>
      <c r="G36" s="53">
        <f>Calculations!D9</f>
        <v>4.9315199999999999</v>
      </c>
      <c r="H36" s="53">
        <f>Calculations!H9</f>
        <v>4.9315199999999999</v>
      </c>
      <c r="I36" s="53">
        <f>Calculations!L9</f>
        <v>100</v>
      </c>
      <c r="J36" s="53">
        <f>Calculations!G9</f>
        <v>0</v>
      </c>
      <c r="K36" s="53">
        <f>Calculations!K9</f>
        <v>0</v>
      </c>
      <c r="L36" s="53">
        <f>Calculations!F9</f>
        <v>0</v>
      </c>
      <c r="M36" s="53">
        <f>Calculations!J9</f>
        <v>0</v>
      </c>
      <c r="N36" s="53">
        <f>Calculations!E9</f>
        <v>0</v>
      </c>
      <c r="O36" s="53">
        <f>Calculations!I9</f>
        <v>0</v>
      </c>
      <c r="P36" s="53">
        <f>Calculations!Q9</f>
        <v>0.25050430000000001</v>
      </c>
      <c r="Q36" s="53">
        <f>Calculations!V9</f>
        <v>5.0796569820258259</v>
      </c>
      <c r="R36" s="53">
        <f>Calculations!O9</f>
        <v>0.15352470000000001</v>
      </c>
      <c r="S36" s="53">
        <f>Calculations!T9</f>
        <v>3.1131314483161381</v>
      </c>
      <c r="T36" s="53">
        <f>Calculations!M9</f>
        <v>8.6948399999999995E-2</v>
      </c>
      <c r="U36" s="53">
        <f>Calculations!R9</f>
        <v>1.7631156316916488</v>
      </c>
      <c r="V36" s="31" t="s">
        <v>1782</v>
      </c>
      <c r="W36" s="31" t="s">
        <v>1782</v>
      </c>
      <c r="X36" s="31" t="s">
        <v>1779</v>
      </c>
      <c r="Y36" s="29" t="s">
        <v>1787</v>
      </c>
      <c r="Z36" s="38" t="s">
        <v>1788</v>
      </c>
      <c r="AA36" s="29" t="s">
        <v>2191</v>
      </c>
      <c r="AB36" s="64" t="s">
        <v>1878</v>
      </c>
      <c r="AC36" s="29"/>
    </row>
    <row r="37" spans="2:29" ht="26.25" x14ac:dyDescent="0.25">
      <c r="B37" s="13" t="str">
        <f>Calculations!A10</f>
        <v>19C009</v>
      </c>
      <c r="C37" s="60">
        <v>38</v>
      </c>
      <c r="D37" s="29" t="str">
        <f>Calculations!B10</f>
        <v>Land Situated to the North of Cuerden Farm Barn, Wigan Road, Leyland, PR25 5SB</v>
      </c>
      <c r="E37" s="29" t="s">
        <v>1812</v>
      </c>
      <c r="F37" s="13" t="str">
        <f>Calculations!C10</f>
        <v>Residential</v>
      </c>
      <c r="G37" s="53">
        <f>Calculations!D10</f>
        <v>2.4186299999999998</v>
      </c>
      <c r="H37" s="53">
        <f>Calculations!H10</f>
        <v>2.4186299999999998</v>
      </c>
      <c r="I37" s="53">
        <f>Calculations!L10</f>
        <v>100</v>
      </c>
      <c r="J37" s="53">
        <f>Calculations!G10</f>
        <v>0</v>
      </c>
      <c r="K37" s="53">
        <f>Calculations!K10</f>
        <v>0</v>
      </c>
      <c r="L37" s="53">
        <f>Calculations!F10</f>
        <v>0</v>
      </c>
      <c r="M37" s="53">
        <f>Calculations!J10</f>
        <v>0</v>
      </c>
      <c r="N37" s="53">
        <f>Calculations!E10</f>
        <v>0</v>
      </c>
      <c r="O37" s="53">
        <f>Calculations!I10</f>
        <v>0</v>
      </c>
      <c r="P37" s="53">
        <f>Calculations!Q10</f>
        <v>0</v>
      </c>
      <c r="Q37" s="53">
        <f>Calculations!V10</f>
        <v>0</v>
      </c>
      <c r="R37" s="53">
        <f>Calculations!O10</f>
        <v>0</v>
      </c>
      <c r="S37" s="53">
        <f>Calculations!T10</f>
        <v>0</v>
      </c>
      <c r="T37" s="53">
        <f>Calculations!M10</f>
        <v>0</v>
      </c>
      <c r="U37" s="53">
        <f>Calculations!R10</f>
        <v>0</v>
      </c>
      <c r="V37" s="31" t="s">
        <v>1782</v>
      </c>
      <c r="W37" s="31" t="s">
        <v>1782</v>
      </c>
      <c r="X37" s="31" t="s">
        <v>1779</v>
      </c>
      <c r="Y37" s="29" t="s">
        <v>1787</v>
      </c>
      <c r="Z37" s="38" t="s">
        <v>1788</v>
      </c>
      <c r="AA37" s="29" t="s">
        <v>2192</v>
      </c>
      <c r="AB37" s="64" t="s">
        <v>1878</v>
      </c>
      <c r="AC37" s="29"/>
    </row>
    <row r="38" spans="2:29" ht="39" x14ac:dyDescent="0.25">
      <c r="B38" s="13" t="str">
        <f>Calculations!A11</f>
        <v>19C010</v>
      </c>
      <c r="C38" s="60">
        <v>47</v>
      </c>
      <c r="D38" s="29" t="str">
        <f>Calculations!B11</f>
        <v>Withnell Fold Mill, Withnell Fold, Withnell, PR6 8BA</v>
      </c>
      <c r="E38" s="29" t="s">
        <v>1812</v>
      </c>
      <c r="F38" s="13" t="str">
        <f>Calculations!C11</f>
        <v>Mixed Use</v>
      </c>
      <c r="G38" s="53">
        <f>Calculations!D11</f>
        <v>2.8571</v>
      </c>
      <c r="H38" s="53">
        <f>Calculations!H11</f>
        <v>2.8571</v>
      </c>
      <c r="I38" s="53">
        <f>Calculations!L11</f>
        <v>100</v>
      </c>
      <c r="J38" s="53">
        <f>Calculations!G11</f>
        <v>0</v>
      </c>
      <c r="K38" s="53">
        <f>Calculations!K11</f>
        <v>0</v>
      </c>
      <c r="L38" s="53">
        <f>Calculations!F11</f>
        <v>0</v>
      </c>
      <c r="M38" s="53">
        <f>Calculations!J11</f>
        <v>0</v>
      </c>
      <c r="N38" s="53">
        <f>Calculations!E11</f>
        <v>0</v>
      </c>
      <c r="O38" s="53">
        <f>Calculations!I11</f>
        <v>0</v>
      </c>
      <c r="P38" s="53">
        <f>Calculations!Q11</f>
        <v>9.7295699999999999E-2</v>
      </c>
      <c r="Q38" s="53">
        <f>Calculations!V11</f>
        <v>3.4054005810087147</v>
      </c>
      <c r="R38" s="53">
        <f>Calculations!O11</f>
        <v>0</v>
      </c>
      <c r="S38" s="53">
        <f>Calculations!T11</f>
        <v>0</v>
      </c>
      <c r="T38" s="53">
        <f>Calculations!M11</f>
        <v>0</v>
      </c>
      <c r="U38" s="53">
        <f>Calculations!R11</f>
        <v>0</v>
      </c>
      <c r="V38" s="31" t="s">
        <v>1782</v>
      </c>
      <c r="W38" s="31" t="s">
        <v>1782</v>
      </c>
      <c r="X38" s="31" t="s">
        <v>1779</v>
      </c>
      <c r="Y38" s="29" t="s">
        <v>1787</v>
      </c>
      <c r="Z38" s="38" t="s">
        <v>1788</v>
      </c>
      <c r="AA38" s="29" t="s">
        <v>2193</v>
      </c>
      <c r="AB38" s="64" t="s">
        <v>1881</v>
      </c>
      <c r="AC38" s="29" t="s">
        <v>2459</v>
      </c>
    </row>
    <row r="39" spans="2:29" ht="26.25" x14ac:dyDescent="0.25">
      <c r="B39" s="13" t="str">
        <f>Calculations!A12</f>
        <v>19C012</v>
      </c>
      <c r="C39" s="60">
        <v>67</v>
      </c>
      <c r="D39" s="29" t="str">
        <f>Calculations!B12</f>
        <v>Land West of Blainscough Lane, Chorley, PR7 5HT</v>
      </c>
      <c r="E39" s="29" t="s">
        <v>1812</v>
      </c>
      <c r="F39" s="13" t="str">
        <f>Calculations!C12</f>
        <v>Residential</v>
      </c>
      <c r="G39" s="53">
        <f>Calculations!D12</f>
        <v>4.5393999999999997</v>
      </c>
      <c r="H39" s="53">
        <f>Calculations!H12</f>
        <v>4.5393999999999997</v>
      </c>
      <c r="I39" s="53">
        <f>Calculations!L12</f>
        <v>100</v>
      </c>
      <c r="J39" s="53">
        <f>Calculations!G12</f>
        <v>0</v>
      </c>
      <c r="K39" s="53">
        <f>Calculations!K12</f>
        <v>0</v>
      </c>
      <c r="L39" s="53">
        <f>Calculations!F12</f>
        <v>0</v>
      </c>
      <c r="M39" s="53">
        <f>Calculations!J12</f>
        <v>0</v>
      </c>
      <c r="N39" s="53">
        <f>Calculations!E12</f>
        <v>0</v>
      </c>
      <c r="O39" s="53">
        <f>Calculations!I12</f>
        <v>0</v>
      </c>
      <c r="P39" s="53">
        <f>Calculations!Q12</f>
        <v>0.44248799999999999</v>
      </c>
      <c r="Q39" s="53">
        <f>Calculations!V12</f>
        <v>9.7477199629907041</v>
      </c>
      <c r="R39" s="53">
        <f>Calculations!O12</f>
        <v>0.21288000000000001</v>
      </c>
      <c r="S39" s="53">
        <f>Calculations!T12</f>
        <v>4.6896065559325022</v>
      </c>
      <c r="T39" s="53">
        <f>Calculations!M12</f>
        <v>9.7379999999999994E-2</v>
      </c>
      <c r="U39" s="53">
        <f>Calculations!R12</f>
        <v>2.1452174296162489</v>
      </c>
      <c r="V39" s="31" t="s">
        <v>1782</v>
      </c>
      <c r="W39" s="31" t="s">
        <v>1782</v>
      </c>
      <c r="X39" s="31" t="s">
        <v>1779</v>
      </c>
      <c r="Y39" s="29" t="s">
        <v>1787</v>
      </c>
      <c r="Z39" s="38" t="s">
        <v>1788</v>
      </c>
      <c r="AA39" s="72" t="s">
        <v>2194</v>
      </c>
      <c r="AB39" s="64" t="s">
        <v>1878</v>
      </c>
      <c r="AC39" s="29"/>
    </row>
    <row r="40" spans="2:29" ht="26.25" x14ac:dyDescent="0.25">
      <c r="B40" s="13" t="str">
        <f>Calculations!A13</f>
        <v>19C013</v>
      </c>
      <c r="C40" s="60" t="s">
        <v>1861</v>
      </c>
      <c r="D40" s="29" t="str">
        <f>Calculations!B13</f>
        <v>Land North West of Darlington Street, Chorley, PR7 5AB</v>
      </c>
      <c r="E40" s="29" t="s">
        <v>1812</v>
      </c>
      <c r="F40" s="13" t="str">
        <f>Calculations!C13</f>
        <v>Residential</v>
      </c>
      <c r="G40" s="53">
        <f>Calculations!D13</f>
        <v>2.52373</v>
      </c>
      <c r="H40" s="53">
        <f>Calculations!H13</f>
        <v>2.52373</v>
      </c>
      <c r="I40" s="53">
        <f>Calculations!L13</f>
        <v>100</v>
      </c>
      <c r="J40" s="53">
        <f>Calculations!G13</f>
        <v>0</v>
      </c>
      <c r="K40" s="53">
        <f>Calculations!K13</f>
        <v>0</v>
      </c>
      <c r="L40" s="53">
        <f>Calculations!F13</f>
        <v>0</v>
      </c>
      <c r="M40" s="53">
        <f>Calculations!J13</f>
        <v>0</v>
      </c>
      <c r="N40" s="53">
        <f>Calculations!E13</f>
        <v>0</v>
      </c>
      <c r="O40" s="53">
        <f>Calculations!I13</f>
        <v>0</v>
      </c>
      <c r="P40" s="53">
        <f>Calculations!Q13</f>
        <v>9.9494600000000002E-2</v>
      </c>
      <c r="Q40" s="53">
        <f>Calculations!V13</f>
        <v>3.9423630895539539</v>
      </c>
      <c r="R40" s="53">
        <f>Calculations!O13</f>
        <v>4.31975E-2</v>
      </c>
      <c r="S40" s="53">
        <f>Calculations!T13</f>
        <v>1.7116529898206228</v>
      </c>
      <c r="T40" s="53">
        <f>Calculations!M13</f>
        <v>1.84561E-2</v>
      </c>
      <c r="U40" s="53">
        <f>Calculations!R13</f>
        <v>0.73130247688936612</v>
      </c>
      <c r="V40" s="31" t="s">
        <v>1782</v>
      </c>
      <c r="W40" s="31" t="s">
        <v>1782</v>
      </c>
      <c r="X40" s="31" t="s">
        <v>1779</v>
      </c>
      <c r="Y40" s="29" t="s">
        <v>1787</v>
      </c>
      <c r="Z40" s="38" t="s">
        <v>1788</v>
      </c>
      <c r="AA40" s="72" t="s">
        <v>2195</v>
      </c>
      <c r="AB40" s="64" t="s">
        <v>1878</v>
      </c>
      <c r="AC40" s="29"/>
    </row>
    <row r="41" spans="2:29" x14ac:dyDescent="0.25">
      <c r="B41" s="13" t="str">
        <f>Calculations!A14</f>
        <v>19C014</v>
      </c>
      <c r="C41" s="60">
        <v>67</v>
      </c>
      <c r="D41" s="29" t="str">
        <f>Calculations!B14</f>
        <v>Mountain Road, Coppull, PR7 5EL</v>
      </c>
      <c r="E41" s="29" t="s">
        <v>1812</v>
      </c>
      <c r="F41" s="13" t="str">
        <f>Calculations!C14</f>
        <v>Other</v>
      </c>
      <c r="G41" s="53">
        <f>Calculations!D14</f>
        <v>0.63351900000000005</v>
      </c>
      <c r="H41" s="53">
        <f>Calculations!H14</f>
        <v>0.63351900000000005</v>
      </c>
      <c r="I41" s="53">
        <f>Calculations!L14</f>
        <v>100</v>
      </c>
      <c r="J41" s="53">
        <f>Calculations!G14</f>
        <v>0</v>
      </c>
      <c r="K41" s="53">
        <f>Calculations!K14</f>
        <v>0</v>
      </c>
      <c r="L41" s="53">
        <f>Calculations!F14</f>
        <v>0</v>
      </c>
      <c r="M41" s="53">
        <f>Calculations!J14</f>
        <v>0</v>
      </c>
      <c r="N41" s="53">
        <f>Calculations!E14</f>
        <v>0</v>
      </c>
      <c r="O41" s="53">
        <f>Calculations!I14</f>
        <v>0</v>
      </c>
      <c r="P41" s="53">
        <f>Calculations!Q14</f>
        <v>7.3126500000000004E-3</v>
      </c>
      <c r="Q41" s="53">
        <f>Calculations!V14</f>
        <v>1.1542905579785294</v>
      </c>
      <c r="R41" s="53">
        <f>Calculations!O14</f>
        <v>0</v>
      </c>
      <c r="S41" s="53">
        <f>Calculations!T14</f>
        <v>0</v>
      </c>
      <c r="T41" s="53">
        <f>Calculations!M14</f>
        <v>0</v>
      </c>
      <c r="U41" s="53">
        <f>Calculations!R14</f>
        <v>0</v>
      </c>
      <c r="V41" s="31" t="s">
        <v>1782</v>
      </c>
      <c r="W41" s="31" t="s">
        <v>1782</v>
      </c>
      <c r="X41" s="31" t="s">
        <v>1779</v>
      </c>
      <c r="Y41" s="29" t="s">
        <v>1787</v>
      </c>
      <c r="Z41" s="38" t="s">
        <v>1788</v>
      </c>
      <c r="AA41" s="29" t="s">
        <v>2196</v>
      </c>
      <c r="AB41" s="64" t="s">
        <v>1882</v>
      </c>
      <c r="AC41" s="29"/>
    </row>
    <row r="42" spans="2:29" ht="26.25" x14ac:dyDescent="0.25">
      <c r="B42" s="13" t="str">
        <f>Calculations!A15</f>
        <v>19C015</v>
      </c>
      <c r="C42" s="60">
        <v>61</v>
      </c>
      <c r="D42" s="29" t="str">
        <f>Calculations!B15</f>
        <v>Land North of Spinners Close, Coppull, PR7 5UT</v>
      </c>
      <c r="E42" s="29" t="s">
        <v>1812</v>
      </c>
      <c r="F42" s="13" t="str">
        <f>Calculations!C15</f>
        <v>Residential</v>
      </c>
      <c r="G42" s="53">
        <f>Calculations!D15</f>
        <v>1.0243</v>
      </c>
      <c r="H42" s="53">
        <f>Calculations!H15</f>
        <v>1.0243</v>
      </c>
      <c r="I42" s="53">
        <f>Calculations!L15</f>
        <v>100</v>
      </c>
      <c r="J42" s="53">
        <f>Calculations!G15</f>
        <v>0</v>
      </c>
      <c r="K42" s="53">
        <f>Calculations!K15</f>
        <v>0</v>
      </c>
      <c r="L42" s="53">
        <f>Calculations!F15</f>
        <v>0</v>
      </c>
      <c r="M42" s="53">
        <f>Calculations!J15</f>
        <v>0</v>
      </c>
      <c r="N42" s="53">
        <f>Calculations!E15</f>
        <v>0</v>
      </c>
      <c r="O42" s="53">
        <f>Calculations!I15</f>
        <v>0</v>
      </c>
      <c r="P42" s="53">
        <f>Calculations!Q15</f>
        <v>4.6131430000000001E-2</v>
      </c>
      <c r="Q42" s="53">
        <f>Calculations!V15</f>
        <v>4.5037030166943275</v>
      </c>
      <c r="R42" s="53">
        <f>Calculations!O15</f>
        <v>1.272763E-2</v>
      </c>
      <c r="S42" s="53">
        <f>Calculations!T15</f>
        <v>1.2425685834228253</v>
      </c>
      <c r="T42" s="53">
        <f>Calculations!M15</f>
        <v>6.8473400000000004E-3</v>
      </c>
      <c r="U42" s="53">
        <f>Calculations!R15</f>
        <v>0.66848970028312016</v>
      </c>
      <c r="V42" s="31" t="s">
        <v>1782</v>
      </c>
      <c r="W42" s="31" t="s">
        <v>1782</v>
      </c>
      <c r="X42" s="31" t="s">
        <v>1779</v>
      </c>
      <c r="Y42" s="29" t="s">
        <v>1787</v>
      </c>
      <c r="Z42" s="38" t="s">
        <v>1788</v>
      </c>
      <c r="AA42" s="29" t="s">
        <v>2197</v>
      </c>
      <c r="AB42" s="64" t="s">
        <v>1882</v>
      </c>
      <c r="AC42" s="29"/>
    </row>
    <row r="43" spans="2:29" ht="26.25" x14ac:dyDescent="0.25">
      <c r="B43" s="13" t="str">
        <f>Calculations!A16</f>
        <v>19C016</v>
      </c>
      <c r="C43" s="60">
        <v>67</v>
      </c>
      <c r="D43" s="29" t="str">
        <f>Calculations!B16</f>
        <v>Land West of Blainscough Lane, Chorley, PR7 5HT</v>
      </c>
      <c r="E43" s="29" t="s">
        <v>1812</v>
      </c>
      <c r="F43" s="13" t="str">
        <f>Calculations!C16</f>
        <v>Residential</v>
      </c>
      <c r="G43" s="53">
        <f>Calculations!D16</f>
        <v>4.0071399999999997</v>
      </c>
      <c r="H43" s="53">
        <f>Calculations!H16</f>
        <v>4.0071399999999997</v>
      </c>
      <c r="I43" s="53">
        <f>Calculations!L16</f>
        <v>100</v>
      </c>
      <c r="J43" s="53">
        <f>Calculations!G16</f>
        <v>0</v>
      </c>
      <c r="K43" s="53">
        <f>Calculations!K16</f>
        <v>0</v>
      </c>
      <c r="L43" s="53">
        <f>Calculations!F16</f>
        <v>0</v>
      </c>
      <c r="M43" s="53">
        <f>Calculations!J16</f>
        <v>0</v>
      </c>
      <c r="N43" s="53">
        <f>Calculations!E16</f>
        <v>0</v>
      </c>
      <c r="O43" s="53">
        <f>Calculations!I16</f>
        <v>0</v>
      </c>
      <c r="P43" s="53">
        <f>Calculations!Q16</f>
        <v>0.17820740000000002</v>
      </c>
      <c r="Q43" s="53">
        <f>Calculations!V16</f>
        <v>4.4472466647035054</v>
      </c>
      <c r="R43" s="53">
        <f>Calculations!O16</f>
        <v>5.9348399999999996E-2</v>
      </c>
      <c r="S43" s="53">
        <f>Calculations!T16</f>
        <v>1.4810662966604611</v>
      </c>
      <c r="T43" s="53">
        <f>Calculations!M16</f>
        <v>2.99052E-2</v>
      </c>
      <c r="U43" s="53">
        <f>Calculations!R16</f>
        <v>0.74629785832289364</v>
      </c>
      <c r="V43" s="31" t="s">
        <v>1782</v>
      </c>
      <c r="W43" s="31" t="s">
        <v>1782</v>
      </c>
      <c r="X43" s="31" t="s">
        <v>1779</v>
      </c>
      <c r="Y43" s="29" t="s">
        <v>1787</v>
      </c>
      <c r="Z43" s="38" t="s">
        <v>1788</v>
      </c>
      <c r="AA43" s="29" t="s">
        <v>2194</v>
      </c>
      <c r="AB43" s="64" t="s">
        <v>1878</v>
      </c>
      <c r="AC43" s="29"/>
    </row>
    <row r="44" spans="2:29" ht="26.25" x14ac:dyDescent="0.25">
      <c r="B44" s="13" t="str">
        <f>Calculations!A17</f>
        <v>19C017</v>
      </c>
      <c r="C44" s="60">
        <v>67</v>
      </c>
      <c r="D44" s="29" t="str">
        <f>Calculations!B17</f>
        <v>Land East of Blainscough Lane and West of Spinningfield Road, Chorley, PR7 5HT</v>
      </c>
      <c r="E44" s="29" t="s">
        <v>1812</v>
      </c>
      <c r="F44" s="13" t="str">
        <f>Calculations!C17</f>
        <v>Residential</v>
      </c>
      <c r="G44" s="53">
        <f>Calculations!D17</f>
        <v>2.73129</v>
      </c>
      <c r="H44" s="53">
        <f>Calculations!H17</f>
        <v>2.73129</v>
      </c>
      <c r="I44" s="53">
        <f>Calculations!L17</f>
        <v>100</v>
      </c>
      <c r="J44" s="53">
        <f>Calculations!G17</f>
        <v>0</v>
      </c>
      <c r="K44" s="53">
        <f>Calculations!K17</f>
        <v>0</v>
      </c>
      <c r="L44" s="53">
        <f>Calculations!F17</f>
        <v>0</v>
      </c>
      <c r="M44" s="53">
        <f>Calculations!J17</f>
        <v>0</v>
      </c>
      <c r="N44" s="53">
        <f>Calculations!E17</f>
        <v>0</v>
      </c>
      <c r="O44" s="53">
        <f>Calculations!I17</f>
        <v>0</v>
      </c>
      <c r="P44" s="53">
        <f>Calculations!Q17</f>
        <v>3.8263800000000001E-2</v>
      </c>
      <c r="Q44" s="53">
        <f>Calculations!V17</f>
        <v>1.4009424118273783</v>
      </c>
      <c r="R44" s="53">
        <f>Calculations!O17</f>
        <v>0</v>
      </c>
      <c r="S44" s="53">
        <f>Calculations!T17</f>
        <v>0</v>
      </c>
      <c r="T44" s="53">
        <f>Calculations!M17</f>
        <v>0</v>
      </c>
      <c r="U44" s="53">
        <f>Calculations!R17</f>
        <v>0</v>
      </c>
      <c r="V44" s="31" t="s">
        <v>1782</v>
      </c>
      <c r="W44" s="31" t="s">
        <v>1782</v>
      </c>
      <c r="X44" s="31" t="s">
        <v>1779</v>
      </c>
      <c r="Y44" s="29" t="s">
        <v>1787</v>
      </c>
      <c r="Z44" s="38" t="s">
        <v>1788</v>
      </c>
      <c r="AA44" s="29" t="s">
        <v>2198</v>
      </c>
      <c r="AB44" s="64" t="s">
        <v>1878</v>
      </c>
      <c r="AC44" s="29"/>
    </row>
    <row r="45" spans="2:29" ht="26.25" x14ac:dyDescent="0.25">
      <c r="B45" s="13" t="str">
        <f>Calculations!A18</f>
        <v>19C018</v>
      </c>
      <c r="C45" s="60">
        <v>38</v>
      </c>
      <c r="D45" s="29" t="str">
        <f>Calculations!B18</f>
        <v>Land at Junction of Lydiate Lane and Wigan Road, Leyland, PR2 5SA</v>
      </c>
      <c r="E45" s="29" t="s">
        <v>1812</v>
      </c>
      <c r="F45" s="13" t="str">
        <f>Calculations!C18</f>
        <v>Mixed Use</v>
      </c>
      <c r="G45" s="53">
        <f>Calculations!D18</f>
        <v>3.9467500000000002</v>
      </c>
      <c r="H45" s="53">
        <f>Calculations!H18</f>
        <v>3.9467500000000002</v>
      </c>
      <c r="I45" s="53">
        <f>Calculations!L18</f>
        <v>100</v>
      </c>
      <c r="J45" s="53">
        <f>Calculations!G18</f>
        <v>0</v>
      </c>
      <c r="K45" s="53">
        <f>Calculations!K18</f>
        <v>0</v>
      </c>
      <c r="L45" s="53">
        <f>Calculations!F18</f>
        <v>0</v>
      </c>
      <c r="M45" s="53">
        <f>Calculations!J18</f>
        <v>0</v>
      </c>
      <c r="N45" s="53">
        <f>Calculations!E18</f>
        <v>0</v>
      </c>
      <c r="O45" s="53">
        <f>Calculations!I18</f>
        <v>0</v>
      </c>
      <c r="P45" s="53">
        <f>Calculations!Q18</f>
        <v>1.04811E-2</v>
      </c>
      <c r="Q45" s="53">
        <f>Calculations!V18</f>
        <v>0.26556280483942485</v>
      </c>
      <c r="R45" s="53">
        <f>Calculations!O18</f>
        <v>0</v>
      </c>
      <c r="S45" s="53">
        <f>Calculations!T18</f>
        <v>0</v>
      </c>
      <c r="T45" s="53">
        <f>Calculations!M18</f>
        <v>0</v>
      </c>
      <c r="U45" s="53">
        <f>Calculations!R18</f>
        <v>0</v>
      </c>
      <c r="V45" s="31" t="s">
        <v>1782</v>
      </c>
      <c r="W45" s="31" t="s">
        <v>1782</v>
      </c>
      <c r="X45" s="31" t="s">
        <v>1779</v>
      </c>
      <c r="Y45" s="29" t="s">
        <v>1787</v>
      </c>
      <c r="Z45" s="38" t="s">
        <v>1788</v>
      </c>
      <c r="AA45" s="29" t="s">
        <v>2199</v>
      </c>
      <c r="AB45" s="64" t="s">
        <v>1878</v>
      </c>
      <c r="AC45" s="29"/>
    </row>
    <row r="46" spans="2:29" x14ac:dyDescent="0.25">
      <c r="B46" s="13" t="str">
        <f>Calculations!A19</f>
        <v>19C019</v>
      </c>
      <c r="C46" s="60">
        <v>38</v>
      </c>
      <c r="D46" s="29" t="str">
        <f>Calculations!B19</f>
        <v>Land off Wigan Road, Leyland, PR25 5SB</v>
      </c>
      <c r="E46" s="29" t="s">
        <v>1812</v>
      </c>
      <c r="F46" s="13" t="str">
        <f>Calculations!C19</f>
        <v>Mixed Use</v>
      </c>
      <c r="G46" s="53">
        <f>Calculations!D19</f>
        <v>2.1117300000000001</v>
      </c>
      <c r="H46" s="53">
        <f>Calculations!H19</f>
        <v>2.1117300000000001</v>
      </c>
      <c r="I46" s="53">
        <f>Calculations!L19</f>
        <v>100</v>
      </c>
      <c r="J46" s="53">
        <f>Calculations!G19</f>
        <v>0</v>
      </c>
      <c r="K46" s="53">
        <f>Calculations!K19</f>
        <v>0</v>
      </c>
      <c r="L46" s="53">
        <f>Calculations!F19</f>
        <v>0</v>
      </c>
      <c r="M46" s="53">
        <f>Calculations!J19</f>
        <v>0</v>
      </c>
      <c r="N46" s="53">
        <f>Calculations!E19</f>
        <v>0</v>
      </c>
      <c r="O46" s="53">
        <f>Calculations!I19</f>
        <v>0</v>
      </c>
      <c r="P46" s="53">
        <f>Calculations!Q19</f>
        <v>3.8844700000000003E-2</v>
      </c>
      <c r="Q46" s="53">
        <f>Calculations!V19</f>
        <v>1.8394728492752386</v>
      </c>
      <c r="R46" s="53">
        <f>Calculations!O19</f>
        <v>0</v>
      </c>
      <c r="S46" s="53">
        <f>Calculations!T19</f>
        <v>0</v>
      </c>
      <c r="T46" s="53">
        <f>Calculations!M19</f>
        <v>0</v>
      </c>
      <c r="U46" s="53">
        <f>Calculations!R19</f>
        <v>0</v>
      </c>
      <c r="V46" s="31" t="s">
        <v>1782</v>
      </c>
      <c r="W46" s="31" t="s">
        <v>1782</v>
      </c>
      <c r="X46" s="31" t="s">
        <v>1779</v>
      </c>
      <c r="Y46" s="29" t="s">
        <v>1787</v>
      </c>
      <c r="Z46" s="38" t="s">
        <v>1788</v>
      </c>
      <c r="AA46" s="29" t="s">
        <v>2151</v>
      </c>
      <c r="AB46" s="64" t="s">
        <v>1878</v>
      </c>
      <c r="AC46" s="29"/>
    </row>
    <row r="47" spans="2:29" ht="64.5" x14ac:dyDescent="0.25">
      <c r="B47" s="13" t="str">
        <f>Calculations!A20</f>
        <v>19C020</v>
      </c>
      <c r="C47" s="60" t="s">
        <v>1865</v>
      </c>
      <c r="D47" s="29" t="str">
        <f>Calculations!B20</f>
        <v>Land off Brentwood Road, Anderton, Chorley, PR6 9PL</v>
      </c>
      <c r="E47" s="29" t="s">
        <v>1812</v>
      </c>
      <c r="F47" s="13" t="str">
        <f>Calculations!C20</f>
        <v>Residential</v>
      </c>
      <c r="G47" s="53">
        <f>Calculations!D20</f>
        <v>6.4695</v>
      </c>
      <c r="H47" s="53">
        <f>Calculations!H20</f>
        <v>6.4695</v>
      </c>
      <c r="I47" s="53">
        <f>Calculations!L20</f>
        <v>100</v>
      </c>
      <c r="J47" s="53">
        <f>Calculations!G20</f>
        <v>0</v>
      </c>
      <c r="K47" s="53">
        <f>Calculations!K20</f>
        <v>0</v>
      </c>
      <c r="L47" s="53">
        <f>Calculations!F20</f>
        <v>0</v>
      </c>
      <c r="M47" s="53">
        <f>Calculations!J20</f>
        <v>0</v>
      </c>
      <c r="N47" s="53">
        <f>Calculations!E20</f>
        <v>0</v>
      </c>
      <c r="O47" s="53">
        <f>Calculations!I20</f>
        <v>0</v>
      </c>
      <c r="P47" s="53">
        <f>Calculations!Q20</f>
        <v>0.1776356</v>
      </c>
      <c r="Q47" s="53">
        <f>Calculations!V20</f>
        <v>2.7457392379627481</v>
      </c>
      <c r="R47" s="53">
        <f>Calculations!O20</f>
        <v>8.1514400000000001E-2</v>
      </c>
      <c r="S47" s="53">
        <f>Calculations!T20</f>
        <v>1.2599799057114149</v>
      </c>
      <c r="T47" s="53">
        <f>Calculations!M20</f>
        <v>1.00914E-2</v>
      </c>
      <c r="U47" s="53">
        <f>Calculations!R20</f>
        <v>0.1559842337120334</v>
      </c>
      <c r="V47" s="31" t="s">
        <v>1782</v>
      </c>
      <c r="W47" s="31" t="s">
        <v>1782</v>
      </c>
      <c r="X47" s="31" t="s">
        <v>1779</v>
      </c>
      <c r="Y47" s="29" t="s">
        <v>1787</v>
      </c>
      <c r="Z47" s="38" t="s">
        <v>1788</v>
      </c>
      <c r="AA47" s="29" t="s">
        <v>2200</v>
      </c>
      <c r="AB47" s="64" t="s">
        <v>1878</v>
      </c>
      <c r="AC47" s="29"/>
    </row>
    <row r="48" spans="2:29" ht="26.25" x14ac:dyDescent="0.25">
      <c r="B48" s="13" t="str">
        <f>Calculations!A21</f>
        <v>19C021</v>
      </c>
      <c r="C48" s="60">
        <v>59</v>
      </c>
      <c r="D48" s="29" t="str">
        <f>Calculations!B21</f>
        <v>Land off Hall Lane, Mawdesley, L40 2QY</v>
      </c>
      <c r="E48" s="29" t="s">
        <v>1812</v>
      </c>
      <c r="F48" s="13" t="str">
        <f>Calculations!C21</f>
        <v>Other</v>
      </c>
      <c r="G48" s="53">
        <f>Calculations!D21</f>
        <v>1.4575800000000001</v>
      </c>
      <c r="H48" s="53">
        <f>Calculations!H21</f>
        <v>1.0466694179796001</v>
      </c>
      <c r="I48" s="53">
        <f>Calculations!L21</f>
        <v>71.808711561602109</v>
      </c>
      <c r="J48" s="53">
        <f>Calculations!G21</f>
        <v>5.5654555149400001E-2</v>
      </c>
      <c r="K48" s="53">
        <f>Calculations!K21</f>
        <v>3.8182847699200044</v>
      </c>
      <c r="L48" s="53">
        <f>Calculations!F21</f>
        <v>0.355256026871</v>
      </c>
      <c r="M48" s="53">
        <f>Calculations!J21</f>
        <v>24.373003668477885</v>
      </c>
      <c r="N48" s="53">
        <f>Calculations!E21</f>
        <v>0</v>
      </c>
      <c r="O48" s="53">
        <f>Calculations!I21</f>
        <v>0</v>
      </c>
      <c r="P48" s="53">
        <f>Calculations!Q21</f>
        <v>0.12109491</v>
      </c>
      <c r="Q48" s="53">
        <f>Calculations!V21</f>
        <v>8.3079426172148345</v>
      </c>
      <c r="R48" s="53">
        <f>Calculations!O21</f>
        <v>1.9000909999999999E-2</v>
      </c>
      <c r="S48" s="53">
        <f>Calculations!T21</f>
        <v>1.3035929417253254</v>
      </c>
      <c r="T48" s="53">
        <f>Calculations!M21</f>
        <v>1.28524E-2</v>
      </c>
      <c r="U48" s="53">
        <f>Calculations!R21</f>
        <v>0.88176292210376084</v>
      </c>
      <c r="V48" s="31" t="s">
        <v>1782</v>
      </c>
      <c r="W48" s="31" t="s">
        <v>1781</v>
      </c>
      <c r="X48" s="31" t="s">
        <v>1779</v>
      </c>
      <c r="Y48" s="29" t="s">
        <v>1784</v>
      </c>
      <c r="Z48" s="38" t="s">
        <v>1785</v>
      </c>
      <c r="AA48" s="29" t="s">
        <v>2201</v>
      </c>
      <c r="AB48" s="64" t="s">
        <v>1878</v>
      </c>
      <c r="AC48" s="29"/>
    </row>
    <row r="49" spans="2:29" x14ac:dyDescent="0.25">
      <c r="B49" s="13" t="str">
        <f>Calculations!A22</f>
        <v>19C022</v>
      </c>
      <c r="C49" s="60">
        <v>60</v>
      </c>
      <c r="D49" s="29" t="str">
        <f>Calculations!B22</f>
        <v>Land off Bradley Lane, Eccleston, PR7 5RJ</v>
      </c>
      <c r="E49" s="29" t="s">
        <v>1812</v>
      </c>
      <c r="F49" s="13" t="str">
        <f>Calculations!C22</f>
        <v>Residential</v>
      </c>
      <c r="G49" s="53">
        <f>Calculations!D22</f>
        <v>0.84398300000000004</v>
      </c>
      <c r="H49" s="53">
        <f>Calculations!H22</f>
        <v>0.84398300000000004</v>
      </c>
      <c r="I49" s="53">
        <f>Calculations!L22</f>
        <v>100</v>
      </c>
      <c r="J49" s="53">
        <f>Calculations!G22</f>
        <v>0</v>
      </c>
      <c r="K49" s="53">
        <f>Calculations!K22</f>
        <v>0</v>
      </c>
      <c r="L49" s="53">
        <f>Calculations!F22</f>
        <v>0</v>
      </c>
      <c r="M49" s="53">
        <f>Calculations!J22</f>
        <v>0</v>
      </c>
      <c r="N49" s="53">
        <f>Calculations!E22</f>
        <v>0</v>
      </c>
      <c r="O49" s="53">
        <f>Calculations!I22</f>
        <v>0</v>
      </c>
      <c r="P49" s="53">
        <f>Calculations!Q22</f>
        <v>0</v>
      </c>
      <c r="Q49" s="53">
        <f>Calculations!V22</f>
        <v>0</v>
      </c>
      <c r="R49" s="53">
        <f>Calculations!O22</f>
        <v>0</v>
      </c>
      <c r="S49" s="53">
        <f>Calculations!T22</f>
        <v>0</v>
      </c>
      <c r="T49" s="53">
        <f>Calculations!M22</f>
        <v>0</v>
      </c>
      <c r="U49" s="53">
        <f>Calculations!R22</f>
        <v>0</v>
      </c>
      <c r="V49" s="31" t="s">
        <v>1782</v>
      </c>
      <c r="W49" s="31" t="s">
        <v>1782</v>
      </c>
      <c r="X49" s="31" t="s">
        <v>1779</v>
      </c>
      <c r="Y49" s="29" t="s">
        <v>1789</v>
      </c>
      <c r="Z49" s="38" t="s">
        <v>1790</v>
      </c>
      <c r="AA49" s="29" t="s">
        <v>2151</v>
      </c>
      <c r="AB49" s="64" t="s">
        <v>1878</v>
      </c>
      <c r="AC49" s="29"/>
    </row>
    <row r="50" spans="2:29" x14ac:dyDescent="0.25">
      <c r="B50" s="13" t="str">
        <f>Calculations!A23</f>
        <v>19C023</v>
      </c>
      <c r="C50" s="60">
        <v>67</v>
      </c>
      <c r="D50" s="29" t="str">
        <f>Calculations!B23</f>
        <v>Land at Rear of 326 Wood Lane, Heskin, Chorley</v>
      </c>
      <c r="E50" s="29" t="s">
        <v>1812</v>
      </c>
      <c r="F50" s="13" t="str">
        <f>Calculations!C23</f>
        <v>Residential</v>
      </c>
      <c r="G50" s="53">
        <f>Calculations!D23</f>
        <v>0.20403499999999999</v>
      </c>
      <c r="H50" s="53">
        <f>Calculations!H23</f>
        <v>0.20403499999999999</v>
      </c>
      <c r="I50" s="53">
        <f>Calculations!L23</f>
        <v>100</v>
      </c>
      <c r="J50" s="53">
        <f>Calculations!G23</f>
        <v>0</v>
      </c>
      <c r="K50" s="53">
        <f>Calculations!K23</f>
        <v>0</v>
      </c>
      <c r="L50" s="53">
        <f>Calculations!F23</f>
        <v>0</v>
      </c>
      <c r="M50" s="53">
        <f>Calculations!J23</f>
        <v>0</v>
      </c>
      <c r="N50" s="53">
        <f>Calculations!E23</f>
        <v>0</v>
      </c>
      <c r="O50" s="53">
        <f>Calculations!I23</f>
        <v>0</v>
      </c>
      <c r="P50" s="53">
        <f>Calculations!Q23</f>
        <v>2.2454900000000001E-5</v>
      </c>
      <c r="Q50" s="53">
        <f>Calculations!V23</f>
        <v>1.1005415737496018E-2</v>
      </c>
      <c r="R50" s="53">
        <f>Calculations!O23</f>
        <v>0</v>
      </c>
      <c r="S50" s="53">
        <f>Calculations!T23</f>
        <v>0</v>
      </c>
      <c r="T50" s="53">
        <f>Calculations!M23</f>
        <v>0</v>
      </c>
      <c r="U50" s="53">
        <f>Calculations!R23</f>
        <v>0</v>
      </c>
      <c r="V50" s="31" t="s">
        <v>1782</v>
      </c>
      <c r="W50" s="31" t="s">
        <v>1782</v>
      </c>
      <c r="X50" s="31" t="s">
        <v>1779</v>
      </c>
      <c r="Y50" s="29" t="s">
        <v>1787</v>
      </c>
      <c r="Z50" s="38" t="s">
        <v>1788</v>
      </c>
      <c r="AA50" s="72" t="s">
        <v>2151</v>
      </c>
      <c r="AB50" s="64" t="s">
        <v>1878</v>
      </c>
      <c r="AC50" s="29"/>
    </row>
    <row r="51" spans="2:29" ht="51.75" x14ac:dyDescent="0.25">
      <c r="B51" s="13" t="str">
        <f>Calculations!A24</f>
        <v>19C024</v>
      </c>
      <c r="C51" s="60">
        <v>68</v>
      </c>
      <c r="D51" s="29" t="str">
        <f>Calculations!B24</f>
        <v>Land on the East side of Chapel Lane, Coppull</v>
      </c>
      <c r="E51" s="29" t="s">
        <v>1812</v>
      </c>
      <c r="F51" s="13" t="str">
        <f>Calculations!C24</f>
        <v>Residential</v>
      </c>
      <c r="G51" s="53">
        <f>Calculations!D24</f>
        <v>2.1349</v>
      </c>
      <c r="H51" s="53">
        <f>Calculations!H24</f>
        <v>2.1349</v>
      </c>
      <c r="I51" s="53">
        <f>Calculations!L24</f>
        <v>100</v>
      </c>
      <c r="J51" s="53">
        <f>Calculations!G24</f>
        <v>0</v>
      </c>
      <c r="K51" s="53">
        <f>Calculations!K24</f>
        <v>0</v>
      </c>
      <c r="L51" s="53">
        <f>Calculations!F24</f>
        <v>0</v>
      </c>
      <c r="M51" s="53">
        <f>Calculations!J24</f>
        <v>0</v>
      </c>
      <c r="N51" s="53">
        <f>Calculations!E24</f>
        <v>0</v>
      </c>
      <c r="O51" s="53">
        <f>Calculations!I24</f>
        <v>0</v>
      </c>
      <c r="P51" s="53">
        <f>Calculations!Q24</f>
        <v>0.92368200000000011</v>
      </c>
      <c r="Q51" s="53">
        <f>Calculations!V24</f>
        <v>43.265820413134108</v>
      </c>
      <c r="R51" s="53">
        <f>Calculations!O24</f>
        <v>0.67163700000000004</v>
      </c>
      <c r="S51" s="53">
        <f>Calculations!T24</f>
        <v>31.459881024872359</v>
      </c>
      <c r="T51" s="53">
        <f>Calculations!M24</f>
        <v>0.55520000000000003</v>
      </c>
      <c r="U51" s="53">
        <f>Calculations!R24</f>
        <v>26.005901915780598</v>
      </c>
      <c r="V51" s="31" t="s">
        <v>1781</v>
      </c>
      <c r="W51" s="31" t="s">
        <v>1782</v>
      </c>
      <c r="X51" s="31" t="s">
        <v>1779</v>
      </c>
      <c r="Y51" s="29" t="s">
        <v>1783</v>
      </c>
      <c r="Z51" s="38" t="s">
        <v>1806</v>
      </c>
      <c r="AA51" s="29" t="s">
        <v>2202</v>
      </c>
      <c r="AB51" s="64" t="s">
        <v>1883</v>
      </c>
      <c r="AC51" s="29"/>
    </row>
    <row r="52" spans="2:29" ht="26.25" x14ac:dyDescent="0.25">
      <c r="B52" s="13" t="str">
        <f>Calculations!A25</f>
        <v>19C026</v>
      </c>
      <c r="C52" s="60">
        <v>45</v>
      </c>
      <c r="D52" s="29" t="str">
        <f>Calculations!B25</f>
        <v>Land at Dawson Lane, Buckshaw Village, PR6 7DT</v>
      </c>
      <c r="E52" s="29" t="s">
        <v>1812</v>
      </c>
      <c r="F52" s="13" t="str">
        <f>Calculations!C25</f>
        <v>Residential</v>
      </c>
      <c r="G52" s="53">
        <f>Calculations!D25</f>
        <v>2.9219200000000001</v>
      </c>
      <c r="H52" s="53">
        <f>Calculations!H25</f>
        <v>2.9219200000000001</v>
      </c>
      <c r="I52" s="53">
        <f>Calculations!L25</f>
        <v>100</v>
      </c>
      <c r="J52" s="53">
        <f>Calculations!G25</f>
        <v>0</v>
      </c>
      <c r="K52" s="53">
        <f>Calculations!K25</f>
        <v>0</v>
      </c>
      <c r="L52" s="53">
        <f>Calculations!F25</f>
        <v>0</v>
      </c>
      <c r="M52" s="53">
        <f>Calculations!J25</f>
        <v>0</v>
      </c>
      <c r="N52" s="53">
        <f>Calculations!E25</f>
        <v>0</v>
      </c>
      <c r="O52" s="53">
        <f>Calculations!I25</f>
        <v>0</v>
      </c>
      <c r="P52" s="53">
        <f>Calculations!Q25</f>
        <v>0.15310299999999999</v>
      </c>
      <c r="Q52" s="53">
        <f>Calculations!V25</f>
        <v>5.2398080714051032</v>
      </c>
      <c r="R52" s="53">
        <f>Calculations!O25</f>
        <v>2.76E-2</v>
      </c>
      <c r="S52" s="53">
        <f>Calculations!T25</f>
        <v>0.94458438287153645</v>
      </c>
      <c r="T52" s="53">
        <f>Calculations!M25</f>
        <v>0</v>
      </c>
      <c r="U52" s="53">
        <f>Calculations!R25</f>
        <v>0</v>
      </c>
      <c r="V52" s="31" t="s">
        <v>1782</v>
      </c>
      <c r="W52" s="31" t="s">
        <v>1782</v>
      </c>
      <c r="X52" s="31" t="s">
        <v>1779</v>
      </c>
      <c r="Y52" s="29" t="s">
        <v>1787</v>
      </c>
      <c r="Z52" s="38" t="s">
        <v>1788</v>
      </c>
      <c r="AA52" s="29" t="s">
        <v>2203</v>
      </c>
      <c r="AB52" s="64" t="s">
        <v>1884</v>
      </c>
      <c r="AC52" s="29"/>
    </row>
    <row r="53" spans="2:29" ht="39" x14ac:dyDescent="0.25">
      <c r="B53" s="13" t="str">
        <f>Calculations!A26</f>
        <v>19C027</v>
      </c>
      <c r="C53" s="60">
        <v>46</v>
      </c>
      <c r="D53" s="29" t="str">
        <f>Calculations!B26</f>
        <v>Hill Top Farm Land, Birchin Lane, Whittle Le Woods, PR6 7QS</v>
      </c>
      <c r="E53" s="29" t="s">
        <v>1812</v>
      </c>
      <c r="F53" s="13" t="str">
        <f>Calculations!C26</f>
        <v>Residential</v>
      </c>
      <c r="G53" s="53">
        <f>Calculations!D26</f>
        <v>4.36252</v>
      </c>
      <c r="H53" s="53">
        <f>Calculations!H26</f>
        <v>4.36252</v>
      </c>
      <c r="I53" s="53">
        <f>Calculations!L26</f>
        <v>100</v>
      </c>
      <c r="J53" s="53">
        <f>Calculations!G26</f>
        <v>0</v>
      </c>
      <c r="K53" s="53">
        <f>Calculations!K26</f>
        <v>0</v>
      </c>
      <c r="L53" s="53">
        <f>Calculations!F26</f>
        <v>0</v>
      </c>
      <c r="M53" s="53">
        <f>Calculations!J26</f>
        <v>0</v>
      </c>
      <c r="N53" s="53">
        <f>Calculations!E26</f>
        <v>0</v>
      </c>
      <c r="O53" s="53">
        <f>Calculations!I26</f>
        <v>0</v>
      </c>
      <c r="P53" s="53">
        <f>Calculations!Q26</f>
        <v>0</v>
      </c>
      <c r="Q53" s="53">
        <f>Calculations!V26</f>
        <v>0</v>
      </c>
      <c r="R53" s="53">
        <f>Calculations!O26</f>
        <v>0</v>
      </c>
      <c r="S53" s="53">
        <f>Calculations!T26</f>
        <v>0</v>
      </c>
      <c r="T53" s="53">
        <f>Calculations!M26</f>
        <v>0</v>
      </c>
      <c r="U53" s="53">
        <f>Calculations!R26</f>
        <v>0</v>
      </c>
      <c r="V53" s="31" t="s">
        <v>1782</v>
      </c>
      <c r="W53" s="31" t="s">
        <v>1782</v>
      </c>
      <c r="X53" s="31" t="s">
        <v>1779</v>
      </c>
      <c r="Y53" s="29" t="s">
        <v>1787</v>
      </c>
      <c r="Z53" s="38" t="s">
        <v>1788</v>
      </c>
      <c r="AA53" s="72" t="s">
        <v>2204</v>
      </c>
      <c r="AB53" s="64" t="s">
        <v>1878</v>
      </c>
      <c r="AC53" s="29"/>
    </row>
    <row r="54" spans="2:29" ht="39" x14ac:dyDescent="0.25">
      <c r="B54" s="13" t="str">
        <f>Calculations!A27</f>
        <v>19C028</v>
      </c>
      <c r="C54" s="60">
        <v>53</v>
      </c>
      <c r="D54" s="29" t="str">
        <f>Calculations!B27</f>
        <v>RUSTIC OAK FARM AND ADJACENT FIELD (FORMALLY ROSCOES FARM), MOSS LANE, WHITTLE-LE-WOODS, CHORLEY, PR6 8AA</v>
      </c>
      <c r="E54" s="29" t="s">
        <v>1812</v>
      </c>
      <c r="F54" s="13" t="str">
        <f>Calculations!C27</f>
        <v>Residential</v>
      </c>
      <c r="G54" s="53">
        <f>Calculations!D27</f>
        <v>0.94329499999999999</v>
      </c>
      <c r="H54" s="53">
        <f>Calculations!H27</f>
        <v>0.94329499999999999</v>
      </c>
      <c r="I54" s="53">
        <f>Calculations!L27</f>
        <v>100</v>
      </c>
      <c r="J54" s="53">
        <f>Calculations!G27</f>
        <v>0</v>
      </c>
      <c r="K54" s="53">
        <f>Calculations!K27</f>
        <v>0</v>
      </c>
      <c r="L54" s="53">
        <f>Calculations!F27</f>
        <v>0</v>
      </c>
      <c r="M54" s="53">
        <f>Calculations!J27</f>
        <v>0</v>
      </c>
      <c r="N54" s="53">
        <f>Calculations!E27</f>
        <v>0</v>
      </c>
      <c r="O54" s="53">
        <f>Calculations!I27</f>
        <v>0</v>
      </c>
      <c r="P54" s="53">
        <f>Calculations!Q27</f>
        <v>0</v>
      </c>
      <c r="Q54" s="53">
        <f>Calculations!V27</f>
        <v>0</v>
      </c>
      <c r="R54" s="53">
        <f>Calculations!O27</f>
        <v>0</v>
      </c>
      <c r="S54" s="53">
        <f>Calculations!T27</f>
        <v>0</v>
      </c>
      <c r="T54" s="53">
        <f>Calculations!M27</f>
        <v>0</v>
      </c>
      <c r="U54" s="53">
        <f>Calculations!R27</f>
        <v>0</v>
      </c>
      <c r="V54" s="31" t="s">
        <v>1782</v>
      </c>
      <c r="W54" s="31" t="s">
        <v>1782</v>
      </c>
      <c r="X54" s="31" t="s">
        <v>1779</v>
      </c>
      <c r="Y54" s="29" t="s">
        <v>1789</v>
      </c>
      <c r="Z54" s="38" t="s">
        <v>1790</v>
      </c>
      <c r="AA54" s="29" t="s">
        <v>2205</v>
      </c>
      <c r="AB54" s="64" t="s">
        <v>1877</v>
      </c>
      <c r="AC54" s="29"/>
    </row>
    <row r="55" spans="2:29" ht="115.5" x14ac:dyDescent="0.25">
      <c r="B55" s="13" t="str">
        <f>Calculations!A28</f>
        <v>19C029</v>
      </c>
      <c r="C55" s="60" t="s">
        <v>1866</v>
      </c>
      <c r="D55" s="29" t="str">
        <f>Calculations!B28</f>
        <v>LAND SOUTH EAST OF BELMONT ROAD AND ABBEY GROVE, ADLINGTON, PR6 9QB</v>
      </c>
      <c r="E55" s="29" t="s">
        <v>1812</v>
      </c>
      <c r="F55" s="13" t="str">
        <f>Calculations!C28</f>
        <v>Residential</v>
      </c>
      <c r="G55" s="53">
        <f>Calculations!D28</f>
        <v>4.4738800000000003</v>
      </c>
      <c r="H55" s="53">
        <f>Calculations!H28</f>
        <v>4.4738800000000003</v>
      </c>
      <c r="I55" s="53">
        <f>Calculations!L28</f>
        <v>100</v>
      </c>
      <c r="J55" s="53">
        <f>Calculations!G28</f>
        <v>0</v>
      </c>
      <c r="K55" s="53">
        <f>Calculations!K28</f>
        <v>0</v>
      </c>
      <c r="L55" s="53">
        <f>Calculations!F28</f>
        <v>0</v>
      </c>
      <c r="M55" s="53">
        <f>Calculations!J28</f>
        <v>0</v>
      </c>
      <c r="N55" s="53">
        <f>Calculations!E28</f>
        <v>0</v>
      </c>
      <c r="O55" s="53">
        <f>Calculations!I28</f>
        <v>0</v>
      </c>
      <c r="P55" s="53">
        <f>Calculations!Q28</f>
        <v>0.77290400000000004</v>
      </c>
      <c r="Q55" s="53">
        <f>Calculations!V28</f>
        <v>17.275921571432402</v>
      </c>
      <c r="R55" s="53">
        <f>Calculations!O28</f>
        <v>0.37648099999999995</v>
      </c>
      <c r="S55" s="53">
        <f>Calculations!T28</f>
        <v>8.4150893631478709</v>
      </c>
      <c r="T55" s="53">
        <f>Calculations!M28</f>
        <v>0.23025599999999999</v>
      </c>
      <c r="U55" s="53">
        <f>Calculations!R28</f>
        <v>5.1466735808738715</v>
      </c>
      <c r="V55" s="31" t="s">
        <v>1782</v>
      </c>
      <c r="W55" s="31" t="s">
        <v>1781</v>
      </c>
      <c r="X55" s="31" t="s">
        <v>1779</v>
      </c>
      <c r="Y55" s="29" t="s">
        <v>1787</v>
      </c>
      <c r="Z55" s="38" t="s">
        <v>1788</v>
      </c>
      <c r="AA55" s="72" t="s">
        <v>2206</v>
      </c>
      <c r="AB55" s="64" t="s">
        <v>1878</v>
      </c>
      <c r="AC55" s="29"/>
    </row>
    <row r="56" spans="2:29" ht="26.25" x14ac:dyDescent="0.25">
      <c r="B56" s="13" t="str">
        <f>Calculations!A29</f>
        <v>19C030</v>
      </c>
      <c r="C56" s="60">
        <v>47</v>
      </c>
      <c r="D56" s="29" t="str">
        <f>Calculations!B29</f>
        <v>Land Lying to the West of No 1 Whins Lane, Wheelton, Chorley, PR6 8HN</v>
      </c>
      <c r="E56" s="29" t="s">
        <v>1812</v>
      </c>
      <c r="F56" s="13" t="str">
        <f>Calculations!C29</f>
        <v>Residential</v>
      </c>
      <c r="G56" s="53">
        <f>Calculations!D29</f>
        <v>0.497554</v>
      </c>
      <c r="H56" s="53">
        <f>Calculations!H29</f>
        <v>0.497554</v>
      </c>
      <c r="I56" s="53">
        <f>Calculations!L29</f>
        <v>100</v>
      </c>
      <c r="J56" s="53">
        <f>Calculations!G29</f>
        <v>0</v>
      </c>
      <c r="K56" s="53">
        <f>Calculations!K29</f>
        <v>0</v>
      </c>
      <c r="L56" s="53">
        <f>Calculations!F29</f>
        <v>0</v>
      </c>
      <c r="M56" s="53">
        <f>Calculations!J29</f>
        <v>0</v>
      </c>
      <c r="N56" s="53">
        <f>Calculations!E29</f>
        <v>0</v>
      </c>
      <c r="O56" s="53">
        <f>Calculations!I29</f>
        <v>0</v>
      </c>
      <c r="P56" s="53">
        <f>Calculations!Q29</f>
        <v>2.6085700000000002E-3</v>
      </c>
      <c r="Q56" s="53">
        <f>Calculations!V29</f>
        <v>0.52427877175140791</v>
      </c>
      <c r="R56" s="53">
        <f>Calculations!O29</f>
        <v>1.5457699999999999E-3</v>
      </c>
      <c r="S56" s="53">
        <f>Calculations!T29</f>
        <v>0.31067381630938545</v>
      </c>
      <c r="T56" s="53">
        <f>Calculations!M29</f>
        <v>0</v>
      </c>
      <c r="U56" s="53">
        <f>Calculations!R29</f>
        <v>0</v>
      </c>
      <c r="V56" s="31" t="s">
        <v>1782</v>
      </c>
      <c r="W56" s="31" t="s">
        <v>1782</v>
      </c>
      <c r="X56" s="31" t="s">
        <v>1779</v>
      </c>
      <c r="Y56" s="29" t="s">
        <v>1787</v>
      </c>
      <c r="Z56" s="38" t="s">
        <v>1788</v>
      </c>
      <c r="AA56" s="29" t="s">
        <v>2207</v>
      </c>
      <c r="AB56" s="64" t="s">
        <v>1885</v>
      </c>
      <c r="AC56" s="29"/>
    </row>
    <row r="57" spans="2:29" ht="39" x14ac:dyDescent="0.25">
      <c r="B57" s="13" t="str">
        <f>Calculations!A30</f>
        <v>19C031</v>
      </c>
      <c r="C57" s="60">
        <v>39</v>
      </c>
      <c r="D57" s="29" t="str">
        <f>Calculations!B30</f>
        <v>Agricultural Land Adjacent to Friths Court and Opposite from Friths Cottages on Gregson Lane, Hoghton, Near Preston, PR5 0ED</v>
      </c>
      <c r="E57" s="29" t="s">
        <v>1812</v>
      </c>
      <c r="F57" s="13" t="str">
        <f>Calculations!C30</f>
        <v>Residential</v>
      </c>
      <c r="G57" s="53">
        <f>Calculations!D30</f>
        <v>0.19819000000000001</v>
      </c>
      <c r="H57" s="53">
        <f>Calculations!H30</f>
        <v>0.19819000000000001</v>
      </c>
      <c r="I57" s="53">
        <f>Calculations!L30</f>
        <v>100</v>
      </c>
      <c r="J57" s="53">
        <f>Calculations!G30</f>
        <v>0</v>
      </c>
      <c r="K57" s="53">
        <f>Calculations!K30</f>
        <v>0</v>
      </c>
      <c r="L57" s="53">
        <f>Calculations!F30</f>
        <v>0</v>
      </c>
      <c r="M57" s="53">
        <f>Calculations!J30</f>
        <v>0</v>
      </c>
      <c r="N57" s="53">
        <f>Calculations!E30</f>
        <v>0</v>
      </c>
      <c r="O57" s="53">
        <f>Calculations!I30</f>
        <v>0</v>
      </c>
      <c r="P57" s="53">
        <f>Calculations!Q30</f>
        <v>1.7687567E-3</v>
      </c>
      <c r="Q57" s="53">
        <f>Calculations!V30</f>
        <v>0.892455068368737</v>
      </c>
      <c r="R57" s="53">
        <f>Calculations!O30</f>
        <v>3.8229669999999998E-4</v>
      </c>
      <c r="S57" s="53">
        <f>Calculations!T30</f>
        <v>0.19289404107169889</v>
      </c>
      <c r="T57" s="53">
        <f>Calculations!M30</f>
        <v>1.22657E-5</v>
      </c>
      <c r="U57" s="53">
        <f>Calculations!R30</f>
        <v>6.1888591755386241E-3</v>
      </c>
      <c r="V57" s="31" t="s">
        <v>1782</v>
      </c>
      <c r="W57" s="31" t="s">
        <v>1782</v>
      </c>
      <c r="X57" s="31" t="s">
        <v>1779</v>
      </c>
      <c r="Y57" s="29" t="s">
        <v>1787</v>
      </c>
      <c r="Z57" s="38" t="s">
        <v>1788</v>
      </c>
      <c r="AA57" s="29" t="s">
        <v>2208</v>
      </c>
      <c r="AB57" s="64" t="s">
        <v>1878</v>
      </c>
      <c r="AC57" s="29"/>
    </row>
    <row r="58" spans="2:29" ht="26.25" x14ac:dyDescent="0.25">
      <c r="B58" s="13" t="str">
        <f>Calculations!A31</f>
        <v>19C033</v>
      </c>
      <c r="C58" s="60">
        <v>43</v>
      </c>
      <c r="D58" s="29" t="str">
        <f>Calculations!B31</f>
        <v>Nettlefold Nursery, North Road Bretherton, PR26 9AY</v>
      </c>
      <c r="E58" s="29" t="s">
        <v>1812</v>
      </c>
      <c r="F58" s="13" t="str">
        <f>Calculations!C31</f>
        <v>Residential</v>
      </c>
      <c r="G58" s="53">
        <f>Calculations!D31</f>
        <v>0.91613599999999995</v>
      </c>
      <c r="H58" s="53">
        <f>Calculations!H31</f>
        <v>0.91613599999999995</v>
      </c>
      <c r="I58" s="53">
        <f>Calculations!L31</f>
        <v>100</v>
      </c>
      <c r="J58" s="53">
        <f>Calculations!G31</f>
        <v>0</v>
      </c>
      <c r="K58" s="53">
        <f>Calculations!K31</f>
        <v>0</v>
      </c>
      <c r="L58" s="53">
        <f>Calculations!F31</f>
        <v>0</v>
      </c>
      <c r="M58" s="53">
        <f>Calculations!J31</f>
        <v>0</v>
      </c>
      <c r="N58" s="53">
        <f>Calculations!E31</f>
        <v>0</v>
      </c>
      <c r="O58" s="53">
        <f>Calculations!I31</f>
        <v>0</v>
      </c>
      <c r="P58" s="53">
        <f>Calculations!Q31</f>
        <v>3.922001E-2</v>
      </c>
      <c r="Q58" s="53">
        <f>Calculations!V31</f>
        <v>4.2810248696700057</v>
      </c>
      <c r="R58" s="53">
        <f>Calculations!O31</f>
        <v>2.0380910000000002E-2</v>
      </c>
      <c r="S58" s="53">
        <f>Calculations!T31</f>
        <v>2.2246598758262968</v>
      </c>
      <c r="T58" s="53">
        <f>Calculations!M31</f>
        <v>1.29283E-2</v>
      </c>
      <c r="U58" s="53">
        <f>Calculations!R31</f>
        <v>1.4111769431612775</v>
      </c>
      <c r="V58" s="31" t="s">
        <v>1782</v>
      </c>
      <c r="W58" s="31" t="s">
        <v>1782</v>
      </c>
      <c r="X58" s="31" t="s">
        <v>1779</v>
      </c>
      <c r="Y58" s="29" t="s">
        <v>1787</v>
      </c>
      <c r="Z58" s="38" t="s">
        <v>1788</v>
      </c>
      <c r="AA58" s="29" t="s">
        <v>2209</v>
      </c>
      <c r="AB58" s="64" t="s">
        <v>1878</v>
      </c>
      <c r="AC58" s="29"/>
    </row>
    <row r="59" spans="2:29" ht="39" x14ac:dyDescent="0.25">
      <c r="B59" s="13" t="str">
        <f>Calculations!A32</f>
        <v>19C034</v>
      </c>
      <c r="C59" s="60">
        <v>53</v>
      </c>
      <c r="D59" s="29" t="str">
        <f>Calculations!B32</f>
        <v>Hill Top Farm, Whittle le Woods, Chorley, PR6 7QS</v>
      </c>
      <c r="E59" s="29" t="s">
        <v>1812</v>
      </c>
      <c r="F59" s="13" t="str">
        <f>Calculations!C32</f>
        <v>Residential</v>
      </c>
      <c r="G59" s="53">
        <f>Calculations!D32</f>
        <v>0.219943</v>
      </c>
      <c r="H59" s="53">
        <f>Calculations!H32</f>
        <v>0.219943</v>
      </c>
      <c r="I59" s="53">
        <f>Calculations!L32</f>
        <v>100</v>
      </c>
      <c r="J59" s="53">
        <f>Calculations!G32</f>
        <v>0</v>
      </c>
      <c r="K59" s="53">
        <f>Calculations!K32</f>
        <v>0</v>
      </c>
      <c r="L59" s="53">
        <f>Calculations!F32</f>
        <v>0</v>
      </c>
      <c r="M59" s="53">
        <f>Calculations!J32</f>
        <v>0</v>
      </c>
      <c r="N59" s="53">
        <f>Calculations!E32</f>
        <v>0</v>
      </c>
      <c r="O59" s="53">
        <f>Calculations!I32</f>
        <v>0</v>
      </c>
      <c r="P59" s="53">
        <f>Calculations!Q32</f>
        <v>0</v>
      </c>
      <c r="Q59" s="53">
        <f>Calculations!V32</f>
        <v>0</v>
      </c>
      <c r="R59" s="53">
        <f>Calculations!O32</f>
        <v>0</v>
      </c>
      <c r="S59" s="53">
        <f>Calculations!T32</f>
        <v>0</v>
      </c>
      <c r="T59" s="53">
        <f>Calculations!M32</f>
        <v>0</v>
      </c>
      <c r="U59" s="53">
        <f>Calculations!R32</f>
        <v>0</v>
      </c>
      <c r="V59" s="31" t="s">
        <v>1782</v>
      </c>
      <c r="W59" s="31" t="s">
        <v>1782</v>
      </c>
      <c r="X59" s="31" t="s">
        <v>1779</v>
      </c>
      <c r="Y59" s="29" t="s">
        <v>1789</v>
      </c>
      <c r="Z59" s="38" t="s">
        <v>1790</v>
      </c>
      <c r="AA59" s="29" t="s">
        <v>2210</v>
      </c>
      <c r="AB59" s="64" t="s">
        <v>1878</v>
      </c>
      <c r="AC59" s="29"/>
    </row>
    <row r="60" spans="2:29" ht="51.75" x14ac:dyDescent="0.25">
      <c r="B60" s="13" t="str">
        <f>Calculations!A33</f>
        <v>19C035</v>
      </c>
      <c r="C60" s="60">
        <v>49</v>
      </c>
      <c r="D60" s="29" t="str">
        <f>Calculations!B33</f>
        <v>Home Lea, Back Drinkhouse Lane, Croston, PR26 9JL</v>
      </c>
      <c r="E60" s="29" t="s">
        <v>1812</v>
      </c>
      <c r="F60" s="13" t="str">
        <f>Calculations!C33</f>
        <v>Residential</v>
      </c>
      <c r="G60" s="53">
        <f>Calculations!D33</f>
        <v>0.52825</v>
      </c>
      <c r="H60" s="53">
        <f>Calculations!H33</f>
        <v>0.50048454940629994</v>
      </c>
      <c r="I60" s="53">
        <f>Calculations!L33</f>
        <v>94.743880625896821</v>
      </c>
      <c r="J60" s="53">
        <f>Calculations!G33</f>
        <v>1.1941075689E-2</v>
      </c>
      <c r="K60" s="53">
        <f>Calculations!K33</f>
        <v>2.2604970542356839</v>
      </c>
      <c r="L60" s="53">
        <f>Calculations!F33</f>
        <v>1.5824374904700001E-2</v>
      </c>
      <c r="M60" s="53">
        <f>Calculations!J33</f>
        <v>2.9956223198674872</v>
      </c>
      <c r="N60" s="53">
        <f>Calculations!E33</f>
        <v>0</v>
      </c>
      <c r="O60" s="53">
        <f>Calculations!I33</f>
        <v>0</v>
      </c>
      <c r="P60" s="53">
        <f>Calculations!Q33</f>
        <v>0</v>
      </c>
      <c r="Q60" s="53">
        <f>Calculations!V33</f>
        <v>0</v>
      </c>
      <c r="R60" s="53">
        <f>Calculations!O33</f>
        <v>0</v>
      </c>
      <c r="S60" s="53">
        <f>Calculations!T33</f>
        <v>0</v>
      </c>
      <c r="T60" s="53">
        <f>Calculations!M33</f>
        <v>0</v>
      </c>
      <c r="U60" s="53">
        <f>Calculations!R33</f>
        <v>0</v>
      </c>
      <c r="V60" s="31" t="s">
        <v>1782</v>
      </c>
      <c r="W60" s="31" t="s">
        <v>1781</v>
      </c>
      <c r="X60" s="31" t="s">
        <v>1779</v>
      </c>
      <c r="Y60" s="29" t="s">
        <v>1786</v>
      </c>
      <c r="Z60" s="38" t="s">
        <v>1791</v>
      </c>
      <c r="AA60" s="29" t="s">
        <v>2211</v>
      </c>
      <c r="AB60" s="64" t="s">
        <v>1886</v>
      </c>
      <c r="AC60" s="29" t="s">
        <v>2471</v>
      </c>
    </row>
    <row r="61" spans="2:29" ht="39" x14ac:dyDescent="0.25">
      <c r="B61" s="13" t="str">
        <f>Calculations!A34</f>
        <v>19C036</v>
      </c>
      <c r="C61" s="60">
        <v>53</v>
      </c>
      <c r="D61" s="29" t="str">
        <f>Calculations!B34</f>
        <v>East side of Blackburn Roadd, Chorley, PR6 8TP</v>
      </c>
      <c r="E61" s="29" t="s">
        <v>1812</v>
      </c>
      <c r="F61" s="13" t="str">
        <f>Calculations!C34</f>
        <v>Residential</v>
      </c>
      <c r="G61" s="53">
        <f>Calculations!D34</f>
        <v>27.756499999999999</v>
      </c>
      <c r="H61" s="53">
        <f>Calculations!H34</f>
        <v>27.756499999999999</v>
      </c>
      <c r="I61" s="53">
        <f>Calculations!L34</f>
        <v>100</v>
      </c>
      <c r="J61" s="53">
        <f>Calculations!G34</f>
        <v>0</v>
      </c>
      <c r="K61" s="53">
        <f>Calculations!K34</f>
        <v>0</v>
      </c>
      <c r="L61" s="53">
        <f>Calculations!F34</f>
        <v>0</v>
      </c>
      <c r="M61" s="53">
        <f>Calculations!J34</f>
        <v>0</v>
      </c>
      <c r="N61" s="53">
        <f>Calculations!E34</f>
        <v>0</v>
      </c>
      <c r="O61" s="53">
        <f>Calculations!I34</f>
        <v>0</v>
      </c>
      <c r="P61" s="53">
        <f>Calculations!Q34</f>
        <v>0.47600620000000005</v>
      </c>
      <c r="Q61" s="53">
        <f>Calculations!V34</f>
        <v>1.714935960946085</v>
      </c>
      <c r="R61" s="53">
        <f>Calculations!O34</f>
        <v>9.4013200000000005E-2</v>
      </c>
      <c r="S61" s="53">
        <f>Calculations!T34</f>
        <v>0.33870696953866664</v>
      </c>
      <c r="T61" s="53">
        <f>Calculations!M34</f>
        <v>1.13071E-2</v>
      </c>
      <c r="U61" s="53">
        <f>Calculations!R34</f>
        <v>4.0736764361500914E-2</v>
      </c>
      <c r="V61" s="31" t="s">
        <v>1782</v>
      </c>
      <c r="W61" s="31" t="s">
        <v>1782</v>
      </c>
      <c r="X61" s="31" t="s">
        <v>1779</v>
      </c>
      <c r="Y61" s="29" t="s">
        <v>1787</v>
      </c>
      <c r="Z61" s="38" t="s">
        <v>1788</v>
      </c>
      <c r="AA61" s="29" t="s">
        <v>2212</v>
      </c>
      <c r="AB61" s="64" t="s">
        <v>1878</v>
      </c>
      <c r="AC61" s="29"/>
    </row>
    <row r="62" spans="2:29" ht="39" x14ac:dyDescent="0.25">
      <c r="B62" s="13" t="str">
        <f>Calculations!A35</f>
        <v>19C037</v>
      </c>
      <c r="C62" s="60">
        <v>33</v>
      </c>
      <c r="D62" s="29" t="str">
        <f>Calculations!B35</f>
        <v>Land South of the Straights, Hoghton, PR5 0DA</v>
      </c>
      <c r="E62" s="29" t="s">
        <v>1812</v>
      </c>
      <c r="F62" s="13" t="str">
        <f>Calculations!C35</f>
        <v>Residential</v>
      </c>
      <c r="G62" s="53">
        <f>Calculations!D35</f>
        <v>2.1683400000000002</v>
      </c>
      <c r="H62" s="53">
        <f>Calculations!H35</f>
        <v>2.1683400000000002</v>
      </c>
      <c r="I62" s="53">
        <f>Calculations!L35</f>
        <v>100</v>
      </c>
      <c r="J62" s="53">
        <f>Calculations!G35</f>
        <v>0</v>
      </c>
      <c r="K62" s="53">
        <f>Calculations!K35</f>
        <v>0</v>
      </c>
      <c r="L62" s="53">
        <f>Calculations!F35</f>
        <v>0</v>
      </c>
      <c r="M62" s="53">
        <f>Calculations!J35</f>
        <v>0</v>
      </c>
      <c r="N62" s="53">
        <f>Calculations!E35</f>
        <v>0</v>
      </c>
      <c r="O62" s="53">
        <f>Calculations!I35</f>
        <v>0</v>
      </c>
      <c r="P62" s="53">
        <f>Calculations!Q35</f>
        <v>4.1704859999999996E-2</v>
      </c>
      <c r="Q62" s="53">
        <f>Calculations!V35</f>
        <v>1.9233542710091589</v>
      </c>
      <c r="R62" s="53">
        <f>Calculations!O35</f>
        <v>2.4671859999999997E-2</v>
      </c>
      <c r="S62" s="53">
        <f>Calculations!T35</f>
        <v>1.137822481714122</v>
      </c>
      <c r="T62" s="53">
        <f>Calculations!M35</f>
        <v>2.1498799999999998E-2</v>
      </c>
      <c r="U62" s="53">
        <f>Calculations!R35</f>
        <v>0.9914865749836278</v>
      </c>
      <c r="V62" s="31" t="s">
        <v>1782</v>
      </c>
      <c r="W62" s="31" t="s">
        <v>1782</v>
      </c>
      <c r="X62" s="31" t="s">
        <v>1779</v>
      </c>
      <c r="Y62" s="29" t="s">
        <v>1787</v>
      </c>
      <c r="Z62" s="38" t="s">
        <v>1788</v>
      </c>
      <c r="AA62" s="29" t="s">
        <v>2213</v>
      </c>
      <c r="AB62" s="64" t="s">
        <v>1878</v>
      </c>
      <c r="AC62" s="29"/>
    </row>
    <row r="63" spans="2:29" ht="51.75" x14ac:dyDescent="0.25">
      <c r="B63" s="13" t="str">
        <f>Calculations!A36</f>
        <v>19C038</v>
      </c>
      <c r="C63" s="60">
        <v>69</v>
      </c>
      <c r="D63" s="29" t="str">
        <f>Calculations!B36</f>
        <v>Land off Bonds Lane, Adlington, Chorley, Lancashire, PR7 4JB</v>
      </c>
      <c r="E63" s="29" t="s">
        <v>1812</v>
      </c>
      <c r="F63" s="13" t="str">
        <f>Calculations!C36</f>
        <v>Residential</v>
      </c>
      <c r="G63" s="53">
        <f>Calculations!D36</f>
        <v>3.3077000000000001</v>
      </c>
      <c r="H63" s="53">
        <f>Calculations!H36</f>
        <v>3.3077000000000001</v>
      </c>
      <c r="I63" s="53">
        <f>Calculations!L36</f>
        <v>100</v>
      </c>
      <c r="J63" s="53">
        <f>Calculations!G36</f>
        <v>0</v>
      </c>
      <c r="K63" s="53">
        <f>Calculations!K36</f>
        <v>0</v>
      </c>
      <c r="L63" s="53">
        <f>Calculations!F36</f>
        <v>0</v>
      </c>
      <c r="M63" s="53">
        <f>Calculations!J36</f>
        <v>0</v>
      </c>
      <c r="N63" s="53">
        <f>Calculations!E36</f>
        <v>0</v>
      </c>
      <c r="O63" s="53">
        <f>Calculations!I36</f>
        <v>0</v>
      </c>
      <c r="P63" s="53">
        <f>Calculations!Q36</f>
        <v>0.70710600000000001</v>
      </c>
      <c r="Q63" s="53">
        <f>Calculations!V36</f>
        <v>21.377573540526651</v>
      </c>
      <c r="R63" s="53">
        <f>Calculations!O36</f>
        <v>0.29459000000000002</v>
      </c>
      <c r="S63" s="53">
        <f>Calculations!T36</f>
        <v>8.9061885902590934</v>
      </c>
      <c r="T63" s="53">
        <f>Calculations!M36</f>
        <v>0.14507200000000001</v>
      </c>
      <c r="U63" s="53">
        <f>Calculations!R36</f>
        <v>4.3858874746802918</v>
      </c>
      <c r="V63" s="31" t="s">
        <v>1782</v>
      </c>
      <c r="W63" s="31" t="s">
        <v>1782</v>
      </c>
      <c r="X63" s="31" t="s">
        <v>1779</v>
      </c>
      <c r="Y63" s="29" t="s">
        <v>1787</v>
      </c>
      <c r="Z63" s="38" t="s">
        <v>1788</v>
      </c>
      <c r="AA63" s="29" t="s">
        <v>2214</v>
      </c>
      <c r="AB63" s="64" t="s">
        <v>1878</v>
      </c>
      <c r="AC63" s="29" t="s">
        <v>1781</v>
      </c>
    </row>
    <row r="64" spans="2:29" ht="39" x14ac:dyDescent="0.25">
      <c r="B64" s="13" t="str">
        <f>Calculations!A37</f>
        <v>19C040</v>
      </c>
      <c r="C64" s="60">
        <v>46</v>
      </c>
      <c r="D64" s="29" t="str">
        <f>Calculations!B37</f>
        <v>Hill Top Farm, Hill Top Lane, Whittle le Woods</v>
      </c>
      <c r="E64" s="29" t="s">
        <v>1812</v>
      </c>
      <c r="F64" s="13" t="str">
        <f>Calculations!C37</f>
        <v>Residential</v>
      </c>
      <c r="G64" s="53">
        <f>Calculations!D37</f>
        <v>4.4344299999999999</v>
      </c>
      <c r="H64" s="53">
        <f>Calculations!H37</f>
        <v>4.4344299999999999</v>
      </c>
      <c r="I64" s="53">
        <f>Calculations!L37</f>
        <v>100</v>
      </c>
      <c r="J64" s="53">
        <f>Calculations!G37</f>
        <v>0</v>
      </c>
      <c r="K64" s="53">
        <f>Calculations!K37</f>
        <v>0</v>
      </c>
      <c r="L64" s="53">
        <f>Calculations!F37</f>
        <v>0</v>
      </c>
      <c r="M64" s="53">
        <f>Calculations!J37</f>
        <v>0</v>
      </c>
      <c r="N64" s="53">
        <f>Calculations!E37</f>
        <v>0</v>
      </c>
      <c r="O64" s="53">
        <f>Calculations!I37</f>
        <v>0</v>
      </c>
      <c r="P64" s="53">
        <f>Calculations!Q37</f>
        <v>0</v>
      </c>
      <c r="Q64" s="53">
        <f>Calculations!V37</f>
        <v>0</v>
      </c>
      <c r="R64" s="53">
        <f>Calculations!O37</f>
        <v>0</v>
      </c>
      <c r="S64" s="53">
        <f>Calculations!T37</f>
        <v>0</v>
      </c>
      <c r="T64" s="53">
        <f>Calculations!M37</f>
        <v>0</v>
      </c>
      <c r="U64" s="53">
        <f>Calculations!R37</f>
        <v>0</v>
      </c>
      <c r="V64" s="31" t="s">
        <v>1782</v>
      </c>
      <c r="W64" s="31" t="s">
        <v>1782</v>
      </c>
      <c r="X64" s="31" t="s">
        <v>1779</v>
      </c>
      <c r="Y64" s="29" t="s">
        <v>1787</v>
      </c>
      <c r="Z64" s="38" t="s">
        <v>1788</v>
      </c>
      <c r="AA64" s="72" t="s">
        <v>2204</v>
      </c>
      <c r="AB64" s="64" t="s">
        <v>1878</v>
      </c>
      <c r="AC64" s="29"/>
    </row>
    <row r="65" spans="2:29" ht="64.5" x14ac:dyDescent="0.25">
      <c r="B65" s="13" t="str">
        <f>Calculations!A38</f>
        <v>19C041</v>
      </c>
      <c r="C65" s="60">
        <v>69</v>
      </c>
      <c r="D65" s="29" t="str">
        <f>Calculations!B38</f>
        <v>Land Adjacent to Harrisons Farm, Old School Lane, Adlington, Chorley, PR7 4DX</v>
      </c>
      <c r="E65" s="29" t="s">
        <v>1812</v>
      </c>
      <c r="F65" s="13" t="str">
        <f>Calculations!C38</f>
        <v>Residential</v>
      </c>
      <c r="G65" s="53">
        <f>Calculations!D38</f>
        <v>11.4481</v>
      </c>
      <c r="H65" s="53">
        <f>Calculations!H38</f>
        <v>11.4481</v>
      </c>
      <c r="I65" s="53">
        <f>Calculations!L38</f>
        <v>100</v>
      </c>
      <c r="J65" s="53">
        <f>Calculations!G38</f>
        <v>0</v>
      </c>
      <c r="K65" s="53">
        <f>Calculations!K38</f>
        <v>0</v>
      </c>
      <c r="L65" s="53">
        <f>Calculations!F38</f>
        <v>0</v>
      </c>
      <c r="M65" s="53">
        <f>Calculations!J38</f>
        <v>0</v>
      </c>
      <c r="N65" s="53">
        <f>Calculations!E38</f>
        <v>0</v>
      </c>
      <c r="O65" s="53">
        <f>Calculations!I38</f>
        <v>0</v>
      </c>
      <c r="P65" s="53">
        <f>Calculations!Q38</f>
        <v>1.4367730000000001</v>
      </c>
      <c r="Q65" s="53">
        <f>Calculations!V38</f>
        <v>12.550318393445201</v>
      </c>
      <c r="R65" s="53">
        <f>Calculations!O38</f>
        <v>0.44593099999999997</v>
      </c>
      <c r="S65" s="53">
        <f>Calculations!T38</f>
        <v>3.8952402582087853</v>
      </c>
      <c r="T65" s="53">
        <f>Calculations!M38</f>
        <v>0.15754299999999999</v>
      </c>
      <c r="U65" s="53">
        <f>Calculations!R38</f>
        <v>1.3761497541076684</v>
      </c>
      <c r="V65" s="31" t="s">
        <v>1782</v>
      </c>
      <c r="W65" s="31" t="s">
        <v>1782</v>
      </c>
      <c r="X65" s="31" t="s">
        <v>1779</v>
      </c>
      <c r="Y65" s="29" t="s">
        <v>1787</v>
      </c>
      <c r="Z65" s="38" t="s">
        <v>1788</v>
      </c>
      <c r="AA65" s="29" t="s">
        <v>2215</v>
      </c>
      <c r="AB65" s="64" t="s">
        <v>1878</v>
      </c>
      <c r="AC65" s="29" t="s">
        <v>1781</v>
      </c>
    </row>
    <row r="66" spans="2:29" ht="51.75" x14ac:dyDescent="0.25">
      <c r="B66" s="13" t="str">
        <f>Calculations!A39</f>
        <v>19C042</v>
      </c>
      <c r="C66" s="60" t="s">
        <v>1862</v>
      </c>
      <c r="D66" s="29" t="str">
        <f>Calculations!B39</f>
        <v>Land South of Springfield Road, Coppull, Chorley PR7 5EJ</v>
      </c>
      <c r="E66" s="29" t="s">
        <v>1812</v>
      </c>
      <c r="F66" s="13" t="str">
        <f>Calculations!C39</f>
        <v>Residential</v>
      </c>
      <c r="G66" s="53">
        <f>Calculations!D39</f>
        <v>13.845499999999999</v>
      </c>
      <c r="H66" s="53">
        <f>Calculations!H39</f>
        <v>13.845499999999999</v>
      </c>
      <c r="I66" s="53">
        <f>Calculations!L39</f>
        <v>100</v>
      </c>
      <c r="J66" s="53">
        <f>Calculations!G39</f>
        <v>0</v>
      </c>
      <c r="K66" s="53">
        <f>Calculations!K39</f>
        <v>0</v>
      </c>
      <c r="L66" s="53">
        <f>Calculations!F39</f>
        <v>0</v>
      </c>
      <c r="M66" s="53">
        <f>Calculations!J39</f>
        <v>0</v>
      </c>
      <c r="N66" s="53">
        <f>Calculations!E39</f>
        <v>0</v>
      </c>
      <c r="O66" s="53">
        <f>Calculations!I39</f>
        <v>0</v>
      </c>
      <c r="P66" s="53">
        <f>Calculations!Q39</f>
        <v>2.5770559999999998</v>
      </c>
      <c r="Q66" s="53">
        <f>Calculations!V39</f>
        <v>18.612950055974864</v>
      </c>
      <c r="R66" s="53">
        <f>Calculations!O39</f>
        <v>1.5122059999999999</v>
      </c>
      <c r="S66" s="53">
        <f>Calculations!T39</f>
        <v>10.922003539056011</v>
      </c>
      <c r="T66" s="53">
        <f>Calculations!M39</f>
        <v>1.09002</v>
      </c>
      <c r="U66" s="53">
        <f>Calculations!R39</f>
        <v>7.8727384348705352</v>
      </c>
      <c r="V66" s="31" t="s">
        <v>1781</v>
      </c>
      <c r="W66" s="31" t="s">
        <v>1782</v>
      </c>
      <c r="X66" s="31" t="s">
        <v>1779</v>
      </c>
      <c r="Y66" s="29" t="s">
        <v>1783</v>
      </c>
      <c r="Z66" s="38" t="s">
        <v>1806</v>
      </c>
      <c r="AA66" s="29" t="s">
        <v>2216</v>
      </c>
      <c r="AB66" s="64" t="s">
        <v>1878</v>
      </c>
      <c r="AC66" s="29"/>
    </row>
    <row r="67" spans="2:29" x14ac:dyDescent="0.25">
      <c r="B67" s="13" t="str">
        <f>Calculations!A40</f>
        <v>19C043</v>
      </c>
      <c r="C67" s="60" t="s">
        <v>1864</v>
      </c>
      <c r="D67" s="29" t="str">
        <f>Calculations!B40</f>
        <v>Land off Westhoughton Road, Adlington, PR7 4ET</v>
      </c>
      <c r="E67" s="29" t="s">
        <v>1812</v>
      </c>
      <c r="F67" s="13" t="str">
        <f>Calculations!C40</f>
        <v>Residential</v>
      </c>
      <c r="G67" s="53">
        <f>Calculations!D40</f>
        <v>0.68146200000000001</v>
      </c>
      <c r="H67" s="53">
        <f>Calculations!H40</f>
        <v>0.68146200000000001</v>
      </c>
      <c r="I67" s="53">
        <f>Calculations!L40</f>
        <v>100</v>
      </c>
      <c r="J67" s="53">
        <f>Calculations!G40</f>
        <v>0</v>
      </c>
      <c r="K67" s="53">
        <f>Calculations!K40</f>
        <v>0</v>
      </c>
      <c r="L67" s="53">
        <f>Calculations!F40</f>
        <v>0</v>
      </c>
      <c r="M67" s="53">
        <f>Calculations!J40</f>
        <v>0</v>
      </c>
      <c r="N67" s="53">
        <f>Calculations!E40</f>
        <v>0</v>
      </c>
      <c r="O67" s="53">
        <f>Calculations!I40</f>
        <v>0</v>
      </c>
      <c r="P67" s="53">
        <f>Calculations!Q40</f>
        <v>0</v>
      </c>
      <c r="Q67" s="53">
        <f>Calculations!V40</f>
        <v>0</v>
      </c>
      <c r="R67" s="53">
        <f>Calculations!O40</f>
        <v>0</v>
      </c>
      <c r="S67" s="53">
        <f>Calculations!T40</f>
        <v>0</v>
      </c>
      <c r="T67" s="53">
        <f>Calculations!M40</f>
        <v>0</v>
      </c>
      <c r="U67" s="53">
        <f>Calculations!R40</f>
        <v>0</v>
      </c>
      <c r="V67" s="31" t="s">
        <v>1782</v>
      </c>
      <c r="W67" s="31" t="s">
        <v>1782</v>
      </c>
      <c r="X67" s="31" t="s">
        <v>1779</v>
      </c>
      <c r="Y67" s="29" t="s">
        <v>1789</v>
      </c>
      <c r="Z67" s="38" t="s">
        <v>1790</v>
      </c>
      <c r="AA67" s="29" t="s">
        <v>2151</v>
      </c>
      <c r="AB67" s="64" t="s">
        <v>1878</v>
      </c>
      <c r="AC67" s="29"/>
    </row>
    <row r="68" spans="2:29" ht="26.25" x14ac:dyDescent="0.25">
      <c r="B68" s="13" t="str">
        <f>Calculations!A41</f>
        <v>19C044</v>
      </c>
      <c r="C68" s="60">
        <v>52</v>
      </c>
      <c r="D68" s="29" t="str">
        <f>Calculations!B41</f>
        <v>Land at Pear Tree Lane, Euxton, Chorley, PR7 6JL</v>
      </c>
      <c r="E68" s="29" t="s">
        <v>1812</v>
      </c>
      <c r="F68" s="13" t="str">
        <f>Calculations!C41</f>
        <v>Residential</v>
      </c>
      <c r="G68" s="53">
        <f>Calculations!D41</f>
        <v>7.4550599999999996</v>
      </c>
      <c r="H68" s="53">
        <f>Calculations!H41</f>
        <v>7.4550599999999996</v>
      </c>
      <c r="I68" s="53">
        <f>Calculations!L41</f>
        <v>100</v>
      </c>
      <c r="J68" s="53">
        <f>Calculations!G41</f>
        <v>0</v>
      </c>
      <c r="K68" s="53">
        <f>Calculations!K41</f>
        <v>0</v>
      </c>
      <c r="L68" s="53">
        <f>Calculations!F41</f>
        <v>0</v>
      </c>
      <c r="M68" s="53">
        <f>Calculations!J41</f>
        <v>0</v>
      </c>
      <c r="N68" s="53">
        <f>Calculations!E41</f>
        <v>0</v>
      </c>
      <c r="O68" s="53">
        <f>Calculations!I41</f>
        <v>0</v>
      </c>
      <c r="P68" s="53">
        <f>Calculations!Q41</f>
        <v>0.47730589999999995</v>
      </c>
      <c r="Q68" s="53">
        <f>Calculations!V41</f>
        <v>6.4024420997282379</v>
      </c>
      <c r="R68" s="53">
        <f>Calculations!O41</f>
        <v>0.30593389999999998</v>
      </c>
      <c r="S68" s="53">
        <f>Calculations!T41</f>
        <v>4.1037080855150734</v>
      </c>
      <c r="T68" s="53">
        <f>Calculations!M41</f>
        <v>0.246505</v>
      </c>
      <c r="U68" s="53">
        <f>Calculations!R41</f>
        <v>3.3065461579115394</v>
      </c>
      <c r="V68" s="31" t="s">
        <v>1782</v>
      </c>
      <c r="W68" s="31" t="s">
        <v>1782</v>
      </c>
      <c r="X68" s="31" t="s">
        <v>1779</v>
      </c>
      <c r="Y68" s="29" t="s">
        <v>1787</v>
      </c>
      <c r="Z68" s="38" t="s">
        <v>1788</v>
      </c>
      <c r="AA68" s="29" t="s">
        <v>2217</v>
      </c>
      <c r="AB68" s="64" t="s">
        <v>1878</v>
      </c>
      <c r="AC68" s="29"/>
    </row>
    <row r="69" spans="2:29" ht="26.25" x14ac:dyDescent="0.25">
      <c r="B69" s="13" t="str">
        <f>Calculations!A42</f>
        <v>19C045</v>
      </c>
      <c r="C69" s="60">
        <v>42</v>
      </c>
      <c r="D69" s="29" t="str">
        <f>Calculations!B42</f>
        <v>Land Between North Road and South Road (East), Farington, PR26 9AJ</v>
      </c>
      <c r="E69" s="29" t="s">
        <v>1812</v>
      </c>
      <c r="F69" s="13" t="str">
        <f>Calculations!C42</f>
        <v>Residential</v>
      </c>
      <c r="G69" s="53">
        <f>Calculations!D42</f>
        <v>14.376099999999999</v>
      </c>
      <c r="H69" s="53">
        <f>Calculations!H42</f>
        <v>14.376099999999999</v>
      </c>
      <c r="I69" s="53">
        <f>Calculations!L42</f>
        <v>100</v>
      </c>
      <c r="J69" s="53">
        <f>Calculations!G42</f>
        <v>0</v>
      </c>
      <c r="K69" s="53">
        <f>Calculations!K42</f>
        <v>0</v>
      </c>
      <c r="L69" s="53">
        <f>Calculations!F42</f>
        <v>0</v>
      </c>
      <c r="M69" s="53">
        <f>Calculations!J42</f>
        <v>0</v>
      </c>
      <c r="N69" s="53">
        <f>Calculations!E42</f>
        <v>0</v>
      </c>
      <c r="O69" s="53">
        <f>Calculations!I42</f>
        <v>0</v>
      </c>
      <c r="P69" s="53">
        <f>Calculations!Q42</f>
        <v>2.0140370000000001</v>
      </c>
      <c r="Q69" s="53">
        <f>Calculations!V42</f>
        <v>14.009620133415879</v>
      </c>
      <c r="R69" s="53">
        <f>Calculations!O42</f>
        <v>0.75201699999999994</v>
      </c>
      <c r="S69" s="53">
        <f>Calculations!T42</f>
        <v>5.2310223217701601</v>
      </c>
      <c r="T69" s="53">
        <f>Calculations!M42</f>
        <v>0.429539</v>
      </c>
      <c r="U69" s="53">
        <f>Calculations!R42</f>
        <v>2.9878687543909686</v>
      </c>
      <c r="V69" s="31" t="s">
        <v>1782</v>
      </c>
      <c r="W69" s="31" t="s">
        <v>1782</v>
      </c>
      <c r="X69" s="31" t="s">
        <v>1779</v>
      </c>
      <c r="Y69" s="29" t="s">
        <v>1787</v>
      </c>
      <c r="Z69" s="38" t="s">
        <v>1788</v>
      </c>
      <c r="AA69" s="29" t="s">
        <v>2218</v>
      </c>
      <c r="AB69" s="64" t="s">
        <v>1878</v>
      </c>
      <c r="AC69" s="29"/>
    </row>
    <row r="70" spans="2:29" ht="26.25" x14ac:dyDescent="0.25">
      <c r="B70" s="13" t="str">
        <f>Calculations!A43</f>
        <v>19C046</v>
      </c>
      <c r="C70" s="60">
        <v>38</v>
      </c>
      <c r="D70" s="29" t="str">
        <f>Calculations!B43</f>
        <v>Land at Clock House Farm, Wigan Road, Preston, PR5 6AT</v>
      </c>
      <c r="E70" s="29" t="s">
        <v>1812</v>
      </c>
      <c r="F70" s="13" t="str">
        <f>Calculations!C43</f>
        <v>Residential</v>
      </c>
      <c r="G70" s="53">
        <f>Calculations!D43</f>
        <v>19.5732</v>
      </c>
      <c r="H70" s="53">
        <f>Calculations!H43</f>
        <v>19.5732</v>
      </c>
      <c r="I70" s="53">
        <f>Calculations!L43</f>
        <v>100</v>
      </c>
      <c r="J70" s="53">
        <f>Calculations!G43</f>
        <v>0</v>
      </c>
      <c r="K70" s="53">
        <f>Calculations!K43</f>
        <v>0</v>
      </c>
      <c r="L70" s="53">
        <f>Calculations!F43</f>
        <v>0</v>
      </c>
      <c r="M70" s="53">
        <f>Calculations!J43</f>
        <v>0</v>
      </c>
      <c r="N70" s="53">
        <f>Calculations!E43</f>
        <v>0</v>
      </c>
      <c r="O70" s="53">
        <f>Calculations!I43</f>
        <v>0</v>
      </c>
      <c r="P70" s="53">
        <f>Calculations!Q43</f>
        <v>0.67557699999999998</v>
      </c>
      <c r="Q70" s="53">
        <f>Calculations!V43</f>
        <v>3.4515408824310789</v>
      </c>
      <c r="R70" s="53">
        <f>Calculations!O43</f>
        <v>0.227074</v>
      </c>
      <c r="S70" s="53">
        <f>Calculations!T43</f>
        <v>1.1601271125825108</v>
      </c>
      <c r="T70" s="53">
        <f>Calculations!M43</f>
        <v>0.162526</v>
      </c>
      <c r="U70" s="53">
        <f>Calculations!R43</f>
        <v>0.83034966178243719</v>
      </c>
      <c r="V70" s="31" t="s">
        <v>1782</v>
      </c>
      <c r="W70" s="31" t="s">
        <v>1782</v>
      </c>
      <c r="X70" s="31" t="s">
        <v>1779</v>
      </c>
      <c r="Y70" s="29" t="s">
        <v>1787</v>
      </c>
      <c r="Z70" s="38" t="s">
        <v>1788</v>
      </c>
      <c r="AA70" s="29" t="s">
        <v>2219</v>
      </c>
      <c r="AB70" s="64" t="s">
        <v>1878</v>
      </c>
      <c r="AC70" s="29"/>
    </row>
    <row r="71" spans="2:29" ht="26.25" x14ac:dyDescent="0.25">
      <c r="B71" s="13" t="str">
        <f>Calculations!A44</f>
        <v>19C047</v>
      </c>
      <c r="C71" s="60">
        <v>45</v>
      </c>
      <c r="D71" s="29" t="str">
        <f>Calculations!B44</f>
        <v>Land off Runshaw Lane, Euxton, PR7 6BA</v>
      </c>
      <c r="E71" s="29" t="s">
        <v>1812</v>
      </c>
      <c r="F71" s="13" t="str">
        <f>Calculations!C44</f>
        <v>Residential</v>
      </c>
      <c r="G71" s="53">
        <f>Calculations!D44</f>
        <v>13.823700000000001</v>
      </c>
      <c r="H71" s="53">
        <f>Calculations!H44</f>
        <v>13.823700000000001</v>
      </c>
      <c r="I71" s="53">
        <f>Calculations!L44</f>
        <v>100</v>
      </c>
      <c r="J71" s="53">
        <f>Calculations!G44</f>
        <v>0</v>
      </c>
      <c r="K71" s="53">
        <f>Calculations!K44</f>
        <v>0</v>
      </c>
      <c r="L71" s="53">
        <f>Calculations!F44</f>
        <v>0</v>
      </c>
      <c r="M71" s="53">
        <f>Calculations!J44</f>
        <v>0</v>
      </c>
      <c r="N71" s="53">
        <f>Calculations!E44</f>
        <v>0</v>
      </c>
      <c r="O71" s="53">
        <f>Calculations!I44</f>
        <v>0</v>
      </c>
      <c r="P71" s="53">
        <f>Calculations!Q44</f>
        <v>0.80070700000000006</v>
      </c>
      <c r="Q71" s="53">
        <f>Calculations!V44</f>
        <v>5.7922770314749306</v>
      </c>
      <c r="R71" s="53">
        <f>Calculations!O44</f>
        <v>0.39545200000000003</v>
      </c>
      <c r="S71" s="53">
        <f>Calculations!T44</f>
        <v>2.8606812937202051</v>
      </c>
      <c r="T71" s="53">
        <f>Calculations!M44</f>
        <v>0.20397999999999999</v>
      </c>
      <c r="U71" s="53">
        <f>Calculations!R44</f>
        <v>1.4755817906927955</v>
      </c>
      <c r="V71" s="31" t="s">
        <v>1782</v>
      </c>
      <c r="W71" s="31" t="s">
        <v>1782</v>
      </c>
      <c r="X71" s="31" t="s">
        <v>1779</v>
      </c>
      <c r="Y71" s="29" t="s">
        <v>1787</v>
      </c>
      <c r="Z71" s="38" t="s">
        <v>1788</v>
      </c>
      <c r="AA71" s="29" t="s">
        <v>2220</v>
      </c>
      <c r="AB71" s="64" t="s">
        <v>1878</v>
      </c>
      <c r="AC71" s="29"/>
    </row>
    <row r="72" spans="2:29" x14ac:dyDescent="0.25">
      <c r="B72" s="13" t="str">
        <f>Calculations!A45</f>
        <v>19C048</v>
      </c>
      <c r="C72" s="60">
        <v>61</v>
      </c>
      <c r="D72" s="29" t="str">
        <f>Calculations!B45</f>
        <v>Land off Burgh Lane South, Chorley, PR7 3TJ</v>
      </c>
      <c r="E72" s="29" t="s">
        <v>1812</v>
      </c>
      <c r="F72" s="13" t="str">
        <f>Calculations!C45</f>
        <v>Residential</v>
      </c>
      <c r="G72" s="53">
        <f>Calculations!D45</f>
        <v>1.9101999999999999</v>
      </c>
      <c r="H72" s="53">
        <f>Calculations!H45</f>
        <v>1.9101999999999999</v>
      </c>
      <c r="I72" s="53">
        <f>Calculations!L45</f>
        <v>100</v>
      </c>
      <c r="J72" s="53">
        <f>Calculations!G45</f>
        <v>0</v>
      </c>
      <c r="K72" s="53">
        <f>Calculations!K45</f>
        <v>0</v>
      </c>
      <c r="L72" s="53">
        <f>Calculations!F45</f>
        <v>0</v>
      </c>
      <c r="M72" s="53">
        <f>Calculations!J45</f>
        <v>0</v>
      </c>
      <c r="N72" s="53">
        <f>Calculations!E45</f>
        <v>0</v>
      </c>
      <c r="O72" s="53">
        <f>Calculations!I45</f>
        <v>0</v>
      </c>
      <c r="P72" s="53">
        <f>Calculations!Q45</f>
        <v>0</v>
      </c>
      <c r="Q72" s="53">
        <f>Calculations!V45</f>
        <v>0</v>
      </c>
      <c r="R72" s="53">
        <f>Calculations!O45</f>
        <v>0</v>
      </c>
      <c r="S72" s="53">
        <f>Calculations!T45</f>
        <v>0</v>
      </c>
      <c r="T72" s="53">
        <f>Calculations!M45</f>
        <v>0</v>
      </c>
      <c r="U72" s="53">
        <f>Calculations!R45</f>
        <v>0</v>
      </c>
      <c r="V72" s="31" t="s">
        <v>1782</v>
      </c>
      <c r="W72" s="31" t="s">
        <v>1782</v>
      </c>
      <c r="X72" s="31" t="s">
        <v>1779</v>
      </c>
      <c r="Y72" s="29" t="s">
        <v>1787</v>
      </c>
      <c r="Z72" s="38" t="s">
        <v>1788</v>
      </c>
      <c r="AA72" s="13" t="s">
        <v>2221</v>
      </c>
      <c r="AB72" s="64" t="s">
        <v>1878</v>
      </c>
      <c r="AC72" s="29"/>
    </row>
    <row r="73" spans="2:29" ht="30" x14ac:dyDescent="0.25">
      <c r="B73" s="13" t="str">
        <f>Calculations!A46</f>
        <v>19C049</v>
      </c>
      <c r="C73" s="60">
        <v>53</v>
      </c>
      <c r="D73" s="29" t="str">
        <f>Calculations!B46</f>
        <v>Waterloo Lodge, off Buckshaw Avenue, PR6 7AX</v>
      </c>
      <c r="E73" s="29" t="s">
        <v>1812</v>
      </c>
      <c r="F73" s="13" t="str">
        <f>Calculations!C46</f>
        <v>Other</v>
      </c>
      <c r="G73" s="53">
        <f>Calculations!D46</f>
        <v>2.46075</v>
      </c>
      <c r="H73" s="53">
        <f>Calculations!H46</f>
        <v>2.46075</v>
      </c>
      <c r="I73" s="53">
        <f>Calculations!L46</f>
        <v>100</v>
      </c>
      <c r="J73" s="53">
        <f>Calculations!G46</f>
        <v>0</v>
      </c>
      <c r="K73" s="53">
        <f>Calculations!K46</f>
        <v>0</v>
      </c>
      <c r="L73" s="53">
        <f>Calculations!F46</f>
        <v>0</v>
      </c>
      <c r="M73" s="53">
        <f>Calculations!J46</f>
        <v>0</v>
      </c>
      <c r="N73" s="53">
        <f>Calculations!E46</f>
        <v>0</v>
      </c>
      <c r="O73" s="53">
        <f>Calculations!I46</f>
        <v>0</v>
      </c>
      <c r="P73" s="53">
        <f>Calculations!Q46</f>
        <v>7.8608200000000003E-2</v>
      </c>
      <c r="Q73" s="53">
        <f>Calculations!V46</f>
        <v>3.1944813573097632</v>
      </c>
      <c r="R73" s="53">
        <f>Calculations!O46</f>
        <v>3.4148600000000001E-2</v>
      </c>
      <c r="S73" s="53">
        <f>Calculations!T46</f>
        <v>1.387731382708524</v>
      </c>
      <c r="T73" s="53">
        <f>Calculations!M46</f>
        <v>1.84E-2</v>
      </c>
      <c r="U73" s="53">
        <f>Calculations!R46</f>
        <v>0.74773951031189678</v>
      </c>
      <c r="V73" s="31" t="s">
        <v>1782</v>
      </c>
      <c r="W73" s="31" t="s">
        <v>1782</v>
      </c>
      <c r="X73" s="31" t="s">
        <v>1779</v>
      </c>
      <c r="Y73" s="29" t="s">
        <v>1787</v>
      </c>
      <c r="Z73" s="38" t="s">
        <v>1788</v>
      </c>
      <c r="AA73" s="29" t="s">
        <v>2196</v>
      </c>
      <c r="AB73" s="64" t="s">
        <v>1887</v>
      </c>
      <c r="AC73" s="29"/>
    </row>
    <row r="74" spans="2:29" ht="26.25" x14ac:dyDescent="0.25">
      <c r="B74" s="13" t="str">
        <f>Calculations!A47</f>
        <v>19C050</v>
      </c>
      <c r="C74" s="60">
        <v>52</v>
      </c>
      <c r="D74" s="29" t="str">
        <f>Calculations!B47</f>
        <v>Land at Euxton Park Golf Centre, Euxton Lane, Chorley, PR7 6DL</v>
      </c>
      <c r="E74" s="29" t="s">
        <v>1812</v>
      </c>
      <c r="F74" s="13" t="str">
        <f>Calculations!C47</f>
        <v>Employment</v>
      </c>
      <c r="G74" s="53">
        <f>Calculations!D47</f>
        <v>8.0592400000000008</v>
      </c>
      <c r="H74" s="53">
        <f>Calculations!H47</f>
        <v>8.0592400000000008</v>
      </c>
      <c r="I74" s="53">
        <f>Calculations!L47</f>
        <v>100</v>
      </c>
      <c r="J74" s="53">
        <f>Calculations!G47</f>
        <v>0</v>
      </c>
      <c r="K74" s="53">
        <f>Calculations!K47</f>
        <v>0</v>
      </c>
      <c r="L74" s="53">
        <f>Calculations!F47</f>
        <v>0</v>
      </c>
      <c r="M74" s="53">
        <f>Calculations!J47</f>
        <v>0</v>
      </c>
      <c r="N74" s="53">
        <f>Calculations!E47</f>
        <v>0</v>
      </c>
      <c r="O74" s="53">
        <f>Calculations!I47</f>
        <v>0</v>
      </c>
      <c r="P74" s="53">
        <f>Calculations!Q47</f>
        <v>0.42418400000000001</v>
      </c>
      <c r="Q74" s="53">
        <f>Calculations!V47</f>
        <v>5.2633250777988989</v>
      </c>
      <c r="R74" s="53">
        <f>Calculations!O47</f>
        <v>0.12719999999999998</v>
      </c>
      <c r="S74" s="53">
        <f>Calculations!T47</f>
        <v>1.5783125952323045</v>
      </c>
      <c r="T74" s="53">
        <f>Calculations!M47</f>
        <v>9.0399999999999994E-2</v>
      </c>
      <c r="U74" s="53">
        <f>Calculations!R47</f>
        <v>1.1216938569889963</v>
      </c>
      <c r="V74" s="31" t="s">
        <v>1782</v>
      </c>
      <c r="W74" s="31" t="s">
        <v>1782</v>
      </c>
      <c r="X74" s="31" t="s">
        <v>1780</v>
      </c>
      <c r="Y74" s="29" t="s">
        <v>1787</v>
      </c>
      <c r="Z74" s="38" t="s">
        <v>1788</v>
      </c>
      <c r="AA74" s="29" t="s">
        <v>2222</v>
      </c>
      <c r="AB74" s="64" t="s">
        <v>1878</v>
      </c>
      <c r="AC74" s="29"/>
    </row>
    <row r="75" spans="2:29" ht="26.25" x14ac:dyDescent="0.25">
      <c r="B75" s="13" t="str">
        <f>Calculations!A48</f>
        <v>19C051</v>
      </c>
      <c r="C75" s="60" t="s">
        <v>1855</v>
      </c>
      <c r="D75" s="29" t="str">
        <f>Calculations!B48</f>
        <v>Land North of Briers Lane, Wheelton, Chorley, PR6 8JW</v>
      </c>
      <c r="E75" s="29" t="s">
        <v>1812</v>
      </c>
      <c r="F75" s="13" t="str">
        <f>Calculations!C48</f>
        <v>Residential</v>
      </c>
      <c r="G75" s="53">
        <f>Calculations!D48</f>
        <v>27.815899999999999</v>
      </c>
      <c r="H75" s="53">
        <f>Calculations!H48</f>
        <v>27.815899999999999</v>
      </c>
      <c r="I75" s="53">
        <f>Calculations!L48</f>
        <v>100</v>
      </c>
      <c r="J75" s="53">
        <f>Calculations!G48</f>
        <v>0</v>
      </c>
      <c r="K75" s="53">
        <f>Calculations!K48</f>
        <v>0</v>
      </c>
      <c r="L75" s="53">
        <f>Calculations!F48</f>
        <v>0</v>
      </c>
      <c r="M75" s="53">
        <f>Calculations!J48</f>
        <v>0</v>
      </c>
      <c r="N75" s="53">
        <f>Calculations!E48</f>
        <v>0</v>
      </c>
      <c r="O75" s="53">
        <f>Calculations!I48</f>
        <v>0</v>
      </c>
      <c r="P75" s="53">
        <f>Calculations!Q48</f>
        <v>0.72511400000000004</v>
      </c>
      <c r="Q75" s="53">
        <f>Calculations!V48</f>
        <v>2.6068327826890378</v>
      </c>
      <c r="R75" s="53">
        <f>Calculations!O48</f>
        <v>0.28520000000000001</v>
      </c>
      <c r="S75" s="53">
        <f>Calculations!T48</f>
        <v>1.0253128606300712</v>
      </c>
      <c r="T75" s="53">
        <f>Calculations!M48</f>
        <v>0.1404</v>
      </c>
      <c r="U75" s="53">
        <f>Calculations!R48</f>
        <v>0.50474728482630438</v>
      </c>
      <c r="V75" s="31" t="s">
        <v>1782</v>
      </c>
      <c r="W75" s="31" t="s">
        <v>1782</v>
      </c>
      <c r="X75" s="31" t="s">
        <v>1779</v>
      </c>
      <c r="Y75" s="29" t="s">
        <v>1787</v>
      </c>
      <c r="Z75" s="38" t="s">
        <v>1788</v>
      </c>
      <c r="AA75" s="29" t="s">
        <v>2223</v>
      </c>
      <c r="AB75" s="64" t="s">
        <v>1878</v>
      </c>
      <c r="AC75" s="29"/>
    </row>
    <row r="76" spans="2:29" ht="30" x14ac:dyDescent="0.25">
      <c r="B76" s="13" t="str">
        <f>Calculations!A49</f>
        <v>19C052</v>
      </c>
      <c r="C76" s="60">
        <v>47</v>
      </c>
      <c r="D76" s="29" t="str">
        <f>Calculations!B49</f>
        <v>Land off Sandy Lane, Brinscall, PR6 8SX</v>
      </c>
      <c r="E76" s="29" t="s">
        <v>1812</v>
      </c>
      <c r="F76" s="13" t="str">
        <f>Calculations!C49</f>
        <v>Residential</v>
      </c>
      <c r="G76" s="53">
        <f>Calculations!D49</f>
        <v>1.8968700000000001</v>
      </c>
      <c r="H76" s="53">
        <f>Calculations!H49</f>
        <v>1.8968700000000001</v>
      </c>
      <c r="I76" s="53">
        <f>Calculations!L49</f>
        <v>100</v>
      </c>
      <c r="J76" s="53">
        <f>Calculations!G49</f>
        <v>0</v>
      </c>
      <c r="K76" s="53">
        <f>Calculations!K49</f>
        <v>0</v>
      </c>
      <c r="L76" s="53">
        <f>Calculations!F49</f>
        <v>0</v>
      </c>
      <c r="M76" s="53">
        <f>Calculations!J49</f>
        <v>0</v>
      </c>
      <c r="N76" s="53">
        <f>Calculations!E49</f>
        <v>0</v>
      </c>
      <c r="O76" s="53">
        <f>Calculations!I49</f>
        <v>0</v>
      </c>
      <c r="P76" s="53">
        <f>Calculations!Q49</f>
        <v>0.11740468999999999</v>
      </c>
      <c r="Q76" s="53">
        <f>Calculations!V49</f>
        <v>6.1893904168445912</v>
      </c>
      <c r="R76" s="53">
        <f>Calculations!O49</f>
        <v>3.5636899999999996E-3</v>
      </c>
      <c r="S76" s="53">
        <f>Calculations!T49</f>
        <v>0.18787212618682353</v>
      </c>
      <c r="T76" s="53">
        <f>Calculations!M49</f>
        <v>1.5732999999999999E-3</v>
      </c>
      <c r="U76" s="53">
        <f>Calculations!R49</f>
        <v>8.2941899023127569E-2</v>
      </c>
      <c r="V76" s="31" t="s">
        <v>1782</v>
      </c>
      <c r="W76" s="31" t="s">
        <v>1782</v>
      </c>
      <c r="X76" s="31" t="s">
        <v>1779</v>
      </c>
      <c r="Y76" s="29" t="s">
        <v>1787</v>
      </c>
      <c r="Z76" s="38" t="s">
        <v>1788</v>
      </c>
      <c r="AA76" s="29" t="s">
        <v>2224</v>
      </c>
      <c r="AB76" s="64" t="s">
        <v>1879</v>
      </c>
      <c r="AC76" s="29"/>
    </row>
    <row r="77" spans="2:29" ht="26.25" x14ac:dyDescent="0.25">
      <c r="B77" s="13" t="str">
        <f>Calculations!A50</f>
        <v>19C053</v>
      </c>
      <c r="C77" s="60">
        <v>61</v>
      </c>
      <c r="D77" s="29" t="str">
        <f>Calculations!B50</f>
        <v>LAND AT YEW TREE FARM, 53 COPPULL HALL LANE, COPPULL, PR7 4LR</v>
      </c>
      <c r="E77" s="29" t="s">
        <v>1812</v>
      </c>
      <c r="F77" s="13" t="str">
        <f>Calculations!C50</f>
        <v>Residential</v>
      </c>
      <c r="G77" s="53">
        <f>Calculations!D50</f>
        <v>5.45709</v>
      </c>
      <c r="H77" s="53">
        <f>Calculations!H50</f>
        <v>5.45709</v>
      </c>
      <c r="I77" s="53">
        <f>Calculations!L50</f>
        <v>100</v>
      </c>
      <c r="J77" s="53">
        <f>Calculations!G50</f>
        <v>0</v>
      </c>
      <c r="K77" s="53">
        <f>Calculations!K50</f>
        <v>0</v>
      </c>
      <c r="L77" s="53">
        <f>Calculations!F50</f>
        <v>0</v>
      </c>
      <c r="M77" s="53">
        <f>Calculations!J50</f>
        <v>0</v>
      </c>
      <c r="N77" s="53">
        <f>Calculations!E50</f>
        <v>0</v>
      </c>
      <c r="O77" s="53">
        <f>Calculations!I50</f>
        <v>0</v>
      </c>
      <c r="P77" s="53">
        <f>Calculations!Q50</f>
        <v>3.87068E-2</v>
      </c>
      <c r="Q77" s="53">
        <f>Calculations!V50</f>
        <v>0.70929378111777519</v>
      </c>
      <c r="R77" s="53">
        <f>Calculations!O50</f>
        <v>1.15922E-2</v>
      </c>
      <c r="S77" s="53">
        <f>Calculations!T50</f>
        <v>0.21242457060447967</v>
      </c>
      <c r="T77" s="53">
        <f>Calculations!M50</f>
        <v>0</v>
      </c>
      <c r="U77" s="53">
        <f>Calculations!R50</f>
        <v>0</v>
      </c>
      <c r="V77" s="31" t="s">
        <v>1782</v>
      </c>
      <c r="W77" s="31" t="s">
        <v>1782</v>
      </c>
      <c r="X77" s="31" t="s">
        <v>1779</v>
      </c>
      <c r="Y77" s="29" t="s">
        <v>1787</v>
      </c>
      <c r="Z77" s="38" t="s">
        <v>1788</v>
      </c>
      <c r="AA77" s="29" t="s">
        <v>2196</v>
      </c>
      <c r="AB77" s="64" t="s">
        <v>1878</v>
      </c>
      <c r="AC77" s="29"/>
    </row>
    <row r="78" spans="2:29" ht="39" x14ac:dyDescent="0.25">
      <c r="B78" s="13" t="str">
        <f>Calculations!A51</f>
        <v>19C054</v>
      </c>
      <c r="C78" s="60" t="s">
        <v>1863</v>
      </c>
      <c r="D78" s="29" t="str">
        <f>Calculations!B51</f>
        <v>Land at Yew Tree House Farm, Coppull Hall Lane, Coppull, Chorley, PR7 4LR</v>
      </c>
      <c r="E78" s="29" t="s">
        <v>1812</v>
      </c>
      <c r="F78" s="13" t="str">
        <f>Calculations!C51</f>
        <v>Residential</v>
      </c>
      <c r="G78" s="53">
        <f>Calculations!D51</f>
        <v>3.0144099999999998</v>
      </c>
      <c r="H78" s="53">
        <f>Calculations!H51</f>
        <v>3.0144099999999998</v>
      </c>
      <c r="I78" s="53">
        <f>Calculations!L51</f>
        <v>100</v>
      </c>
      <c r="J78" s="53">
        <f>Calculations!G51</f>
        <v>0</v>
      </c>
      <c r="K78" s="53">
        <f>Calculations!K51</f>
        <v>0</v>
      </c>
      <c r="L78" s="53">
        <f>Calculations!F51</f>
        <v>0</v>
      </c>
      <c r="M78" s="53">
        <f>Calculations!J51</f>
        <v>0</v>
      </c>
      <c r="N78" s="53">
        <f>Calculations!E51</f>
        <v>0</v>
      </c>
      <c r="O78" s="53">
        <f>Calculations!I51</f>
        <v>0</v>
      </c>
      <c r="P78" s="53">
        <f>Calculations!Q51</f>
        <v>0.1385313</v>
      </c>
      <c r="Q78" s="53">
        <f>Calculations!V51</f>
        <v>4.5956356301896557</v>
      </c>
      <c r="R78" s="53">
        <f>Calculations!O51</f>
        <v>2.63293E-2</v>
      </c>
      <c r="S78" s="53">
        <f>Calculations!T51</f>
        <v>0.87344787205456464</v>
      </c>
      <c r="T78" s="53">
        <f>Calculations!M51</f>
        <v>2.26406E-2</v>
      </c>
      <c r="U78" s="53">
        <f>Calculations!R51</f>
        <v>0.75107898394710748</v>
      </c>
      <c r="V78" s="31" t="s">
        <v>1782</v>
      </c>
      <c r="W78" s="31" t="s">
        <v>1782</v>
      </c>
      <c r="X78" s="31" t="s">
        <v>1779</v>
      </c>
      <c r="Y78" s="29" t="s">
        <v>1787</v>
      </c>
      <c r="Z78" s="38" t="s">
        <v>1788</v>
      </c>
      <c r="AA78" s="29" t="s">
        <v>2225</v>
      </c>
      <c r="AB78" s="64" t="s">
        <v>1878</v>
      </c>
      <c r="AC78" s="29"/>
    </row>
    <row r="79" spans="2:29" ht="51.75" x14ac:dyDescent="0.25">
      <c r="B79" s="13" t="str">
        <f>Calculations!A52</f>
        <v>19C056</v>
      </c>
      <c r="C79" s="60">
        <v>53</v>
      </c>
      <c r="D79" s="29" t="str">
        <f>Calculations!B52</f>
        <v>Whittle Hill Quarry, Hill Top Lane, Whittle-le-Woods, Chorley</v>
      </c>
      <c r="E79" s="29" t="s">
        <v>1812</v>
      </c>
      <c r="F79" s="13" t="str">
        <f>Calculations!C52</f>
        <v>Residential</v>
      </c>
      <c r="G79" s="53">
        <f>Calculations!D52</f>
        <v>6.0365099999999998</v>
      </c>
      <c r="H79" s="53">
        <f>Calculations!H52</f>
        <v>6.0365099999999998</v>
      </c>
      <c r="I79" s="53">
        <f>Calculations!L52</f>
        <v>100</v>
      </c>
      <c r="J79" s="53">
        <f>Calculations!G52</f>
        <v>0</v>
      </c>
      <c r="K79" s="53">
        <f>Calculations!K52</f>
        <v>0</v>
      </c>
      <c r="L79" s="53">
        <f>Calculations!F52</f>
        <v>0</v>
      </c>
      <c r="M79" s="53">
        <f>Calculations!J52</f>
        <v>0</v>
      </c>
      <c r="N79" s="53">
        <f>Calculations!E52</f>
        <v>0</v>
      </c>
      <c r="O79" s="53">
        <f>Calculations!I52</f>
        <v>0</v>
      </c>
      <c r="P79" s="53">
        <f>Calculations!Q52</f>
        <v>0.97117469999999995</v>
      </c>
      <c r="Q79" s="53">
        <f>Calculations!V52</f>
        <v>16.088347406034281</v>
      </c>
      <c r="R79" s="53">
        <f>Calculations!O52</f>
        <v>0.16015070000000001</v>
      </c>
      <c r="S79" s="53">
        <f>Calculations!T52</f>
        <v>2.6530346176847219</v>
      </c>
      <c r="T79" s="53">
        <f>Calculations!M52</f>
        <v>8.3615400000000006E-2</v>
      </c>
      <c r="U79" s="53">
        <f>Calculations!R52</f>
        <v>1.3851612935288768</v>
      </c>
      <c r="V79" s="31" t="s">
        <v>1782</v>
      </c>
      <c r="W79" s="31" t="s">
        <v>1782</v>
      </c>
      <c r="X79" s="31" t="s">
        <v>1779</v>
      </c>
      <c r="Y79" s="29" t="s">
        <v>1783</v>
      </c>
      <c r="Z79" s="38" t="s">
        <v>1796</v>
      </c>
      <c r="AA79" s="29" t="s">
        <v>2226</v>
      </c>
      <c r="AB79" s="64" t="s">
        <v>1877</v>
      </c>
      <c r="AC79" s="29"/>
    </row>
    <row r="80" spans="2:29" ht="39" x14ac:dyDescent="0.25">
      <c r="B80" s="13" t="str">
        <f>Calculations!A53</f>
        <v>19C057</v>
      </c>
      <c r="C80" s="60">
        <v>61</v>
      </c>
      <c r="D80" s="29" t="str">
        <f>Calculations!B53</f>
        <v>Land West of Burgh Lane South, Chorley, PR7 3TN</v>
      </c>
      <c r="E80" s="29" t="s">
        <v>1812</v>
      </c>
      <c r="F80" s="13" t="str">
        <f>Calculations!C53</f>
        <v>Residential</v>
      </c>
      <c r="G80" s="53">
        <f>Calculations!D53</f>
        <v>2.9151400000000001</v>
      </c>
      <c r="H80" s="53">
        <f>Calculations!H53</f>
        <v>2.9151400000000001</v>
      </c>
      <c r="I80" s="53">
        <f>Calculations!L53</f>
        <v>100</v>
      </c>
      <c r="J80" s="53">
        <f>Calculations!G53</f>
        <v>0</v>
      </c>
      <c r="K80" s="53">
        <f>Calculations!K53</f>
        <v>0</v>
      </c>
      <c r="L80" s="53">
        <f>Calculations!F53</f>
        <v>0</v>
      </c>
      <c r="M80" s="53">
        <f>Calculations!J53</f>
        <v>0</v>
      </c>
      <c r="N80" s="53">
        <f>Calculations!E53</f>
        <v>0</v>
      </c>
      <c r="O80" s="53">
        <f>Calculations!I53</f>
        <v>0</v>
      </c>
      <c r="P80" s="53">
        <f>Calculations!Q53</f>
        <v>0.14356820000000001</v>
      </c>
      <c r="Q80" s="53">
        <f>Calculations!V53</f>
        <v>4.9249161275273226</v>
      </c>
      <c r="R80" s="53">
        <f>Calculations!O53</f>
        <v>0.1136195</v>
      </c>
      <c r="S80" s="53">
        <f>Calculations!T53</f>
        <v>3.8975658115905238</v>
      </c>
      <c r="T80" s="53">
        <f>Calculations!M53</f>
        <v>8.6619000000000002E-2</v>
      </c>
      <c r="U80" s="53">
        <f>Calculations!R53</f>
        <v>2.9713495749775309</v>
      </c>
      <c r="V80" s="31" t="s">
        <v>1782</v>
      </c>
      <c r="W80" s="31" t="s">
        <v>1782</v>
      </c>
      <c r="X80" s="31" t="s">
        <v>1779</v>
      </c>
      <c r="Y80" s="29" t="s">
        <v>1787</v>
      </c>
      <c r="Z80" s="38" t="s">
        <v>1788</v>
      </c>
      <c r="AA80" s="29" t="s">
        <v>2227</v>
      </c>
      <c r="AB80" s="64" t="s">
        <v>1878</v>
      </c>
      <c r="AC80" s="29"/>
    </row>
    <row r="81" spans="2:29" ht="39" x14ac:dyDescent="0.25">
      <c r="B81" s="13" t="str">
        <f>Calculations!A54</f>
        <v>19C058</v>
      </c>
      <c r="C81" s="60">
        <v>44</v>
      </c>
      <c r="D81" s="29" t="str">
        <f>Calculations!B54</f>
        <v>Land North of Altcar Lane, Leyland, PR7 6HH</v>
      </c>
      <c r="E81" s="29" t="s">
        <v>1812</v>
      </c>
      <c r="F81" s="13" t="str">
        <f>Calculations!C54</f>
        <v>Residential</v>
      </c>
      <c r="G81" s="53">
        <f>Calculations!D54</f>
        <v>6.0202499999999999</v>
      </c>
      <c r="H81" s="53">
        <f>Calculations!H54</f>
        <v>5.9976174371286</v>
      </c>
      <c r="I81" s="53">
        <f>Calculations!L54</f>
        <v>99.624059418273319</v>
      </c>
      <c r="J81" s="53">
        <f>Calculations!G54</f>
        <v>9.2704078184399994E-3</v>
      </c>
      <c r="K81" s="53">
        <f>Calculations!K54</f>
        <v>0.15398709054341594</v>
      </c>
      <c r="L81" s="53">
        <f>Calculations!F54</f>
        <v>2.7634955709600001E-3</v>
      </c>
      <c r="M81" s="53">
        <f>Calculations!J54</f>
        <v>4.5903335757817368E-2</v>
      </c>
      <c r="N81" s="53">
        <f>Calculations!E54</f>
        <v>1.0598659482000001E-2</v>
      </c>
      <c r="O81" s="53">
        <f>Calculations!I54</f>
        <v>0.17605015542543914</v>
      </c>
      <c r="P81" s="53">
        <f>Calculations!Q54</f>
        <v>7.6212009999999997E-2</v>
      </c>
      <c r="Q81" s="53">
        <f>Calculations!V54</f>
        <v>1.265927660811428</v>
      </c>
      <c r="R81" s="53">
        <f>Calculations!O54</f>
        <v>1.958961E-2</v>
      </c>
      <c r="S81" s="53">
        <f>Calculations!T54</f>
        <v>0.32539529089323532</v>
      </c>
      <c r="T81" s="53">
        <f>Calculations!M54</f>
        <v>1.0807799999999999E-2</v>
      </c>
      <c r="U81" s="53">
        <f>Calculations!R54</f>
        <v>0.1795241061417715</v>
      </c>
      <c r="V81" s="31" t="s">
        <v>1782</v>
      </c>
      <c r="W81" s="31" t="s">
        <v>1781</v>
      </c>
      <c r="X81" s="31" t="s">
        <v>1779</v>
      </c>
      <c r="Y81" s="29" t="s">
        <v>1786</v>
      </c>
      <c r="Z81" s="38" t="s">
        <v>1791</v>
      </c>
      <c r="AA81" s="29" t="s">
        <v>2228</v>
      </c>
      <c r="AB81" s="64" t="s">
        <v>1878</v>
      </c>
      <c r="AC81" s="29"/>
    </row>
    <row r="82" spans="2:29" x14ac:dyDescent="0.25">
      <c r="B82" s="13" t="str">
        <f>Calculations!A55</f>
        <v>19C059</v>
      </c>
      <c r="C82" s="60">
        <v>60</v>
      </c>
      <c r="D82" s="29" t="str">
        <f>Calculations!B55</f>
        <v>Fields to East and West of Stanley Wives Farm, PR7 5LU</v>
      </c>
      <c r="E82" s="29" t="s">
        <v>1812</v>
      </c>
      <c r="F82" s="13" t="str">
        <f>Calculations!C55</f>
        <v>Residential</v>
      </c>
      <c r="G82" s="53">
        <f>Calculations!D55</f>
        <v>0.81568799999999997</v>
      </c>
      <c r="H82" s="53">
        <f>Calculations!H55</f>
        <v>0.81568799999999997</v>
      </c>
      <c r="I82" s="53">
        <f>Calculations!L55</f>
        <v>100</v>
      </c>
      <c r="J82" s="53">
        <f>Calculations!G55</f>
        <v>0</v>
      </c>
      <c r="K82" s="53">
        <f>Calculations!K55</f>
        <v>0</v>
      </c>
      <c r="L82" s="53">
        <f>Calculations!F55</f>
        <v>0</v>
      </c>
      <c r="M82" s="53">
        <f>Calculations!J55</f>
        <v>0</v>
      </c>
      <c r="N82" s="53">
        <f>Calculations!E55</f>
        <v>0</v>
      </c>
      <c r="O82" s="53">
        <f>Calculations!I55</f>
        <v>0</v>
      </c>
      <c r="P82" s="53">
        <f>Calculations!Q55</f>
        <v>0</v>
      </c>
      <c r="Q82" s="53">
        <f>Calculations!V55</f>
        <v>0</v>
      </c>
      <c r="R82" s="53">
        <f>Calculations!O55</f>
        <v>0</v>
      </c>
      <c r="S82" s="53">
        <f>Calculations!T55</f>
        <v>0</v>
      </c>
      <c r="T82" s="53">
        <f>Calculations!M55</f>
        <v>0</v>
      </c>
      <c r="U82" s="53">
        <f>Calculations!R55</f>
        <v>0</v>
      </c>
      <c r="V82" s="31" t="s">
        <v>1782</v>
      </c>
      <c r="W82" s="31" t="s">
        <v>1782</v>
      </c>
      <c r="X82" s="31" t="s">
        <v>1779</v>
      </c>
      <c r="Y82" s="29" t="s">
        <v>1789</v>
      </c>
      <c r="Z82" s="38" t="s">
        <v>1790</v>
      </c>
      <c r="AA82" s="29" t="s">
        <v>2151</v>
      </c>
      <c r="AB82" s="64" t="s">
        <v>1878</v>
      </c>
      <c r="AC82" s="29"/>
    </row>
    <row r="83" spans="2:29" ht="51.75" x14ac:dyDescent="0.25">
      <c r="B83" s="13" t="str">
        <f>Calculations!A56</f>
        <v>19C060</v>
      </c>
      <c r="C83" s="60" t="s">
        <v>1845</v>
      </c>
      <c r="D83" s="29" t="str">
        <f>Calculations!B56</f>
        <v>Land Adjacent to Higher Stanworth Farm, Bolton Road, Withnell, Chorley, PR6 8BP</v>
      </c>
      <c r="E83" s="29" t="s">
        <v>1812</v>
      </c>
      <c r="F83" s="13" t="str">
        <f>Calculations!C56</f>
        <v>Employment</v>
      </c>
      <c r="G83" s="53">
        <f>Calculations!D56</f>
        <v>17.729600000000001</v>
      </c>
      <c r="H83" s="53">
        <f>Calculations!H56</f>
        <v>17.729600000000001</v>
      </c>
      <c r="I83" s="53">
        <f>Calculations!L56</f>
        <v>100</v>
      </c>
      <c r="J83" s="53">
        <f>Calculations!G56</f>
        <v>0</v>
      </c>
      <c r="K83" s="53">
        <f>Calculations!K56</f>
        <v>0</v>
      </c>
      <c r="L83" s="53">
        <f>Calculations!F56</f>
        <v>0</v>
      </c>
      <c r="M83" s="53">
        <f>Calculations!J56</f>
        <v>0</v>
      </c>
      <c r="N83" s="53">
        <f>Calculations!E56</f>
        <v>0</v>
      </c>
      <c r="O83" s="53">
        <f>Calculations!I56</f>
        <v>0</v>
      </c>
      <c r="P83" s="53">
        <f>Calculations!Q56</f>
        <v>2.7033170000000002</v>
      </c>
      <c r="Q83" s="53">
        <f>Calculations!V56</f>
        <v>15.247478792527749</v>
      </c>
      <c r="R83" s="53">
        <f>Calculations!O56</f>
        <v>0.36950700000000003</v>
      </c>
      <c r="S83" s="53">
        <f>Calculations!T56</f>
        <v>2.0841248533525856</v>
      </c>
      <c r="T83" s="53">
        <f>Calculations!M56</f>
        <v>0.24489</v>
      </c>
      <c r="U83" s="53">
        <f>Calculations!R56</f>
        <v>1.3812494359714826</v>
      </c>
      <c r="V83" s="31" t="s">
        <v>1782</v>
      </c>
      <c r="W83" s="31" t="s">
        <v>1782</v>
      </c>
      <c r="X83" s="31" t="s">
        <v>1780</v>
      </c>
      <c r="Y83" s="29" t="s">
        <v>1787</v>
      </c>
      <c r="Z83" s="38" t="s">
        <v>1788</v>
      </c>
      <c r="AA83" s="29" t="s">
        <v>2229</v>
      </c>
      <c r="AB83" s="64" t="s">
        <v>1878</v>
      </c>
      <c r="AC83" s="29"/>
    </row>
    <row r="84" spans="2:29" ht="30" x14ac:dyDescent="0.25">
      <c r="B84" s="13" t="str">
        <f>Calculations!A57</f>
        <v>19C061</v>
      </c>
      <c r="C84" s="60">
        <v>50</v>
      </c>
      <c r="D84" s="29" t="str">
        <f>Calculations!B57</f>
        <v>Land South of Moor Road, Croston, Leyland, PR26 9HP</v>
      </c>
      <c r="E84" s="29" t="s">
        <v>1812</v>
      </c>
      <c r="F84" s="13" t="str">
        <f>Calculations!C57</f>
        <v>Residential</v>
      </c>
      <c r="G84" s="53">
        <f>Calculations!D57</f>
        <v>1.8273200000000001</v>
      </c>
      <c r="H84" s="53">
        <f>Calculations!H57</f>
        <v>1.8273200000000001</v>
      </c>
      <c r="I84" s="53">
        <f>Calculations!L57</f>
        <v>100</v>
      </c>
      <c r="J84" s="53">
        <f>Calculations!G57</f>
        <v>0</v>
      </c>
      <c r="K84" s="53">
        <f>Calculations!K57</f>
        <v>0</v>
      </c>
      <c r="L84" s="53">
        <f>Calculations!F57</f>
        <v>0</v>
      </c>
      <c r="M84" s="53">
        <f>Calculations!J57</f>
        <v>0</v>
      </c>
      <c r="N84" s="53">
        <f>Calculations!E57</f>
        <v>0</v>
      </c>
      <c r="O84" s="53">
        <f>Calculations!I57</f>
        <v>0</v>
      </c>
      <c r="P84" s="53">
        <f>Calculations!Q57</f>
        <v>7.0560800000000007E-2</v>
      </c>
      <c r="Q84" s="53">
        <f>Calculations!V57</f>
        <v>3.861436420550314</v>
      </c>
      <c r="R84" s="53">
        <f>Calculations!O57</f>
        <v>2.7949700000000001E-2</v>
      </c>
      <c r="S84" s="53">
        <f>Calculations!T57</f>
        <v>1.5295460017949785</v>
      </c>
      <c r="T84" s="53">
        <f>Calculations!M57</f>
        <v>1.6225900000000001E-2</v>
      </c>
      <c r="U84" s="53">
        <f>Calculations!R57</f>
        <v>0.88796160497340382</v>
      </c>
      <c r="V84" s="31" t="s">
        <v>1782</v>
      </c>
      <c r="W84" s="31" t="s">
        <v>1782</v>
      </c>
      <c r="X84" s="31" t="s">
        <v>1779</v>
      </c>
      <c r="Y84" s="29" t="s">
        <v>1787</v>
      </c>
      <c r="Z84" s="38" t="s">
        <v>1788</v>
      </c>
      <c r="AA84" s="29" t="s">
        <v>2230</v>
      </c>
      <c r="AB84" s="64" t="s">
        <v>1886</v>
      </c>
      <c r="AC84" s="29"/>
    </row>
    <row r="85" spans="2:29" ht="26.25" x14ac:dyDescent="0.25">
      <c r="B85" s="13" t="str">
        <f>Calculations!A58</f>
        <v>19C062</v>
      </c>
      <c r="C85" s="60">
        <v>38</v>
      </c>
      <c r="D85" s="29" t="str">
        <f>Calculations!B58</f>
        <v>Land South of Thorntree House, Wigan Road, Leyland, PR25 5SB</v>
      </c>
      <c r="E85" s="29" t="s">
        <v>1812</v>
      </c>
      <c r="F85" s="13" t="str">
        <f>Calculations!C58</f>
        <v>Residential</v>
      </c>
      <c r="G85" s="53">
        <f>Calculations!D58</f>
        <v>1.05949</v>
      </c>
      <c r="H85" s="53">
        <f>Calculations!H58</f>
        <v>1.05949</v>
      </c>
      <c r="I85" s="53">
        <f>Calculations!L58</f>
        <v>100</v>
      </c>
      <c r="J85" s="53">
        <f>Calculations!G58</f>
        <v>0</v>
      </c>
      <c r="K85" s="53">
        <f>Calculations!K58</f>
        <v>0</v>
      </c>
      <c r="L85" s="53">
        <f>Calculations!F58</f>
        <v>0</v>
      </c>
      <c r="M85" s="53">
        <f>Calculations!J58</f>
        <v>0</v>
      </c>
      <c r="N85" s="53">
        <f>Calculations!E58</f>
        <v>0</v>
      </c>
      <c r="O85" s="53">
        <f>Calculations!I58</f>
        <v>0</v>
      </c>
      <c r="P85" s="53">
        <f>Calculations!Q58</f>
        <v>0.1201702</v>
      </c>
      <c r="Q85" s="53">
        <f>Calculations!V58</f>
        <v>11.342268449914581</v>
      </c>
      <c r="R85" s="53">
        <f>Calculations!O58</f>
        <v>9.2106099999999996E-2</v>
      </c>
      <c r="S85" s="53">
        <f>Calculations!T58</f>
        <v>8.6934374085644972</v>
      </c>
      <c r="T85" s="53">
        <f>Calculations!M58</f>
        <v>7.1008500000000002E-2</v>
      </c>
      <c r="U85" s="53">
        <f>Calculations!R58</f>
        <v>6.702139708727783</v>
      </c>
      <c r="V85" s="31" t="s">
        <v>1782</v>
      </c>
      <c r="W85" s="31" t="s">
        <v>1782</v>
      </c>
      <c r="X85" s="31" t="s">
        <v>1779</v>
      </c>
      <c r="Y85" s="29" t="s">
        <v>1787</v>
      </c>
      <c r="Z85" s="38" t="s">
        <v>1788</v>
      </c>
      <c r="AA85" s="29" t="s">
        <v>2231</v>
      </c>
      <c r="AB85" s="64" t="s">
        <v>1878</v>
      </c>
      <c r="AC85" s="29"/>
    </row>
    <row r="86" spans="2:29" ht="51.75" x14ac:dyDescent="0.25">
      <c r="B86" s="13" t="str">
        <f>Calculations!A59</f>
        <v>19C063</v>
      </c>
      <c r="C86" s="60">
        <v>69</v>
      </c>
      <c r="D86" s="29" t="str">
        <f>Calculations!B59</f>
        <v>Land North of Adlington Primary School, Bonds Lane, Adlington, PR7 4JH</v>
      </c>
      <c r="E86" s="29" t="s">
        <v>1812</v>
      </c>
      <c r="F86" s="13" t="str">
        <f>Calculations!C59</f>
        <v>Residential</v>
      </c>
      <c r="G86" s="53">
        <f>Calculations!D59</f>
        <v>2.8334899999999998</v>
      </c>
      <c r="H86" s="53">
        <f>Calculations!H59</f>
        <v>2.8334899999999998</v>
      </c>
      <c r="I86" s="53">
        <f>Calculations!L59</f>
        <v>100</v>
      </c>
      <c r="J86" s="53">
        <f>Calculations!G59</f>
        <v>0</v>
      </c>
      <c r="K86" s="53">
        <f>Calculations!K59</f>
        <v>0</v>
      </c>
      <c r="L86" s="53">
        <f>Calculations!F59</f>
        <v>0</v>
      </c>
      <c r="M86" s="53">
        <f>Calculations!J59</f>
        <v>0</v>
      </c>
      <c r="N86" s="53">
        <f>Calculations!E59</f>
        <v>0</v>
      </c>
      <c r="O86" s="53">
        <f>Calculations!I59</f>
        <v>0</v>
      </c>
      <c r="P86" s="53">
        <f>Calculations!Q59</f>
        <v>0.58930099999999996</v>
      </c>
      <c r="Q86" s="53">
        <f>Calculations!V59</f>
        <v>20.797708832570432</v>
      </c>
      <c r="R86" s="53">
        <f>Calculations!O59</f>
        <v>0.26619399999999999</v>
      </c>
      <c r="S86" s="53">
        <f>Calculations!T59</f>
        <v>9.394562888875555</v>
      </c>
      <c r="T86" s="53">
        <f>Calculations!M59</f>
        <v>0.143761</v>
      </c>
      <c r="U86" s="53">
        <f>Calculations!R59</f>
        <v>5.073637104771854</v>
      </c>
      <c r="V86" s="31" t="s">
        <v>1782</v>
      </c>
      <c r="W86" s="31" t="s">
        <v>1782</v>
      </c>
      <c r="X86" s="31" t="s">
        <v>1779</v>
      </c>
      <c r="Y86" s="29" t="s">
        <v>1787</v>
      </c>
      <c r="Z86" s="38" t="s">
        <v>1788</v>
      </c>
      <c r="AA86" s="29" t="s">
        <v>2214</v>
      </c>
      <c r="AB86" s="64" t="s">
        <v>1878</v>
      </c>
      <c r="AC86" s="29" t="s">
        <v>1781</v>
      </c>
    </row>
    <row r="87" spans="2:29" ht="39" x14ac:dyDescent="0.25">
      <c r="B87" s="13" t="str">
        <f>Calculations!A60</f>
        <v>19C064</v>
      </c>
      <c r="C87" s="60">
        <v>67</v>
      </c>
      <c r="D87" s="29" t="str">
        <f>Calculations!B60</f>
        <v>Blainscough, land south of Grange Drive, Coppull, Chorley, PR7 5FG (nearest  post code)</v>
      </c>
      <c r="E87" s="29" t="s">
        <v>1812</v>
      </c>
      <c r="F87" s="13" t="str">
        <f>Calculations!C60</f>
        <v>Residential</v>
      </c>
      <c r="G87" s="53">
        <f>Calculations!D60</f>
        <v>5.5298800000000004</v>
      </c>
      <c r="H87" s="53">
        <f>Calculations!H60</f>
        <v>5.5298800000000004</v>
      </c>
      <c r="I87" s="53">
        <f>Calculations!L60</f>
        <v>100</v>
      </c>
      <c r="J87" s="53">
        <f>Calculations!G60</f>
        <v>0</v>
      </c>
      <c r="K87" s="53">
        <f>Calculations!K60</f>
        <v>0</v>
      </c>
      <c r="L87" s="53">
        <f>Calculations!F60</f>
        <v>0</v>
      </c>
      <c r="M87" s="53">
        <f>Calculations!J60</f>
        <v>0</v>
      </c>
      <c r="N87" s="53">
        <f>Calculations!E60</f>
        <v>0</v>
      </c>
      <c r="O87" s="53">
        <f>Calculations!I60</f>
        <v>0</v>
      </c>
      <c r="P87" s="53">
        <f>Calculations!Q60</f>
        <v>0.767648</v>
      </c>
      <c r="Q87" s="53">
        <f>Calculations!V60</f>
        <v>13.881820220330276</v>
      </c>
      <c r="R87" s="53">
        <f>Calculations!O60</f>
        <v>0.27713199999999999</v>
      </c>
      <c r="S87" s="53">
        <f>Calculations!T60</f>
        <v>5.011537320882189</v>
      </c>
      <c r="T87" s="53">
        <f>Calculations!M60</f>
        <v>0.127024</v>
      </c>
      <c r="U87" s="53">
        <f>Calculations!R60</f>
        <v>2.2970480372087638</v>
      </c>
      <c r="V87" s="31" t="s">
        <v>1782</v>
      </c>
      <c r="W87" s="31" t="s">
        <v>1782</v>
      </c>
      <c r="X87" s="31" t="s">
        <v>1779</v>
      </c>
      <c r="Y87" s="29" t="s">
        <v>1787</v>
      </c>
      <c r="Z87" s="38" t="s">
        <v>1788</v>
      </c>
      <c r="AA87" s="29" t="s">
        <v>2232</v>
      </c>
      <c r="AB87" s="64" t="s">
        <v>1878</v>
      </c>
      <c r="AC87" s="29"/>
    </row>
    <row r="88" spans="2:29" ht="26.25" x14ac:dyDescent="0.25">
      <c r="B88" s="13" t="str">
        <f>Calculations!A61</f>
        <v>19C066</v>
      </c>
      <c r="C88" s="60" t="s">
        <v>1861</v>
      </c>
      <c r="D88" s="29" t="str">
        <f>Calculations!B61</f>
        <v>Land at Darlington Street/Hewlett St, Coppull, Chorley, PR7 5AB</v>
      </c>
      <c r="E88" s="29" t="s">
        <v>1812</v>
      </c>
      <c r="F88" s="13" t="str">
        <f>Calculations!C61</f>
        <v>Residential</v>
      </c>
      <c r="G88" s="53">
        <f>Calculations!D61</f>
        <v>2.8111600000000001</v>
      </c>
      <c r="H88" s="53">
        <f>Calculations!H61</f>
        <v>2.8111600000000001</v>
      </c>
      <c r="I88" s="53">
        <f>Calculations!L61</f>
        <v>100</v>
      </c>
      <c r="J88" s="53">
        <f>Calculations!G61</f>
        <v>0</v>
      </c>
      <c r="K88" s="53">
        <f>Calculations!K61</f>
        <v>0</v>
      </c>
      <c r="L88" s="53">
        <f>Calculations!F61</f>
        <v>0</v>
      </c>
      <c r="M88" s="53">
        <f>Calculations!J61</f>
        <v>0</v>
      </c>
      <c r="N88" s="53">
        <f>Calculations!E61</f>
        <v>0</v>
      </c>
      <c r="O88" s="53">
        <f>Calculations!I61</f>
        <v>0</v>
      </c>
      <c r="P88" s="53">
        <f>Calculations!Q61</f>
        <v>9.893840000000001E-2</v>
      </c>
      <c r="Q88" s="53">
        <f>Calculations!V61</f>
        <v>3.5194866176240418</v>
      </c>
      <c r="R88" s="53">
        <f>Calculations!O61</f>
        <v>4.1567800000000002E-2</v>
      </c>
      <c r="S88" s="53">
        <f>Calculations!T61</f>
        <v>1.4786707266751093</v>
      </c>
      <c r="T88" s="53">
        <f>Calculations!M61</f>
        <v>1.8261199999999998E-2</v>
      </c>
      <c r="U88" s="53">
        <f>Calculations!R61</f>
        <v>0.64959660780603024</v>
      </c>
      <c r="V88" s="31" t="s">
        <v>1782</v>
      </c>
      <c r="W88" s="31" t="s">
        <v>1782</v>
      </c>
      <c r="X88" s="31" t="s">
        <v>1779</v>
      </c>
      <c r="Y88" s="29" t="s">
        <v>1787</v>
      </c>
      <c r="Z88" s="38" t="s">
        <v>1788</v>
      </c>
      <c r="AA88" s="29" t="s">
        <v>2233</v>
      </c>
      <c r="AB88" s="64" t="s">
        <v>1878</v>
      </c>
      <c r="AC88" s="29"/>
    </row>
    <row r="89" spans="2:29" ht="26.25" x14ac:dyDescent="0.25">
      <c r="B89" s="13" t="str">
        <f>Calculations!A62</f>
        <v>19C067</v>
      </c>
      <c r="C89" s="60">
        <v>61</v>
      </c>
      <c r="D89" s="29" t="str">
        <f>Calculations!B62</f>
        <v>Orchard Heys Farm, Park Road, Coppull, Chorley, PR7 5AH</v>
      </c>
      <c r="E89" s="29" t="s">
        <v>1812</v>
      </c>
      <c r="F89" s="13" t="str">
        <f>Calculations!C62</f>
        <v>Residential</v>
      </c>
      <c r="G89" s="53">
        <f>Calculations!D62</f>
        <v>3.84782</v>
      </c>
      <c r="H89" s="53">
        <f>Calculations!H62</f>
        <v>3.84782</v>
      </c>
      <c r="I89" s="53">
        <f>Calculations!L62</f>
        <v>100</v>
      </c>
      <c r="J89" s="53">
        <f>Calculations!G62</f>
        <v>0</v>
      </c>
      <c r="K89" s="53">
        <f>Calculations!K62</f>
        <v>0</v>
      </c>
      <c r="L89" s="53">
        <f>Calculations!F62</f>
        <v>0</v>
      </c>
      <c r="M89" s="53">
        <f>Calculations!J62</f>
        <v>0</v>
      </c>
      <c r="N89" s="53">
        <f>Calculations!E62</f>
        <v>0</v>
      </c>
      <c r="O89" s="53">
        <f>Calculations!I62</f>
        <v>0</v>
      </c>
      <c r="P89" s="53">
        <f>Calculations!Q62</f>
        <v>0.30943920000000003</v>
      </c>
      <c r="Q89" s="53">
        <f>Calculations!V62</f>
        <v>8.0419354335701776</v>
      </c>
      <c r="R89" s="53">
        <f>Calculations!O62</f>
        <v>0.15265319999999999</v>
      </c>
      <c r="S89" s="53">
        <f>Calculations!T62</f>
        <v>3.9672645809835179</v>
      </c>
      <c r="T89" s="53">
        <f>Calculations!M62</f>
        <v>6.9325300000000006E-2</v>
      </c>
      <c r="U89" s="53">
        <f>Calculations!R62</f>
        <v>1.8016773133878405</v>
      </c>
      <c r="V89" s="31" t="s">
        <v>1782</v>
      </c>
      <c r="W89" s="31" t="s">
        <v>1782</v>
      </c>
      <c r="X89" s="31" t="s">
        <v>1779</v>
      </c>
      <c r="Y89" s="29" t="s">
        <v>1787</v>
      </c>
      <c r="Z89" s="38" t="s">
        <v>1788</v>
      </c>
      <c r="AA89" s="29" t="s">
        <v>2234</v>
      </c>
      <c r="AB89" s="64" t="s">
        <v>1878</v>
      </c>
      <c r="AC89" s="29"/>
    </row>
    <row r="90" spans="2:29" ht="64.5" x14ac:dyDescent="0.25">
      <c r="B90" s="13" t="str">
        <f>Calculations!A63</f>
        <v>19C068</v>
      </c>
      <c r="C90" s="60" t="s">
        <v>1866</v>
      </c>
      <c r="D90" s="29" t="str">
        <f>Calculations!B63</f>
        <v>Land South of Bolton Road, Adlington, Chorley, PR6 9HS</v>
      </c>
      <c r="E90" s="29" t="s">
        <v>1812</v>
      </c>
      <c r="F90" s="13" t="str">
        <f>Calculations!C63</f>
        <v>Residential</v>
      </c>
      <c r="G90" s="53">
        <f>Calculations!D63</f>
        <v>6.4429800000000004</v>
      </c>
      <c r="H90" s="53">
        <f>Calculations!H63</f>
        <v>6.4429800000000004</v>
      </c>
      <c r="I90" s="53">
        <f>Calculations!L63</f>
        <v>100</v>
      </c>
      <c r="J90" s="53">
        <f>Calculations!G63</f>
        <v>0</v>
      </c>
      <c r="K90" s="53">
        <f>Calculations!K63</f>
        <v>0</v>
      </c>
      <c r="L90" s="53">
        <f>Calculations!F63</f>
        <v>0</v>
      </c>
      <c r="M90" s="53">
        <f>Calculations!J63</f>
        <v>0</v>
      </c>
      <c r="N90" s="53">
        <f>Calculations!E63</f>
        <v>0</v>
      </c>
      <c r="O90" s="53">
        <f>Calculations!I63</f>
        <v>0</v>
      </c>
      <c r="P90" s="53">
        <f>Calculations!Q63</f>
        <v>0.20178159999999998</v>
      </c>
      <c r="Q90" s="53">
        <f>Calculations!V63</f>
        <v>3.1318054688979315</v>
      </c>
      <c r="R90" s="53">
        <f>Calculations!O63</f>
        <v>0.10438329999999998</v>
      </c>
      <c r="S90" s="53">
        <f>Calculations!T63</f>
        <v>1.6201090178768207</v>
      </c>
      <c r="T90" s="53">
        <f>Calculations!M63</f>
        <v>7.0220099999999994E-2</v>
      </c>
      <c r="U90" s="53">
        <f>Calculations!R63</f>
        <v>1.0898699049197731</v>
      </c>
      <c r="V90" s="31" t="s">
        <v>1782</v>
      </c>
      <c r="W90" s="31" t="s">
        <v>1781</v>
      </c>
      <c r="X90" s="31" t="s">
        <v>1779</v>
      </c>
      <c r="Y90" s="29" t="s">
        <v>1787</v>
      </c>
      <c r="Z90" s="38" t="s">
        <v>1788</v>
      </c>
      <c r="AA90" s="29" t="s">
        <v>2235</v>
      </c>
      <c r="AB90" s="64" t="s">
        <v>1878</v>
      </c>
      <c r="AC90" s="29" t="s">
        <v>2445</v>
      </c>
    </row>
    <row r="91" spans="2:29" ht="64.5" x14ac:dyDescent="0.25">
      <c r="B91" s="13" t="str">
        <f>Calculations!A64</f>
        <v>19C069</v>
      </c>
      <c r="C91" s="60" t="s">
        <v>1856</v>
      </c>
      <c r="D91" s="29" t="str">
        <f>Calculations!B64</f>
        <v>Land North of 119 Heapey Rd, Chorley, PR6 9BJ</v>
      </c>
      <c r="E91" s="29" t="s">
        <v>1812</v>
      </c>
      <c r="F91" s="13" t="str">
        <f>Calculations!C64</f>
        <v>Residential</v>
      </c>
      <c r="G91" s="53">
        <f>Calculations!D64</f>
        <v>6.7384199999999996</v>
      </c>
      <c r="H91" s="53">
        <f>Calculations!H64</f>
        <v>6.3307575810009995</v>
      </c>
      <c r="I91" s="53">
        <f>Calculations!L64</f>
        <v>93.950177949741914</v>
      </c>
      <c r="J91" s="53">
        <f>Calculations!G64</f>
        <v>0.40766241899900002</v>
      </c>
      <c r="K91" s="53">
        <f>Calculations!K64</f>
        <v>6.0498220502580731</v>
      </c>
      <c r="L91" s="53">
        <f>Calculations!F64</f>
        <v>0</v>
      </c>
      <c r="M91" s="53">
        <f>Calculations!J64</f>
        <v>0</v>
      </c>
      <c r="N91" s="53">
        <f>Calculations!E64</f>
        <v>0</v>
      </c>
      <c r="O91" s="53">
        <f>Calculations!I64</f>
        <v>0</v>
      </c>
      <c r="P91" s="53">
        <f>Calculations!Q64</f>
        <v>0.38773239999999998</v>
      </c>
      <c r="Q91" s="53">
        <f>Calculations!V64</f>
        <v>5.7540551049058983</v>
      </c>
      <c r="R91" s="53">
        <f>Calculations!O64</f>
        <v>6.3976400000000003E-2</v>
      </c>
      <c r="S91" s="53">
        <f>Calculations!T64</f>
        <v>0.94942731382134105</v>
      </c>
      <c r="T91" s="53">
        <f>Calculations!M64</f>
        <v>3.9600000000000003E-2</v>
      </c>
      <c r="U91" s="53">
        <f>Calculations!R64</f>
        <v>0.58767485552993148</v>
      </c>
      <c r="V91" s="31" t="s">
        <v>1782</v>
      </c>
      <c r="W91" s="31" t="s">
        <v>1781</v>
      </c>
      <c r="X91" s="31" t="s">
        <v>1779</v>
      </c>
      <c r="Y91" s="29" t="s">
        <v>1787</v>
      </c>
      <c r="Z91" s="38" t="s">
        <v>1788</v>
      </c>
      <c r="AA91" s="29" t="s">
        <v>2236</v>
      </c>
      <c r="AB91" s="64" t="s">
        <v>1878</v>
      </c>
      <c r="AC91" s="29" t="s">
        <v>2455</v>
      </c>
    </row>
    <row r="92" spans="2:29" ht="26.25" x14ac:dyDescent="0.25">
      <c r="B92" s="13" t="str">
        <f>Calculations!A65</f>
        <v>19C070</v>
      </c>
      <c r="C92" s="60">
        <v>52</v>
      </c>
      <c r="D92" s="29" t="str">
        <f>Calculations!B65</f>
        <v>Pear Tree Farm, Pear Tree Lane, Chorley, PR7 6NG</v>
      </c>
      <c r="E92" s="29" t="s">
        <v>1812</v>
      </c>
      <c r="F92" s="13" t="str">
        <f>Calculations!C65</f>
        <v>Residential</v>
      </c>
      <c r="G92" s="53">
        <f>Calculations!D65</f>
        <v>6.1314399999999996</v>
      </c>
      <c r="H92" s="53">
        <f>Calculations!H65</f>
        <v>6.1314399999999996</v>
      </c>
      <c r="I92" s="53">
        <f>Calculations!L65</f>
        <v>100</v>
      </c>
      <c r="J92" s="53">
        <f>Calculations!G65</f>
        <v>0</v>
      </c>
      <c r="K92" s="53">
        <f>Calculations!K65</f>
        <v>0</v>
      </c>
      <c r="L92" s="53">
        <f>Calculations!F65</f>
        <v>0</v>
      </c>
      <c r="M92" s="53">
        <f>Calculations!J65</f>
        <v>0</v>
      </c>
      <c r="N92" s="53">
        <f>Calculations!E65</f>
        <v>0</v>
      </c>
      <c r="O92" s="53">
        <f>Calculations!I65</f>
        <v>0</v>
      </c>
      <c r="P92" s="53">
        <f>Calculations!Q65</f>
        <v>0.1838746</v>
      </c>
      <c r="Q92" s="53">
        <f>Calculations!V65</f>
        <v>2.9988811763631382</v>
      </c>
      <c r="R92" s="53">
        <f>Calculations!O65</f>
        <v>6.6104599999999999E-2</v>
      </c>
      <c r="S92" s="53">
        <f>Calculations!T65</f>
        <v>1.0781252038672808</v>
      </c>
      <c r="T92" s="53">
        <f>Calculations!M65</f>
        <v>3.6241599999999999E-2</v>
      </c>
      <c r="U92" s="53">
        <f>Calculations!R65</f>
        <v>0.59107811541823785</v>
      </c>
      <c r="V92" s="31" t="s">
        <v>1782</v>
      </c>
      <c r="W92" s="31" t="s">
        <v>1782</v>
      </c>
      <c r="X92" s="31" t="s">
        <v>1779</v>
      </c>
      <c r="Y92" s="29" t="s">
        <v>1787</v>
      </c>
      <c r="Z92" s="38" t="s">
        <v>1788</v>
      </c>
      <c r="AA92" s="29" t="s">
        <v>2237</v>
      </c>
      <c r="AB92" s="64" t="s">
        <v>1878</v>
      </c>
      <c r="AC92" s="29"/>
    </row>
    <row r="93" spans="2:29" ht="39" x14ac:dyDescent="0.25">
      <c r="B93" s="13" t="str">
        <f>Calculations!A66</f>
        <v>19C071</v>
      </c>
      <c r="C93" s="60">
        <v>33</v>
      </c>
      <c r="D93" s="29" t="str">
        <f>Calculations!B66</f>
        <v>Land to the east of Straits Farmstead, Hoghton, PR5 0DA</v>
      </c>
      <c r="E93" s="29" t="s">
        <v>1812</v>
      </c>
      <c r="F93" s="13" t="str">
        <f>Calculations!C66</f>
        <v>Residential</v>
      </c>
      <c r="G93" s="53">
        <f>Calculations!D66</f>
        <v>1.4252400000000001</v>
      </c>
      <c r="H93" s="53">
        <f>Calculations!H66</f>
        <v>1.4252400000000001</v>
      </c>
      <c r="I93" s="53">
        <f>Calculations!L66</f>
        <v>100</v>
      </c>
      <c r="J93" s="53">
        <f>Calculations!G66</f>
        <v>0</v>
      </c>
      <c r="K93" s="53">
        <f>Calculations!K66</f>
        <v>0</v>
      </c>
      <c r="L93" s="53">
        <f>Calculations!F66</f>
        <v>0</v>
      </c>
      <c r="M93" s="53">
        <f>Calculations!J66</f>
        <v>0</v>
      </c>
      <c r="N93" s="53">
        <f>Calculations!E66</f>
        <v>0</v>
      </c>
      <c r="O93" s="53">
        <f>Calculations!I66</f>
        <v>0</v>
      </c>
      <c r="P93" s="53">
        <f>Calculations!Q66</f>
        <v>3.6412699999999999E-2</v>
      </c>
      <c r="Q93" s="53">
        <f>Calculations!V66</f>
        <v>2.5548469029777436</v>
      </c>
      <c r="R93" s="53">
        <f>Calculations!O66</f>
        <v>0</v>
      </c>
      <c r="S93" s="53">
        <f>Calculations!T66</f>
        <v>0</v>
      </c>
      <c r="T93" s="53">
        <f>Calculations!M66</f>
        <v>0</v>
      </c>
      <c r="U93" s="53">
        <f>Calculations!R66</f>
        <v>0</v>
      </c>
      <c r="V93" s="31" t="s">
        <v>1782</v>
      </c>
      <c r="W93" s="31" t="s">
        <v>1782</v>
      </c>
      <c r="X93" s="31" t="s">
        <v>1779</v>
      </c>
      <c r="Y93" s="29" t="s">
        <v>1787</v>
      </c>
      <c r="Z93" s="38" t="s">
        <v>1788</v>
      </c>
      <c r="AA93" s="29" t="s">
        <v>2238</v>
      </c>
      <c r="AB93" s="64" t="s">
        <v>1878</v>
      </c>
      <c r="AC93" s="29"/>
    </row>
    <row r="94" spans="2:29" x14ac:dyDescent="0.25">
      <c r="B94" s="13" t="str">
        <f>Calculations!A67</f>
        <v>19C072</v>
      </c>
      <c r="C94" s="60">
        <v>43</v>
      </c>
      <c r="D94" s="29" t="str">
        <f>Calculations!B67</f>
        <v>Land South of South Road, Bretherton, PR26 9AB</v>
      </c>
      <c r="E94" s="29" t="s">
        <v>1812</v>
      </c>
      <c r="F94" s="13" t="str">
        <f>Calculations!C67</f>
        <v>Residential</v>
      </c>
      <c r="G94" s="53">
        <f>Calculations!D67</f>
        <v>4.1692</v>
      </c>
      <c r="H94" s="53">
        <f>Calculations!H67</f>
        <v>4.1692</v>
      </c>
      <c r="I94" s="53">
        <f>Calculations!L67</f>
        <v>100</v>
      </c>
      <c r="J94" s="53">
        <f>Calculations!G67</f>
        <v>0</v>
      </c>
      <c r="K94" s="53">
        <f>Calculations!K67</f>
        <v>0</v>
      </c>
      <c r="L94" s="53">
        <f>Calculations!F67</f>
        <v>0</v>
      </c>
      <c r="M94" s="53">
        <f>Calculations!J67</f>
        <v>0</v>
      </c>
      <c r="N94" s="53">
        <f>Calculations!E67</f>
        <v>0</v>
      </c>
      <c r="O94" s="53">
        <f>Calculations!I67</f>
        <v>0</v>
      </c>
      <c r="P94" s="53">
        <f>Calculations!Q67</f>
        <v>0.4596652</v>
      </c>
      <c r="Q94" s="53">
        <f>Calculations!V67</f>
        <v>11.025261441043845</v>
      </c>
      <c r="R94" s="53">
        <f>Calculations!O67</f>
        <v>0.21459120000000001</v>
      </c>
      <c r="S94" s="53">
        <f>Calculations!T67</f>
        <v>5.1470593878921616</v>
      </c>
      <c r="T94" s="53">
        <f>Calculations!M67</f>
        <v>8.9657200000000006E-2</v>
      </c>
      <c r="U94" s="53">
        <f>Calculations!R67</f>
        <v>2.1504653170872112</v>
      </c>
      <c r="V94" s="31" t="s">
        <v>1782</v>
      </c>
      <c r="W94" s="31" t="s">
        <v>1782</v>
      </c>
      <c r="X94" s="31" t="s">
        <v>1779</v>
      </c>
      <c r="Y94" s="29" t="s">
        <v>1787</v>
      </c>
      <c r="Z94" s="38" t="s">
        <v>1788</v>
      </c>
      <c r="AA94" s="29" t="s">
        <v>2151</v>
      </c>
      <c r="AB94" s="64" t="s">
        <v>1878</v>
      </c>
      <c r="AC94" s="29"/>
    </row>
    <row r="95" spans="2:29" ht="39" x14ac:dyDescent="0.25">
      <c r="B95" s="13" t="str">
        <f>Calculations!A68</f>
        <v>19C073</v>
      </c>
      <c r="C95" s="60">
        <v>43</v>
      </c>
      <c r="D95" s="29" t="str">
        <f>Calculations!B68</f>
        <v>Former Ministry of Defence Land, Cocker Bar Road, Ulnes Walton, PR26 9AZ</v>
      </c>
      <c r="E95" s="29" t="s">
        <v>1812</v>
      </c>
      <c r="F95" s="13" t="str">
        <f>Calculations!C68</f>
        <v>Residential</v>
      </c>
      <c r="G95" s="53">
        <f>Calculations!D68</f>
        <v>61.879800000000003</v>
      </c>
      <c r="H95" s="53">
        <f>Calculations!H68</f>
        <v>36.778801645111002</v>
      </c>
      <c r="I95" s="53">
        <f>Calculations!L68</f>
        <v>59.435876724086057</v>
      </c>
      <c r="J95" s="53">
        <f>Calculations!G68</f>
        <v>5.2088764323000003</v>
      </c>
      <c r="K95" s="53">
        <f>Calculations!K68</f>
        <v>8.4177331411866234</v>
      </c>
      <c r="L95" s="53">
        <f>Calculations!F68</f>
        <v>19.4693093112</v>
      </c>
      <c r="M95" s="53">
        <f>Calculations!J68</f>
        <v>31.463109627374358</v>
      </c>
      <c r="N95" s="53">
        <f>Calculations!E68</f>
        <v>0.422812611389</v>
      </c>
      <c r="O95" s="53">
        <f>Calculations!I68</f>
        <v>0.68328050735296497</v>
      </c>
      <c r="P95" s="53">
        <f>Calculations!Q68</f>
        <v>10.272880000000001</v>
      </c>
      <c r="Q95" s="53">
        <f>Calculations!V68</f>
        <v>16.601346481404271</v>
      </c>
      <c r="R95" s="53">
        <f>Calculations!O68</f>
        <v>3.7256100000000001</v>
      </c>
      <c r="S95" s="53">
        <f>Calculations!T68</f>
        <v>6.0207208168093631</v>
      </c>
      <c r="T95" s="53">
        <f>Calculations!M68</f>
        <v>1.98553</v>
      </c>
      <c r="U95" s="53">
        <f>Calculations!R68</f>
        <v>3.2086884572994738</v>
      </c>
      <c r="V95" s="31" t="s">
        <v>1782</v>
      </c>
      <c r="W95" s="31" t="s">
        <v>1781</v>
      </c>
      <c r="X95" s="31" t="s">
        <v>1779</v>
      </c>
      <c r="Y95" s="29" t="s">
        <v>1784</v>
      </c>
      <c r="Z95" s="38" t="s">
        <v>1785</v>
      </c>
      <c r="AA95" s="29" t="s">
        <v>2239</v>
      </c>
      <c r="AB95" s="64" t="s">
        <v>1878</v>
      </c>
      <c r="AC95" s="29"/>
    </row>
    <row r="96" spans="2:29" ht="64.5" x14ac:dyDescent="0.25">
      <c r="B96" s="13" t="str">
        <f>Calculations!A69</f>
        <v>19C074</v>
      </c>
      <c r="C96" s="60">
        <v>43</v>
      </c>
      <c r="D96" s="29" t="str">
        <f>Calculations!B69</f>
        <v>Land off Nixon Lane, Leyland, PR26 8NJ</v>
      </c>
      <c r="E96" s="29" t="s">
        <v>1812</v>
      </c>
      <c r="F96" s="13" t="str">
        <f>Calculations!C69</f>
        <v>Residential</v>
      </c>
      <c r="G96" s="53">
        <f>Calculations!D69</f>
        <v>5.8739999999999997</v>
      </c>
      <c r="H96" s="53">
        <f>Calculations!H69</f>
        <v>5.7087923308418294</v>
      </c>
      <c r="I96" s="53">
        <f>Calculations!L69</f>
        <v>97.187475840003913</v>
      </c>
      <c r="J96" s="53">
        <f>Calculations!G69</f>
        <v>6.3365766332599993E-2</v>
      </c>
      <c r="K96" s="53">
        <f>Calculations!K69</f>
        <v>1.0787498524446713</v>
      </c>
      <c r="L96" s="53">
        <f>Calculations!F69</f>
        <v>8.2922377144699997E-3</v>
      </c>
      <c r="M96" s="53">
        <f>Calculations!J69</f>
        <v>0.14116850041658155</v>
      </c>
      <c r="N96" s="53">
        <f>Calculations!E69</f>
        <v>9.3549665111099994E-2</v>
      </c>
      <c r="O96" s="53">
        <f>Calculations!I69</f>
        <v>1.5926058071348317</v>
      </c>
      <c r="P96" s="53">
        <f>Calculations!Q69</f>
        <v>0.27096989999999999</v>
      </c>
      <c r="Q96" s="53">
        <f>Calculations!V69</f>
        <v>4.6130388151174673</v>
      </c>
      <c r="R96" s="53">
        <f>Calculations!O69</f>
        <v>0.16872489999999998</v>
      </c>
      <c r="S96" s="53">
        <f>Calculations!T69</f>
        <v>2.8724021109976166</v>
      </c>
      <c r="T96" s="53">
        <f>Calculations!M69</f>
        <v>0.13234299999999999</v>
      </c>
      <c r="U96" s="53">
        <f>Calculations!R69</f>
        <v>2.2530303030303029</v>
      </c>
      <c r="V96" s="31" t="s">
        <v>1782</v>
      </c>
      <c r="W96" s="31" t="s">
        <v>1781</v>
      </c>
      <c r="X96" s="31" t="s">
        <v>1779</v>
      </c>
      <c r="Y96" s="29" t="s">
        <v>1786</v>
      </c>
      <c r="Z96" s="38" t="s">
        <v>1791</v>
      </c>
      <c r="AA96" s="29" t="s">
        <v>2240</v>
      </c>
      <c r="AB96" s="64" t="s">
        <v>1878</v>
      </c>
      <c r="AC96" s="29"/>
    </row>
    <row r="97" spans="2:29" ht="39" x14ac:dyDescent="0.25">
      <c r="B97" s="13" t="str">
        <f>Calculations!A70</f>
        <v>19C075</v>
      </c>
      <c r="C97" s="60">
        <v>52</v>
      </c>
      <c r="D97" s="29" t="str">
        <f>Calculations!B70</f>
        <v>Land South of Dunrobin Drive, Euxton, PR7 6LP</v>
      </c>
      <c r="E97" s="29" t="s">
        <v>1812</v>
      </c>
      <c r="F97" s="13" t="str">
        <f>Calculations!C70</f>
        <v>Residential</v>
      </c>
      <c r="G97" s="53">
        <f>Calculations!D70</f>
        <v>2.0064000000000002</v>
      </c>
      <c r="H97" s="53">
        <f>Calculations!H70</f>
        <v>0.98938904500650027</v>
      </c>
      <c r="I97" s="53">
        <f>Calculations!L70</f>
        <v>49.311654954470704</v>
      </c>
      <c r="J97" s="53">
        <f>Calculations!G70</f>
        <v>7.8362712331400006E-2</v>
      </c>
      <c r="K97" s="53">
        <f>Calculations!K70</f>
        <v>3.9056375763257574</v>
      </c>
      <c r="L97" s="53">
        <f>Calculations!F70</f>
        <v>7.3933221662099993E-2</v>
      </c>
      <c r="M97" s="53">
        <f>Calculations!J70</f>
        <v>3.6848695007027503</v>
      </c>
      <c r="N97" s="53">
        <f>Calculations!E70</f>
        <v>0.86471502099999997</v>
      </c>
      <c r="O97" s="53">
        <f>Calculations!I70</f>
        <v>43.097837968500791</v>
      </c>
      <c r="P97" s="53">
        <f>Calculations!Q70</f>
        <v>0.32434620000000003</v>
      </c>
      <c r="Q97" s="53">
        <f>Calculations!V70</f>
        <v>16.165580143540669</v>
      </c>
      <c r="R97" s="53">
        <f>Calculations!O70</f>
        <v>8.749019999999999E-2</v>
      </c>
      <c r="S97" s="53">
        <f>Calculations!T70</f>
        <v>4.3605562200956935</v>
      </c>
      <c r="T97" s="53">
        <f>Calculations!M70</f>
        <v>5.9689699999999998E-2</v>
      </c>
      <c r="U97" s="53">
        <f>Calculations!R70</f>
        <v>2.9749651116427427</v>
      </c>
      <c r="V97" s="31" t="s">
        <v>1782</v>
      </c>
      <c r="W97" s="31" t="s">
        <v>1781</v>
      </c>
      <c r="X97" s="31" t="s">
        <v>1779</v>
      </c>
      <c r="Y97" s="29" t="s">
        <v>1783</v>
      </c>
      <c r="Z97" s="38" t="s">
        <v>1807</v>
      </c>
      <c r="AA97" s="29" t="s">
        <v>2241</v>
      </c>
      <c r="AB97" s="64" t="s">
        <v>1877</v>
      </c>
      <c r="AC97" s="29" t="s">
        <v>2465</v>
      </c>
    </row>
    <row r="98" spans="2:29" ht="51.75" x14ac:dyDescent="0.25">
      <c r="B98" s="13" t="str">
        <f>Calculations!A71</f>
        <v>19C076</v>
      </c>
      <c r="C98" s="60">
        <v>59</v>
      </c>
      <c r="D98" s="29" t="str">
        <f>Calculations!B71</f>
        <v>Land East of Tincklers Lane, Eccleston, PR7 5QW</v>
      </c>
      <c r="E98" s="29" t="s">
        <v>1812</v>
      </c>
      <c r="F98" s="13" t="str">
        <f>Calculations!C71</f>
        <v>Residential</v>
      </c>
      <c r="G98" s="53">
        <f>Calculations!D71</f>
        <v>0.95317600000000002</v>
      </c>
      <c r="H98" s="53">
        <f>Calculations!H71</f>
        <v>0.95317600000000002</v>
      </c>
      <c r="I98" s="53">
        <f>Calculations!L71</f>
        <v>100</v>
      </c>
      <c r="J98" s="53">
        <f>Calculations!G71</f>
        <v>0</v>
      </c>
      <c r="K98" s="53">
        <f>Calculations!K71</f>
        <v>0</v>
      </c>
      <c r="L98" s="53">
        <f>Calculations!F71</f>
        <v>0</v>
      </c>
      <c r="M98" s="53">
        <f>Calculations!J71</f>
        <v>0</v>
      </c>
      <c r="N98" s="53">
        <f>Calculations!E71</f>
        <v>0</v>
      </c>
      <c r="O98" s="53">
        <f>Calculations!I71</f>
        <v>0</v>
      </c>
      <c r="P98" s="53">
        <f>Calculations!Q71</f>
        <v>0.254637</v>
      </c>
      <c r="Q98" s="53">
        <f>Calculations!V71</f>
        <v>26.714583665555992</v>
      </c>
      <c r="R98" s="53">
        <f>Calculations!O71</f>
        <v>0.102823</v>
      </c>
      <c r="S98" s="53">
        <f>Calculations!T71</f>
        <v>10.787409670407143</v>
      </c>
      <c r="T98" s="53">
        <f>Calculations!M71</f>
        <v>1.3332999999999999E-2</v>
      </c>
      <c r="U98" s="53">
        <f>Calculations!R71</f>
        <v>1.398797284027294</v>
      </c>
      <c r="V98" s="31" t="s">
        <v>1781</v>
      </c>
      <c r="W98" s="31" t="s">
        <v>1782</v>
      </c>
      <c r="X98" s="31" t="s">
        <v>1779</v>
      </c>
      <c r="Y98" s="29" t="s">
        <v>1783</v>
      </c>
      <c r="Z98" s="38" t="s">
        <v>1806</v>
      </c>
      <c r="AA98" s="29" t="s">
        <v>2242</v>
      </c>
      <c r="AB98" s="64" t="s">
        <v>1878</v>
      </c>
      <c r="AC98" s="29"/>
    </row>
    <row r="99" spans="2:29" ht="26.25" x14ac:dyDescent="0.25">
      <c r="B99" s="13" t="str">
        <f>Calculations!A72</f>
        <v>19C077</v>
      </c>
      <c r="C99" s="60">
        <v>44</v>
      </c>
      <c r="D99" s="29" t="str">
        <f>Calculations!B72</f>
        <v>Land off Ulnes Walton Lane, Leyland, PR26 8LU</v>
      </c>
      <c r="E99" s="29" t="s">
        <v>1812</v>
      </c>
      <c r="F99" s="13" t="str">
        <f>Calculations!C72</f>
        <v>Residential</v>
      </c>
      <c r="G99" s="53">
        <f>Calculations!D72</f>
        <v>11.935</v>
      </c>
      <c r="H99" s="53">
        <f>Calculations!H72</f>
        <v>11.935</v>
      </c>
      <c r="I99" s="53">
        <f>Calculations!L72</f>
        <v>100</v>
      </c>
      <c r="J99" s="53">
        <f>Calculations!G72</f>
        <v>0</v>
      </c>
      <c r="K99" s="53">
        <f>Calculations!K72</f>
        <v>0</v>
      </c>
      <c r="L99" s="53">
        <f>Calculations!F72</f>
        <v>0</v>
      </c>
      <c r="M99" s="53">
        <f>Calculations!J72</f>
        <v>0</v>
      </c>
      <c r="N99" s="53">
        <f>Calculations!E72</f>
        <v>0</v>
      </c>
      <c r="O99" s="53">
        <f>Calculations!I72</f>
        <v>0</v>
      </c>
      <c r="P99" s="53">
        <f>Calculations!Q72</f>
        <v>1.2767500000000001</v>
      </c>
      <c r="Q99" s="53">
        <f>Calculations!V72</f>
        <v>10.697528278173438</v>
      </c>
      <c r="R99" s="53">
        <f>Calculations!O72</f>
        <v>0.37381600000000004</v>
      </c>
      <c r="S99" s="53">
        <f>Calculations!T72</f>
        <v>3.1320988688730629</v>
      </c>
      <c r="T99" s="53">
        <f>Calculations!M72</f>
        <v>0.25833400000000001</v>
      </c>
      <c r="U99" s="53">
        <f>Calculations!R72</f>
        <v>2.1645077503142018</v>
      </c>
      <c r="V99" s="31" t="s">
        <v>1782</v>
      </c>
      <c r="W99" s="31" t="s">
        <v>1782</v>
      </c>
      <c r="X99" s="31" t="s">
        <v>1779</v>
      </c>
      <c r="Y99" s="29" t="s">
        <v>1787</v>
      </c>
      <c r="Z99" s="38" t="s">
        <v>1788</v>
      </c>
      <c r="AA99" s="29" t="s">
        <v>2243</v>
      </c>
      <c r="AB99" s="64" t="s">
        <v>1878</v>
      </c>
      <c r="AC99" s="29"/>
    </row>
    <row r="100" spans="2:29" ht="26.25" x14ac:dyDescent="0.25">
      <c r="B100" s="13" t="str">
        <f>Calculations!A73</f>
        <v>19C078</v>
      </c>
      <c r="C100" s="60" t="s">
        <v>1852</v>
      </c>
      <c r="D100" s="29" t="str">
        <f>Calculations!B73</f>
        <v>Euxton Lane, Chorley, PR7 6DJ</v>
      </c>
      <c r="E100" s="29" t="s">
        <v>1812</v>
      </c>
      <c r="F100" s="13" t="str">
        <f>Calculations!C73</f>
        <v>Residential</v>
      </c>
      <c r="G100" s="53">
        <f>Calculations!D73</f>
        <v>46.988300000000002</v>
      </c>
      <c r="H100" s="53">
        <f>Calculations!H73</f>
        <v>46.988300000000002</v>
      </c>
      <c r="I100" s="53">
        <f>Calculations!L73</f>
        <v>100</v>
      </c>
      <c r="J100" s="53">
        <f>Calculations!G73</f>
        <v>0</v>
      </c>
      <c r="K100" s="53">
        <f>Calculations!K73</f>
        <v>0</v>
      </c>
      <c r="L100" s="53">
        <f>Calculations!F73</f>
        <v>0</v>
      </c>
      <c r="M100" s="53">
        <f>Calculations!J73</f>
        <v>0</v>
      </c>
      <c r="N100" s="53">
        <f>Calculations!E73</f>
        <v>0</v>
      </c>
      <c r="O100" s="53">
        <f>Calculations!I73</f>
        <v>0</v>
      </c>
      <c r="P100" s="53">
        <f>Calculations!Q73</f>
        <v>3.116787</v>
      </c>
      <c r="Q100" s="53">
        <f>Calculations!V73</f>
        <v>6.6331129238555127</v>
      </c>
      <c r="R100" s="53">
        <f>Calculations!O73</f>
        <v>1.595837</v>
      </c>
      <c r="S100" s="53">
        <f>Calculations!T73</f>
        <v>3.3962433201456532</v>
      </c>
      <c r="T100" s="53">
        <f>Calculations!M73</f>
        <v>1.17174</v>
      </c>
      <c r="U100" s="53">
        <f>Calculations!R73</f>
        <v>2.4936845980807987</v>
      </c>
      <c r="V100" s="31" t="s">
        <v>1782</v>
      </c>
      <c r="W100" s="31" t="s">
        <v>1782</v>
      </c>
      <c r="X100" s="31" t="s">
        <v>1779</v>
      </c>
      <c r="Y100" s="29" t="s">
        <v>1787</v>
      </c>
      <c r="Z100" s="38" t="s">
        <v>1788</v>
      </c>
      <c r="AA100" s="29" t="s">
        <v>2244</v>
      </c>
      <c r="AB100" s="64" t="s">
        <v>1878</v>
      </c>
      <c r="AC100" s="29"/>
    </row>
    <row r="101" spans="2:29" ht="26.25" x14ac:dyDescent="0.25">
      <c r="B101" s="13" t="str">
        <f>Calculations!A74</f>
        <v>19C079</v>
      </c>
      <c r="C101" s="60">
        <v>60</v>
      </c>
      <c r="D101" s="29" t="str">
        <f>Calculations!B74</f>
        <v>Field Adjacent to 33 Wood Lane, PR7 5NU</v>
      </c>
      <c r="E101" s="29" t="s">
        <v>1812</v>
      </c>
      <c r="F101" s="13" t="str">
        <f>Calculations!C74</f>
        <v>Residential</v>
      </c>
      <c r="G101" s="53">
        <f>Calculations!D74</f>
        <v>0.83469599999999999</v>
      </c>
      <c r="H101" s="53">
        <f>Calculations!H74</f>
        <v>0.74634534635970007</v>
      </c>
      <c r="I101" s="53">
        <f>Calculations!L74</f>
        <v>89.415229779428685</v>
      </c>
      <c r="J101" s="53">
        <f>Calculations!G74</f>
        <v>1.12893292133E-2</v>
      </c>
      <c r="K101" s="53">
        <f>Calculations!K74</f>
        <v>1.3525078847029339</v>
      </c>
      <c r="L101" s="53">
        <f>Calculations!F74</f>
        <v>7.7061324427000005E-2</v>
      </c>
      <c r="M101" s="53">
        <f>Calculations!J74</f>
        <v>9.2322623358683877</v>
      </c>
      <c r="N101" s="53">
        <f>Calculations!E74</f>
        <v>0</v>
      </c>
      <c r="O101" s="53">
        <f>Calculations!I74</f>
        <v>0</v>
      </c>
      <c r="P101" s="53">
        <f>Calculations!Q74</f>
        <v>6.4330120000000005E-2</v>
      </c>
      <c r="Q101" s="53">
        <f>Calculations!V74</f>
        <v>7.7070118941506855</v>
      </c>
      <c r="R101" s="53">
        <f>Calculations!O74</f>
        <v>2.3155120000000001E-2</v>
      </c>
      <c r="S101" s="53">
        <f>Calculations!T74</f>
        <v>2.7740782272827476</v>
      </c>
      <c r="T101" s="53">
        <f>Calculations!M74</f>
        <v>1.5765500000000002E-2</v>
      </c>
      <c r="U101" s="53">
        <f>Calculations!R74</f>
        <v>1.8887714808744742</v>
      </c>
      <c r="V101" s="31" t="s">
        <v>1782</v>
      </c>
      <c r="W101" s="31" t="s">
        <v>1781</v>
      </c>
      <c r="X101" s="31" t="s">
        <v>1779</v>
      </c>
      <c r="Y101" s="29" t="s">
        <v>1786</v>
      </c>
      <c r="Z101" s="38" t="s">
        <v>1791</v>
      </c>
      <c r="AA101" s="29" t="s">
        <v>2245</v>
      </c>
      <c r="AB101" s="64" t="s">
        <v>1878</v>
      </c>
      <c r="AC101" s="29"/>
    </row>
    <row r="102" spans="2:29" ht="39" x14ac:dyDescent="0.25">
      <c r="B102" s="13" t="str">
        <f>Calculations!A75</f>
        <v>19C080</v>
      </c>
      <c r="C102" s="60">
        <v>48</v>
      </c>
      <c r="D102" s="29" t="str">
        <f>Calculations!B75</f>
        <v>Lower Bank Street,  Withnell,  Chorley, PR6 8SE</v>
      </c>
      <c r="E102" s="29" t="s">
        <v>1812</v>
      </c>
      <c r="F102" s="13" t="str">
        <f>Calculations!C75</f>
        <v>Mixed Use</v>
      </c>
      <c r="G102" s="53">
        <f>Calculations!D75</f>
        <v>0.89632100000000003</v>
      </c>
      <c r="H102" s="53">
        <f>Calculations!H75</f>
        <v>0.89632100000000003</v>
      </c>
      <c r="I102" s="53">
        <f>Calculations!L75</f>
        <v>100</v>
      </c>
      <c r="J102" s="53">
        <f>Calculations!G75</f>
        <v>0</v>
      </c>
      <c r="K102" s="53">
        <f>Calculations!K75</f>
        <v>0</v>
      </c>
      <c r="L102" s="53">
        <f>Calculations!F75</f>
        <v>0</v>
      </c>
      <c r="M102" s="53">
        <f>Calculations!J75</f>
        <v>0</v>
      </c>
      <c r="N102" s="53">
        <f>Calculations!E75</f>
        <v>0</v>
      </c>
      <c r="O102" s="53">
        <f>Calculations!I75</f>
        <v>0</v>
      </c>
      <c r="P102" s="53">
        <f>Calculations!Q75</f>
        <v>0.10918498</v>
      </c>
      <c r="Q102" s="53">
        <f>Calculations!V75</f>
        <v>12.181459544069591</v>
      </c>
      <c r="R102" s="53">
        <f>Calculations!O75</f>
        <v>5.6936380000000002E-2</v>
      </c>
      <c r="S102" s="53">
        <f>Calculations!T75</f>
        <v>6.3522309529733212</v>
      </c>
      <c r="T102" s="53">
        <f>Calculations!M75</f>
        <v>5.2515300000000001E-2</v>
      </c>
      <c r="U102" s="53">
        <f>Calculations!R75</f>
        <v>5.8589835561143833</v>
      </c>
      <c r="V102" s="31" t="s">
        <v>1782</v>
      </c>
      <c r="W102" s="31" t="s">
        <v>1782</v>
      </c>
      <c r="X102" s="31" t="s">
        <v>1779</v>
      </c>
      <c r="Y102" s="29" t="s">
        <v>1787</v>
      </c>
      <c r="Z102" s="38" t="s">
        <v>1788</v>
      </c>
      <c r="AA102" s="29" t="s">
        <v>2246</v>
      </c>
      <c r="AB102" s="64" t="s">
        <v>1878</v>
      </c>
      <c r="AC102" s="29"/>
    </row>
    <row r="103" spans="2:29" ht="39" x14ac:dyDescent="0.25">
      <c r="B103" s="13" t="str">
        <f>Calculations!A76</f>
        <v>19C081</v>
      </c>
      <c r="C103" s="60">
        <v>42</v>
      </c>
      <c r="D103" s="29" t="str">
        <f>Calculations!B76</f>
        <v>Land Between Carr House Lane and Pompian Brow, Bretherton, PR26 9AQ</v>
      </c>
      <c r="E103" s="29" t="s">
        <v>1812</v>
      </c>
      <c r="F103" s="13" t="str">
        <f>Calculations!C76</f>
        <v>Residential</v>
      </c>
      <c r="G103" s="53">
        <f>Calculations!D76</f>
        <v>0.93004900000000001</v>
      </c>
      <c r="H103" s="53">
        <f>Calculations!H76</f>
        <v>0.93004900000000001</v>
      </c>
      <c r="I103" s="53">
        <f>Calculations!L76</f>
        <v>100</v>
      </c>
      <c r="J103" s="53">
        <f>Calculations!G76</f>
        <v>0</v>
      </c>
      <c r="K103" s="53">
        <f>Calculations!K76</f>
        <v>0</v>
      </c>
      <c r="L103" s="53">
        <f>Calculations!F76</f>
        <v>0</v>
      </c>
      <c r="M103" s="53">
        <f>Calculations!J76</f>
        <v>0</v>
      </c>
      <c r="N103" s="53">
        <f>Calculations!E76</f>
        <v>0</v>
      </c>
      <c r="O103" s="53">
        <f>Calculations!I76</f>
        <v>0</v>
      </c>
      <c r="P103" s="53">
        <f>Calculations!Q76</f>
        <v>0.2170647</v>
      </c>
      <c r="Q103" s="53">
        <f>Calculations!V76</f>
        <v>23.339060630138842</v>
      </c>
      <c r="R103" s="53">
        <f>Calculations!O76</f>
        <v>0.11822299999999999</v>
      </c>
      <c r="S103" s="53">
        <f>Calculations!T76</f>
        <v>12.711480792947469</v>
      </c>
      <c r="T103" s="53">
        <f>Calculations!M76</f>
        <v>8.6634500000000003E-2</v>
      </c>
      <c r="U103" s="53">
        <f>Calculations!R76</f>
        <v>9.3150468416180221</v>
      </c>
      <c r="V103" s="31" t="s">
        <v>1781</v>
      </c>
      <c r="W103" s="31" t="s">
        <v>1782</v>
      </c>
      <c r="X103" s="31" t="s">
        <v>1779</v>
      </c>
      <c r="Y103" s="29" t="s">
        <v>1783</v>
      </c>
      <c r="Z103" s="38" t="s">
        <v>1806</v>
      </c>
      <c r="AA103" s="29" t="s">
        <v>2247</v>
      </c>
      <c r="AB103" s="64" t="s">
        <v>1878</v>
      </c>
      <c r="AC103" s="29"/>
    </row>
    <row r="104" spans="2:29" ht="30" x14ac:dyDescent="0.25">
      <c r="B104" s="13" t="str">
        <f>Calculations!A77</f>
        <v>19C082</v>
      </c>
      <c r="C104" s="60">
        <v>47</v>
      </c>
      <c r="D104" s="29" t="str">
        <f>Calculations!B77</f>
        <v>Drinkwater Farm, Windsor Drive,  Brinscall, Chorley, PR6 8PX</v>
      </c>
      <c r="E104" s="29" t="s">
        <v>1812</v>
      </c>
      <c r="F104" s="13" t="str">
        <f>Calculations!C77</f>
        <v>Residential</v>
      </c>
      <c r="G104" s="53">
        <f>Calculations!D77</f>
        <v>0.43404199999999998</v>
      </c>
      <c r="H104" s="53">
        <f>Calculations!H77</f>
        <v>0.43404199999999998</v>
      </c>
      <c r="I104" s="53">
        <f>Calculations!L77</f>
        <v>100</v>
      </c>
      <c r="J104" s="53">
        <f>Calculations!G77</f>
        <v>0</v>
      </c>
      <c r="K104" s="53">
        <f>Calculations!K77</f>
        <v>0</v>
      </c>
      <c r="L104" s="53">
        <f>Calculations!F77</f>
        <v>0</v>
      </c>
      <c r="M104" s="53">
        <f>Calculations!J77</f>
        <v>0</v>
      </c>
      <c r="N104" s="53">
        <f>Calculations!E77</f>
        <v>0</v>
      </c>
      <c r="O104" s="53">
        <f>Calculations!I77</f>
        <v>0</v>
      </c>
      <c r="P104" s="53">
        <f>Calculations!Q77</f>
        <v>0</v>
      </c>
      <c r="Q104" s="53">
        <f>Calculations!V77</f>
        <v>0</v>
      </c>
      <c r="R104" s="53">
        <f>Calculations!O77</f>
        <v>0</v>
      </c>
      <c r="S104" s="53">
        <f>Calculations!T77</f>
        <v>0</v>
      </c>
      <c r="T104" s="53">
        <f>Calculations!M77</f>
        <v>0</v>
      </c>
      <c r="U104" s="53">
        <f>Calculations!R77</f>
        <v>0</v>
      </c>
      <c r="V104" s="31" t="s">
        <v>1782</v>
      </c>
      <c r="W104" s="31" t="s">
        <v>1782</v>
      </c>
      <c r="X104" s="31" t="s">
        <v>1779</v>
      </c>
      <c r="Y104" s="29" t="s">
        <v>1789</v>
      </c>
      <c r="Z104" s="38" t="s">
        <v>1790</v>
      </c>
      <c r="AA104" s="29" t="s">
        <v>2151</v>
      </c>
      <c r="AB104" s="64" t="s">
        <v>1879</v>
      </c>
      <c r="AC104" s="29"/>
    </row>
    <row r="105" spans="2:29" ht="115.5" x14ac:dyDescent="0.25">
      <c r="B105" s="13" t="str">
        <f>Calculations!A78</f>
        <v>19C083</v>
      </c>
      <c r="C105" s="60">
        <v>50</v>
      </c>
      <c r="D105" s="29" t="str">
        <f>Calculations!B78</f>
        <v>Westhead Road, Croston, Leyland, PR26 9RR</v>
      </c>
      <c r="E105" s="29" t="s">
        <v>1812</v>
      </c>
      <c r="F105" s="13" t="str">
        <f>Calculations!C78</f>
        <v>Residential</v>
      </c>
      <c r="G105" s="53">
        <f>Calculations!D78</f>
        <v>3.1303200000000002</v>
      </c>
      <c r="H105" s="53">
        <f>Calculations!H78</f>
        <v>0.24023826543400029</v>
      </c>
      <c r="I105" s="53">
        <f>Calculations!L78</f>
        <v>7.6745593240946697</v>
      </c>
      <c r="J105" s="53">
        <f>Calculations!G78</f>
        <v>2.5103376955800001</v>
      </c>
      <c r="K105" s="53">
        <f>Calculations!K78</f>
        <v>80.194283510312033</v>
      </c>
      <c r="L105" s="53">
        <f>Calculations!F78</f>
        <v>0.37974403898600001</v>
      </c>
      <c r="M105" s="53">
        <f>Calculations!J78</f>
        <v>12.131157165593294</v>
      </c>
      <c r="N105" s="53">
        <f>Calculations!E78</f>
        <v>0</v>
      </c>
      <c r="O105" s="53">
        <f>Calculations!I78</f>
        <v>0</v>
      </c>
      <c r="P105" s="53">
        <f>Calculations!Q78</f>
        <v>0.62668330000000005</v>
      </c>
      <c r="Q105" s="53">
        <f>Calculations!V78</f>
        <v>20.019783919854838</v>
      </c>
      <c r="R105" s="53">
        <f>Calculations!O78</f>
        <v>0.21290629999999999</v>
      </c>
      <c r="S105" s="53">
        <f>Calculations!T78</f>
        <v>6.8014228577270046</v>
      </c>
      <c r="T105" s="53">
        <f>Calculations!M78</f>
        <v>3.7395299999999999E-2</v>
      </c>
      <c r="U105" s="53">
        <f>Calculations!R78</f>
        <v>1.1946158859158169</v>
      </c>
      <c r="V105" s="31" t="s">
        <v>1782</v>
      </c>
      <c r="W105" s="31" t="s">
        <v>1781</v>
      </c>
      <c r="X105" s="31" t="s">
        <v>1779</v>
      </c>
      <c r="Y105" s="29" t="s">
        <v>1784</v>
      </c>
      <c r="Z105" s="38" t="s">
        <v>1785</v>
      </c>
      <c r="AA105" s="29" t="s">
        <v>2248</v>
      </c>
      <c r="AB105" s="64" t="s">
        <v>1886</v>
      </c>
      <c r="AC105" s="29" t="s">
        <v>2470</v>
      </c>
    </row>
    <row r="106" spans="2:29" ht="26.25" x14ac:dyDescent="0.25">
      <c r="B106" s="13" t="str">
        <f>Calculations!A79</f>
        <v>19C084</v>
      </c>
      <c r="C106" s="60">
        <v>63</v>
      </c>
      <c r="D106" s="29" t="str">
        <f>Calculations!B79</f>
        <v>Land East of Babylon Lane and South of Greenhalgh Lane, Adlington, PR6 9PH</v>
      </c>
      <c r="E106" s="29" t="s">
        <v>1812</v>
      </c>
      <c r="F106" s="13" t="str">
        <f>Calculations!C79</f>
        <v>Residential</v>
      </c>
      <c r="G106" s="53">
        <f>Calculations!D79</f>
        <v>0.384274</v>
      </c>
      <c r="H106" s="53">
        <f>Calculations!H79</f>
        <v>0.384274</v>
      </c>
      <c r="I106" s="53">
        <f>Calculations!L79</f>
        <v>100</v>
      </c>
      <c r="J106" s="53">
        <f>Calculations!G79</f>
        <v>0</v>
      </c>
      <c r="K106" s="53">
        <f>Calculations!K79</f>
        <v>0</v>
      </c>
      <c r="L106" s="53">
        <f>Calculations!F79</f>
        <v>0</v>
      </c>
      <c r="M106" s="53">
        <f>Calculations!J79</f>
        <v>0</v>
      </c>
      <c r="N106" s="53">
        <f>Calculations!E79</f>
        <v>0</v>
      </c>
      <c r="O106" s="53">
        <f>Calculations!I79</f>
        <v>0</v>
      </c>
      <c r="P106" s="53">
        <f>Calculations!Q79</f>
        <v>3.81782E-5</v>
      </c>
      <c r="Q106" s="53">
        <f>Calculations!V79</f>
        <v>9.9351504395301278E-3</v>
      </c>
      <c r="R106" s="53">
        <f>Calculations!O79</f>
        <v>0</v>
      </c>
      <c r="S106" s="53">
        <f>Calculations!T79</f>
        <v>0</v>
      </c>
      <c r="T106" s="53">
        <f>Calculations!M79</f>
        <v>0</v>
      </c>
      <c r="U106" s="53">
        <f>Calculations!R79</f>
        <v>0</v>
      </c>
      <c r="V106" s="31" t="s">
        <v>1782</v>
      </c>
      <c r="W106" s="31" t="s">
        <v>1782</v>
      </c>
      <c r="X106" s="31" t="s">
        <v>1779</v>
      </c>
      <c r="Y106" s="29" t="s">
        <v>1787</v>
      </c>
      <c r="Z106" s="38" t="s">
        <v>1788</v>
      </c>
      <c r="AA106" s="29" t="s">
        <v>2151</v>
      </c>
      <c r="AB106" s="64" t="s">
        <v>1878</v>
      </c>
      <c r="AC106" s="29"/>
    </row>
    <row r="107" spans="2:29" ht="26.25" x14ac:dyDescent="0.25">
      <c r="B107" s="13" t="str">
        <f>Calculations!A80</f>
        <v>19C085</v>
      </c>
      <c r="C107" s="60">
        <v>61</v>
      </c>
      <c r="D107" s="29" t="str">
        <f>Calculations!B80</f>
        <v>Eaves Green, Land off Lower Burgh Lane, Chorley, PR7 3TN</v>
      </c>
      <c r="E107" s="29" t="s">
        <v>1812</v>
      </c>
      <c r="F107" s="13" t="str">
        <f>Calculations!C80</f>
        <v>Residential</v>
      </c>
      <c r="G107" s="53">
        <f>Calculations!D80</f>
        <v>2.0661299999999998</v>
      </c>
      <c r="H107" s="53">
        <f>Calculations!H80</f>
        <v>2.0661299999999998</v>
      </c>
      <c r="I107" s="53">
        <f>Calculations!L80</f>
        <v>100</v>
      </c>
      <c r="J107" s="53">
        <f>Calculations!G80</f>
        <v>0</v>
      </c>
      <c r="K107" s="53">
        <f>Calculations!K80</f>
        <v>0</v>
      </c>
      <c r="L107" s="53">
        <f>Calculations!F80</f>
        <v>0</v>
      </c>
      <c r="M107" s="53">
        <f>Calculations!J80</f>
        <v>0</v>
      </c>
      <c r="N107" s="53">
        <f>Calculations!E80</f>
        <v>0</v>
      </c>
      <c r="O107" s="53">
        <f>Calculations!I80</f>
        <v>0</v>
      </c>
      <c r="P107" s="53">
        <f>Calculations!Q80</f>
        <v>0</v>
      </c>
      <c r="Q107" s="53">
        <f>Calculations!V80</f>
        <v>0</v>
      </c>
      <c r="R107" s="53">
        <f>Calculations!O80</f>
        <v>0</v>
      </c>
      <c r="S107" s="53">
        <f>Calculations!T80</f>
        <v>0</v>
      </c>
      <c r="T107" s="53">
        <f>Calculations!M80</f>
        <v>0</v>
      </c>
      <c r="U107" s="53">
        <f>Calculations!R80</f>
        <v>0</v>
      </c>
      <c r="V107" s="31" t="s">
        <v>1782</v>
      </c>
      <c r="W107" s="31" t="s">
        <v>1782</v>
      </c>
      <c r="X107" s="31" t="s">
        <v>1779</v>
      </c>
      <c r="Y107" s="29" t="s">
        <v>1787</v>
      </c>
      <c r="Z107" s="38" t="s">
        <v>1788</v>
      </c>
      <c r="AA107" s="13" t="s">
        <v>2249</v>
      </c>
      <c r="AB107" s="64" t="s">
        <v>1878</v>
      </c>
      <c r="AC107" s="29"/>
    </row>
    <row r="108" spans="2:29" ht="26.25" x14ac:dyDescent="0.25">
      <c r="B108" s="13" t="str">
        <f>Calculations!A81</f>
        <v>19C086</v>
      </c>
      <c r="C108" s="60">
        <v>52</v>
      </c>
      <c r="D108" s="29" t="str">
        <f>Calculations!B81</f>
        <v>Land to the East of Pear Tree Lane, Chorley, PR7 6DT</v>
      </c>
      <c r="E108" s="29" t="s">
        <v>1812</v>
      </c>
      <c r="F108" s="13" t="str">
        <f>Calculations!C81</f>
        <v>Residential</v>
      </c>
      <c r="G108" s="53">
        <f>Calculations!D81</f>
        <v>4.8378899999999998</v>
      </c>
      <c r="H108" s="53">
        <f>Calculations!H81</f>
        <v>4.8378899999999998</v>
      </c>
      <c r="I108" s="53">
        <f>Calculations!L81</f>
        <v>100</v>
      </c>
      <c r="J108" s="53">
        <f>Calculations!G81</f>
        <v>0</v>
      </c>
      <c r="K108" s="53">
        <f>Calculations!K81</f>
        <v>0</v>
      </c>
      <c r="L108" s="53">
        <f>Calculations!F81</f>
        <v>0</v>
      </c>
      <c r="M108" s="53">
        <f>Calculations!J81</f>
        <v>0</v>
      </c>
      <c r="N108" s="53">
        <f>Calculations!E81</f>
        <v>0</v>
      </c>
      <c r="O108" s="53">
        <f>Calculations!I81</f>
        <v>0</v>
      </c>
      <c r="P108" s="53">
        <f>Calculations!Q81</f>
        <v>0.23076069999999999</v>
      </c>
      <c r="Q108" s="53">
        <f>Calculations!V81</f>
        <v>4.7698624813710104</v>
      </c>
      <c r="R108" s="53">
        <f>Calculations!O81</f>
        <v>0.160665</v>
      </c>
      <c r="S108" s="53">
        <f>Calculations!T81</f>
        <v>3.3209725727538246</v>
      </c>
      <c r="T108" s="53">
        <f>Calculations!M81</f>
        <v>8.7555599999999997E-2</v>
      </c>
      <c r="U108" s="53">
        <f>Calculations!R81</f>
        <v>1.8097889782529162</v>
      </c>
      <c r="V108" s="31" t="s">
        <v>1782</v>
      </c>
      <c r="W108" s="31" t="s">
        <v>1782</v>
      </c>
      <c r="X108" s="31" t="s">
        <v>1779</v>
      </c>
      <c r="Y108" s="29" t="s">
        <v>1787</v>
      </c>
      <c r="Z108" s="38" t="s">
        <v>1788</v>
      </c>
      <c r="AA108" s="29" t="s">
        <v>2250</v>
      </c>
      <c r="AB108" s="64" t="s">
        <v>1878</v>
      </c>
      <c r="AC108" s="29"/>
    </row>
    <row r="109" spans="2:29" ht="39" x14ac:dyDescent="0.25">
      <c r="B109" s="13" t="str">
        <f>Calculations!A82</f>
        <v>19C087</v>
      </c>
      <c r="C109" s="60">
        <v>42</v>
      </c>
      <c r="D109" s="29" t="str">
        <f>Calculations!B82</f>
        <v>Land Between North Road and South Road (West), Bretherton, PR26 9AJ</v>
      </c>
      <c r="E109" s="29" t="s">
        <v>1812</v>
      </c>
      <c r="F109" s="13" t="str">
        <f>Calculations!C82</f>
        <v>Residential</v>
      </c>
      <c r="G109" s="53">
        <f>Calculations!D82</f>
        <v>13.3607</v>
      </c>
      <c r="H109" s="53">
        <f>Calculations!H82</f>
        <v>13.3607</v>
      </c>
      <c r="I109" s="53">
        <f>Calculations!L82</f>
        <v>100</v>
      </c>
      <c r="J109" s="53">
        <f>Calculations!G82</f>
        <v>0</v>
      </c>
      <c r="K109" s="53">
        <f>Calculations!K82</f>
        <v>0</v>
      </c>
      <c r="L109" s="53">
        <f>Calculations!F82</f>
        <v>0</v>
      </c>
      <c r="M109" s="53">
        <f>Calculations!J82</f>
        <v>0</v>
      </c>
      <c r="N109" s="53">
        <f>Calculations!E82</f>
        <v>0</v>
      </c>
      <c r="O109" s="53">
        <f>Calculations!I82</f>
        <v>0</v>
      </c>
      <c r="P109" s="53">
        <f>Calculations!Q82</f>
        <v>0.80907799999999996</v>
      </c>
      <c r="Q109" s="53">
        <f>Calculations!V82</f>
        <v>6.0556557665391777</v>
      </c>
      <c r="R109" s="53">
        <f>Calculations!O82</f>
        <v>0.35148999999999997</v>
      </c>
      <c r="S109" s="53">
        <f>Calculations!T82</f>
        <v>2.6307753336277289</v>
      </c>
      <c r="T109" s="53">
        <f>Calculations!M82</f>
        <v>0.206648</v>
      </c>
      <c r="U109" s="53">
        <f>Calculations!R82</f>
        <v>1.5466854281587041</v>
      </c>
      <c r="V109" s="31" t="s">
        <v>1782</v>
      </c>
      <c r="W109" s="31" t="s">
        <v>1782</v>
      </c>
      <c r="X109" s="31" t="s">
        <v>1779</v>
      </c>
      <c r="Y109" s="29" t="s">
        <v>1787</v>
      </c>
      <c r="Z109" s="38" t="s">
        <v>1788</v>
      </c>
      <c r="AA109" s="29" t="s">
        <v>2251</v>
      </c>
      <c r="AB109" s="64" t="s">
        <v>1878</v>
      </c>
      <c r="AC109" s="29"/>
    </row>
    <row r="110" spans="2:29" ht="39" x14ac:dyDescent="0.25">
      <c r="B110" s="13" t="str">
        <f>Calculations!A83</f>
        <v>19C088</v>
      </c>
      <c r="C110" s="60">
        <v>61</v>
      </c>
      <c r="D110" s="29" t="str">
        <f>Calculations!B83</f>
        <v>Charter Lane, Charnock Richard, PR7 5LZ</v>
      </c>
      <c r="E110" s="29" t="s">
        <v>1812</v>
      </c>
      <c r="F110" s="13" t="str">
        <f>Calculations!C83</f>
        <v>Residential</v>
      </c>
      <c r="G110" s="53">
        <f>Calculations!D83</f>
        <v>3.4275000000000002</v>
      </c>
      <c r="H110" s="53">
        <f>Calculations!H83</f>
        <v>3.4275000000000002</v>
      </c>
      <c r="I110" s="53">
        <f>Calculations!L83</f>
        <v>100</v>
      </c>
      <c r="J110" s="53">
        <f>Calculations!G83</f>
        <v>0</v>
      </c>
      <c r="K110" s="53">
        <f>Calculations!K83</f>
        <v>0</v>
      </c>
      <c r="L110" s="53">
        <f>Calculations!F83</f>
        <v>0</v>
      </c>
      <c r="M110" s="53">
        <f>Calculations!J83</f>
        <v>0</v>
      </c>
      <c r="N110" s="53">
        <f>Calculations!E83</f>
        <v>0</v>
      </c>
      <c r="O110" s="53">
        <f>Calculations!I83</f>
        <v>0</v>
      </c>
      <c r="P110" s="53">
        <f>Calculations!Q83</f>
        <v>0.37787940000000003</v>
      </c>
      <c r="Q110" s="53">
        <f>Calculations!V83</f>
        <v>11.024927789934354</v>
      </c>
      <c r="R110" s="53">
        <f>Calculations!O83</f>
        <v>1.7897400000000001E-2</v>
      </c>
      <c r="S110" s="53">
        <f>Calculations!T83</f>
        <v>0.52217067833698028</v>
      </c>
      <c r="T110" s="53">
        <f>Calculations!M83</f>
        <v>1.04E-2</v>
      </c>
      <c r="U110" s="53">
        <f>Calculations!R83</f>
        <v>0.30342815463165568</v>
      </c>
      <c r="V110" s="31" t="s">
        <v>1782</v>
      </c>
      <c r="W110" s="31" t="s">
        <v>1782</v>
      </c>
      <c r="X110" s="31" t="s">
        <v>1779</v>
      </c>
      <c r="Y110" s="29" t="s">
        <v>1787</v>
      </c>
      <c r="Z110" s="38" t="s">
        <v>1788</v>
      </c>
      <c r="AA110" s="29" t="s">
        <v>2437</v>
      </c>
      <c r="AB110" s="64" t="s">
        <v>1878</v>
      </c>
      <c r="AC110" s="29"/>
    </row>
    <row r="111" spans="2:29" ht="39" x14ac:dyDescent="0.25">
      <c r="B111" s="13" t="str">
        <f>Calculations!A84</f>
        <v>19C089</v>
      </c>
      <c r="C111" s="60">
        <v>50</v>
      </c>
      <c r="D111" s="29" t="str">
        <f>Calculations!B84</f>
        <v>Out Lane, Leyland, PR26 9HJ</v>
      </c>
      <c r="E111" s="29" t="s">
        <v>1812</v>
      </c>
      <c r="F111" s="13" t="str">
        <f>Calculations!C84</f>
        <v>Residential</v>
      </c>
      <c r="G111" s="53">
        <f>Calculations!D84</f>
        <v>10.1524</v>
      </c>
      <c r="H111" s="53">
        <f>Calculations!H84</f>
        <v>9.7732100680228999</v>
      </c>
      <c r="I111" s="53">
        <f>Calculations!L84</f>
        <v>96.265021748777627</v>
      </c>
      <c r="J111" s="53">
        <f>Calculations!G84</f>
        <v>0.36352719341099998</v>
      </c>
      <c r="K111" s="53">
        <f>Calculations!K84</f>
        <v>3.5807020350951499</v>
      </c>
      <c r="L111" s="53">
        <f>Calculations!F84</f>
        <v>1.5662738566099999E-2</v>
      </c>
      <c r="M111" s="53">
        <f>Calculations!J84</f>
        <v>0.15427621612722114</v>
      </c>
      <c r="N111" s="53">
        <f>Calculations!E84</f>
        <v>0</v>
      </c>
      <c r="O111" s="53">
        <f>Calculations!I84</f>
        <v>0</v>
      </c>
      <c r="P111" s="53">
        <f>Calculations!Q84</f>
        <v>0.60935479999999997</v>
      </c>
      <c r="Q111" s="53">
        <f>Calculations!V84</f>
        <v>6.0020763563295372</v>
      </c>
      <c r="R111" s="53">
        <f>Calculations!O84</f>
        <v>0.23076380000000002</v>
      </c>
      <c r="S111" s="53">
        <f>Calculations!T84</f>
        <v>2.2729975178282968</v>
      </c>
      <c r="T111" s="53">
        <f>Calculations!M84</f>
        <v>0.16511300000000001</v>
      </c>
      <c r="U111" s="53">
        <f>Calculations!R84</f>
        <v>1.6263445096725899</v>
      </c>
      <c r="V111" s="31" t="s">
        <v>1782</v>
      </c>
      <c r="W111" s="31" t="s">
        <v>1781</v>
      </c>
      <c r="X111" s="31" t="s">
        <v>1779</v>
      </c>
      <c r="Y111" s="29" t="s">
        <v>1786</v>
      </c>
      <c r="Z111" s="38" t="s">
        <v>1791</v>
      </c>
      <c r="AA111" s="29" t="s">
        <v>2252</v>
      </c>
      <c r="AB111" s="64" t="s">
        <v>1878</v>
      </c>
      <c r="AC111" s="29" t="s">
        <v>2469</v>
      </c>
    </row>
    <row r="112" spans="2:29" ht="39" x14ac:dyDescent="0.25">
      <c r="B112" s="13" t="str">
        <f>Calculations!A85</f>
        <v>19C090</v>
      </c>
      <c r="C112" s="60">
        <v>42</v>
      </c>
      <c r="D112" s="29" t="str">
        <f>Calculations!B85</f>
        <v>Land Between Carr House Lane and Pompian Brow, Bretherton, PR26 9AQ</v>
      </c>
      <c r="E112" s="29" t="s">
        <v>1812</v>
      </c>
      <c r="F112" s="13" t="str">
        <f>Calculations!C85</f>
        <v>Residential</v>
      </c>
      <c r="G112" s="53">
        <f>Calculations!D85</f>
        <v>0.95204299999999997</v>
      </c>
      <c r="H112" s="53">
        <f>Calculations!H85</f>
        <v>0.95204299999999997</v>
      </c>
      <c r="I112" s="53">
        <f>Calculations!L85</f>
        <v>100</v>
      </c>
      <c r="J112" s="53">
        <f>Calculations!G85</f>
        <v>0</v>
      </c>
      <c r="K112" s="53">
        <f>Calculations!K85</f>
        <v>0</v>
      </c>
      <c r="L112" s="53">
        <f>Calculations!F85</f>
        <v>0</v>
      </c>
      <c r="M112" s="53">
        <f>Calculations!J85</f>
        <v>0</v>
      </c>
      <c r="N112" s="53">
        <f>Calculations!E85</f>
        <v>0</v>
      </c>
      <c r="O112" s="53">
        <f>Calculations!I85</f>
        <v>0</v>
      </c>
      <c r="P112" s="53">
        <f>Calculations!Q85</f>
        <v>0.21409049999999999</v>
      </c>
      <c r="Q112" s="53">
        <f>Calculations!V85</f>
        <v>22.487482183052656</v>
      </c>
      <c r="R112" s="53">
        <f>Calculations!O85</f>
        <v>0.1166256</v>
      </c>
      <c r="S112" s="53">
        <f>Calculations!T85</f>
        <v>12.250034924893098</v>
      </c>
      <c r="T112" s="53">
        <f>Calculations!M85</f>
        <v>8.6858099999999994E-2</v>
      </c>
      <c r="U112" s="53">
        <f>Calculations!R85</f>
        <v>9.1233379164596542</v>
      </c>
      <c r="V112" s="31" t="s">
        <v>1781</v>
      </c>
      <c r="W112" s="31" t="s">
        <v>1782</v>
      </c>
      <c r="X112" s="31" t="s">
        <v>1779</v>
      </c>
      <c r="Y112" s="29" t="s">
        <v>1783</v>
      </c>
      <c r="Z112" s="38" t="s">
        <v>1806</v>
      </c>
      <c r="AA112" s="29" t="s">
        <v>2247</v>
      </c>
      <c r="AB112" s="64" t="s">
        <v>1878</v>
      </c>
      <c r="AC112" s="29"/>
    </row>
    <row r="113" spans="2:29" ht="26.25" x14ac:dyDescent="0.25">
      <c r="B113" s="13" t="str">
        <f>Calculations!A86</f>
        <v>19C091</v>
      </c>
      <c r="C113" s="60">
        <v>51</v>
      </c>
      <c r="D113" s="29" t="str">
        <f>Calculations!B86</f>
        <v>Ashlea, Dawbers Lane, Euxton, Chorley, PR7 6EN</v>
      </c>
      <c r="E113" s="29" t="s">
        <v>1812</v>
      </c>
      <c r="F113" s="13" t="str">
        <f>Calculations!C86</f>
        <v>Other</v>
      </c>
      <c r="G113" s="53">
        <f>Calculations!D86</f>
        <v>0.41065200000000002</v>
      </c>
      <c r="H113" s="53">
        <f>Calculations!H86</f>
        <v>0.41065200000000002</v>
      </c>
      <c r="I113" s="53">
        <f>Calculations!L86</f>
        <v>100</v>
      </c>
      <c r="J113" s="53">
        <f>Calculations!G86</f>
        <v>0</v>
      </c>
      <c r="K113" s="53">
        <f>Calculations!K86</f>
        <v>0</v>
      </c>
      <c r="L113" s="53">
        <f>Calculations!F86</f>
        <v>0</v>
      </c>
      <c r="M113" s="53">
        <f>Calculations!J86</f>
        <v>0</v>
      </c>
      <c r="N113" s="53">
        <f>Calculations!E86</f>
        <v>0</v>
      </c>
      <c r="O113" s="53">
        <f>Calculations!I86</f>
        <v>0</v>
      </c>
      <c r="P113" s="53">
        <f>Calculations!Q86</f>
        <v>1.702444E-3</v>
      </c>
      <c r="Q113" s="53">
        <f>Calculations!V86</f>
        <v>0.41457097493741663</v>
      </c>
      <c r="R113" s="53">
        <f>Calculations!O86</f>
        <v>1.1829E-3</v>
      </c>
      <c r="S113" s="53">
        <f>Calculations!T86</f>
        <v>0.28805411881593168</v>
      </c>
      <c r="T113" s="53">
        <f>Calculations!M86</f>
        <v>1.1829E-3</v>
      </c>
      <c r="U113" s="53">
        <f>Calculations!R86</f>
        <v>0.28805411881593168</v>
      </c>
      <c r="V113" s="31" t="s">
        <v>1782</v>
      </c>
      <c r="W113" s="31" t="s">
        <v>1782</v>
      </c>
      <c r="X113" s="31" t="s">
        <v>1779</v>
      </c>
      <c r="Y113" s="29" t="s">
        <v>1787</v>
      </c>
      <c r="Z113" s="38" t="s">
        <v>1788</v>
      </c>
      <c r="AA113" s="29" t="s">
        <v>2253</v>
      </c>
      <c r="AB113" s="64" t="s">
        <v>1877</v>
      </c>
      <c r="AC113" s="29"/>
    </row>
    <row r="114" spans="2:29" ht="39" x14ac:dyDescent="0.25">
      <c r="B114" s="13" t="str">
        <f>Calculations!A87</f>
        <v>19C092</v>
      </c>
      <c r="C114" s="60">
        <v>52</v>
      </c>
      <c r="D114" s="29" t="str">
        <f>Calculations!B87</f>
        <v>Land North of Dawbers Lane, Euxton, PR7 6EA</v>
      </c>
      <c r="E114" s="29" t="s">
        <v>1812</v>
      </c>
      <c r="F114" s="13" t="str">
        <f>Calculations!C87</f>
        <v>Residential</v>
      </c>
      <c r="G114" s="53">
        <f>Calculations!D87</f>
        <v>3.2144400000000002</v>
      </c>
      <c r="H114" s="53">
        <f>Calculations!H87</f>
        <v>3.2144400000000002</v>
      </c>
      <c r="I114" s="53">
        <f>Calculations!L87</f>
        <v>100</v>
      </c>
      <c r="J114" s="53">
        <f>Calculations!G87</f>
        <v>0</v>
      </c>
      <c r="K114" s="53">
        <f>Calculations!K87</f>
        <v>0</v>
      </c>
      <c r="L114" s="53">
        <f>Calculations!F87</f>
        <v>0</v>
      </c>
      <c r="M114" s="53">
        <f>Calculations!J87</f>
        <v>0</v>
      </c>
      <c r="N114" s="53">
        <f>Calculations!E87</f>
        <v>0</v>
      </c>
      <c r="O114" s="53">
        <f>Calculations!I87</f>
        <v>0</v>
      </c>
      <c r="P114" s="53">
        <f>Calculations!Q87</f>
        <v>0.19942280000000001</v>
      </c>
      <c r="Q114" s="53">
        <f>Calculations!V87</f>
        <v>6.203967098468163</v>
      </c>
      <c r="R114" s="53">
        <f>Calculations!O87</f>
        <v>8.2605800000000007E-2</v>
      </c>
      <c r="S114" s="53">
        <f>Calculations!T87</f>
        <v>2.5698348701484552</v>
      </c>
      <c r="T114" s="53">
        <f>Calculations!M87</f>
        <v>6.2605800000000003E-2</v>
      </c>
      <c r="U114" s="53">
        <f>Calculations!R87</f>
        <v>1.9476425131593682</v>
      </c>
      <c r="V114" s="31" t="s">
        <v>1782</v>
      </c>
      <c r="W114" s="31" t="s">
        <v>1782</v>
      </c>
      <c r="X114" s="31" t="s">
        <v>1779</v>
      </c>
      <c r="Y114" s="29" t="s">
        <v>1787</v>
      </c>
      <c r="Z114" s="38" t="s">
        <v>1788</v>
      </c>
      <c r="AA114" s="29" t="s">
        <v>2254</v>
      </c>
      <c r="AB114" s="64" t="s">
        <v>1877</v>
      </c>
      <c r="AC114" s="29"/>
    </row>
    <row r="115" spans="2:29" ht="26.25" x14ac:dyDescent="0.25">
      <c r="B115" s="13" t="str">
        <f>Calculations!A88</f>
        <v>19C093</v>
      </c>
      <c r="C115" s="60">
        <v>55</v>
      </c>
      <c r="D115" s="29" t="str">
        <f>Calculations!B88</f>
        <v>Cowling Farm, Cowling Brow, Chorley, PR6 9EA</v>
      </c>
      <c r="E115" s="29" t="s">
        <v>1812</v>
      </c>
      <c r="F115" s="13" t="str">
        <f>Calculations!C88</f>
        <v>Residential</v>
      </c>
      <c r="G115" s="53">
        <f>Calculations!D88</f>
        <v>6.0983099999999997</v>
      </c>
      <c r="H115" s="53">
        <f>Calculations!H88</f>
        <v>6.0983099999999997</v>
      </c>
      <c r="I115" s="53">
        <f>Calculations!L88</f>
        <v>100</v>
      </c>
      <c r="J115" s="53">
        <f>Calculations!G88</f>
        <v>0</v>
      </c>
      <c r="K115" s="53">
        <f>Calculations!K88</f>
        <v>0</v>
      </c>
      <c r="L115" s="53">
        <f>Calculations!F88</f>
        <v>0</v>
      </c>
      <c r="M115" s="53">
        <f>Calculations!J88</f>
        <v>0</v>
      </c>
      <c r="N115" s="53">
        <f>Calculations!E88</f>
        <v>0</v>
      </c>
      <c r="O115" s="53">
        <f>Calculations!I88</f>
        <v>0</v>
      </c>
      <c r="P115" s="53">
        <f>Calculations!Q88</f>
        <v>0.32972690000000004</v>
      </c>
      <c r="Q115" s="53">
        <f>Calculations!V88</f>
        <v>5.40685698168837</v>
      </c>
      <c r="R115" s="53">
        <f>Calculations!O88</f>
        <v>0.1813449</v>
      </c>
      <c r="S115" s="53">
        <f>Calculations!T88</f>
        <v>2.9736910717887417</v>
      </c>
      <c r="T115" s="53">
        <f>Calculations!M88</f>
        <v>0.135601</v>
      </c>
      <c r="U115" s="53">
        <f>Calculations!R88</f>
        <v>2.2235832550329517</v>
      </c>
      <c r="V115" s="31" t="s">
        <v>1782</v>
      </c>
      <c r="W115" s="31" t="s">
        <v>1782</v>
      </c>
      <c r="X115" s="31" t="s">
        <v>1779</v>
      </c>
      <c r="Y115" s="29" t="s">
        <v>1787</v>
      </c>
      <c r="Z115" s="38" t="s">
        <v>1788</v>
      </c>
      <c r="AA115" s="29" t="s">
        <v>2255</v>
      </c>
      <c r="AB115" s="64" t="s">
        <v>1878</v>
      </c>
      <c r="AC115" s="29"/>
    </row>
    <row r="116" spans="2:29" ht="51.75" x14ac:dyDescent="0.25">
      <c r="B116" s="13" t="str">
        <f>Calculations!A89</f>
        <v>19C094</v>
      </c>
      <c r="C116" s="60">
        <v>67</v>
      </c>
      <c r="D116" s="29" t="str">
        <f>Calculations!B89</f>
        <v>Land South of Springfield Road, Coppull, Chorley, PR7 5EJ</v>
      </c>
      <c r="E116" s="29" t="s">
        <v>1812</v>
      </c>
      <c r="F116" s="13" t="str">
        <f>Calculations!C89</f>
        <v>Residential</v>
      </c>
      <c r="G116" s="53">
        <f>Calculations!D89</f>
        <v>13.994400000000001</v>
      </c>
      <c r="H116" s="53">
        <f>Calculations!H89</f>
        <v>13.994400000000001</v>
      </c>
      <c r="I116" s="53">
        <f>Calculations!L89</f>
        <v>100</v>
      </c>
      <c r="J116" s="53">
        <f>Calculations!G89</f>
        <v>0</v>
      </c>
      <c r="K116" s="53">
        <f>Calculations!K89</f>
        <v>0</v>
      </c>
      <c r="L116" s="53">
        <f>Calculations!F89</f>
        <v>0</v>
      </c>
      <c r="M116" s="53">
        <f>Calculations!J89</f>
        <v>0</v>
      </c>
      <c r="N116" s="53">
        <f>Calculations!E89</f>
        <v>0</v>
      </c>
      <c r="O116" s="53">
        <f>Calculations!I89</f>
        <v>0</v>
      </c>
      <c r="P116" s="53">
        <f>Calculations!Q89</f>
        <v>2.620574</v>
      </c>
      <c r="Q116" s="53">
        <f>Calculations!V89</f>
        <v>18.725876064711596</v>
      </c>
      <c r="R116" s="53">
        <f>Calculations!O89</f>
        <v>1.520324</v>
      </c>
      <c r="S116" s="53">
        <f>Calculations!T89</f>
        <v>10.863802663922712</v>
      </c>
      <c r="T116" s="53">
        <f>Calculations!M89</f>
        <v>1.09551</v>
      </c>
      <c r="U116" s="53">
        <f>Calculations!R89</f>
        <v>7.8282027096552911</v>
      </c>
      <c r="V116" s="31" t="s">
        <v>1781</v>
      </c>
      <c r="W116" s="31" t="s">
        <v>1782</v>
      </c>
      <c r="X116" s="31" t="s">
        <v>1779</v>
      </c>
      <c r="Y116" s="29" t="s">
        <v>1783</v>
      </c>
      <c r="Z116" s="38" t="s">
        <v>1806</v>
      </c>
      <c r="AA116" s="29" t="s">
        <v>2216</v>
      </c>
      <c r="AB116" s="64" t="s">
        <v>1878</v>
      </c>
      <c r="AC116" s="29"/>
    </row>
    <row r="117" spans="2:29" ht="39" x14ac:dyDescent="0.25">
      <c r="B117" s="13" t="str">
        <f>Calculations!A90</f>
        <v>19C095</v>
      </c>
      <c r="C117" s="60">
        <v>47</v>
      </c>
      <c r="D117" s="29" t="str">
        <f>Calculations!B90</f>
        <v>Land off Sandringham Drive, Brinscall, Chorley, PR6 8SU</v>
      </c>
      <c r="E117" s="29" t="s">
        <v>1812</v>
      </c>
      <c r="F117" s="13" t="str">
        <f>Calculations!C90</f>
        <v>Residential</v>
      </c>
      <c r="G117" s="53">
        <f>Calculations!D90</f>
        <v>5.4075100000000003</v>
      </c>
      <c r="H117" s="53">
        <f>Calculations!H90</f>
        <v>5.4075100000000003</v>
      </c>
      <c r="I117" s="53">
        <f>Calculations!L90</f>
        <v>100</v>
      </c>
      <c r="J117" s="53">
        <f>Calculations!G90</f>
        <v>0</v>
      </c>
      <c r="K117" s="53">
        <f>Calculations!K90</f>
        <v>0</v>
      </c>
      <c r="L117" s="53">
        <f>Calculations!F90</f>
        <v>0</v>
      </c>
      <c r="M117" s="53">
        <f>Calculations!J90</f>
        <v>0</v>
      </c>
      <c r="N117" s="53">
        <f>Calculations!E90</f>
        <v>0</v>
      </c>
      <c r="O117" s="53">
        <f>Calculations!I90</f>
        <v>0</v>
      </c>
      <c r="P117" s="53">
        <f>Calculations!Q90</f>
        <v>3.5291860000000001E-2</v>
      </c>
      <c r="Q117" s="53">
        <f>Calculations!V90</f>
        <v>0.65264530255145159</v>
      </c>
      <c r="R117" s="53">
        <f>Calculations!O90</f>
        <v>6.1154600000000005E-3</v>
      </c>
      <c r="S117" s="53">
        <f>Calculations!T90</f>
        <v>0.11309197763850645</v>
      </c>
      <c r="T117" s="53">
        <f>Calculations!M90</f>
        <v>5.3154600000000002E-3</v>
      </c>
      <c r="U117" s="53">
        <f>Calculations!R90</f>
        <v>9.8297737775796992E-2</v>
      </c>
      <c r="V117" s="31" t="s">
        <v>1782</v>
      </c>
      <c r="W117" s="31" t="s">
        <v>1782</v>
      </c>
      <c r="X117" s="31" t="s">
        <v>1779</v>
      </c>
      <c r="Y117" s="29" t="s">
        <v>1787</v>
      </c>
      <c r="Z117" s="38" t="s">
        <v>1788</v>
      </c>
      <c r="AA117" s="29" t="s">
        <v>2256</v>
      </c>
      <c r="AB117" s="64" t="s">
        <v>1879</v>
      </c>
      <c r="AC117" s="29"/>
    </row>
    <row r="118" spans="2:29" ht="26.25" x14ac:dyDescent="0.25">
      <c r="B118" s="13" t="str">
        <f>Calculations!A91</f>
        <v>19C096</v>
      </c>
      <c r="C118" s="60">
        <v>50</v>
      </c>
      <c r="D118" s="29" t="str">
        <f>Calculations!B91</f>
        <v>LAND ADJOINING DENIZES FARM, SOUTHPORT ROAD, ULNES WALTON, LEYLAND, PR26 8LP</v>
      </c>
      <c r="E118" s="29" t="s">
        <v>1812</v>
      </c>
      <c r="F118" s="13" t="str">
        <f>Calculations!C91</f>
        <v>Residential</v>
      </c>
      <c r="G118" s="53">
        <f>Calculations!D91</f>
        <v>0.81809500000000002</v>
      </c>
      <c r="H118" s="53">
        <f>Calculations!H91</f>
        <v>0.81809500000000002</v>
      </c>
      <c r="I118" s="53">
        <f>Calculations!L91</f>
        <v>100</v>
      </c>
      <c r="J118" s="53">
        <f>Calculations!G91</f>
        <v>0</v>
      </c>
      <c r="K118" s="53">
        <f>Calculations!K91</f>
        <v>0</v>
      </c>
      <c r="L118" s="53">
        <f>Calculations!F91</f>
        <v>0</v>
      </c>
      <c r="M118" s="53">
        <f>Calculations!J91</f>
        <v>0</v>
      </c>
      <c r="N118" s="53">
        <f>Calculations!E91</f>
        <v>0</v>
      </c>
      <c r="O118" s="53">
        <f>Calculations!I91</f>
        <v>0</v>
      </c>
      <c r="P118" s="53">
        <f>Calculations!Q91</f>
        <v>3.2533159999999998E-2</v>
      </c>
      <c r="Q118" s="53">
        <f>Calculations!V91</f>
        <v>3.9766970828571253</v>
      </c>
      <c r="R118" s="53">
        <f>Calculations!O91</f>
        <v>1.7978859999999999E-2</v>
      </c>
      <c r="S118" s="53">
        <f>Calculations!T91</f>
        <v>2.1976494172437184</v>
      </c>
      <c r="T118" s="53">
        <f>Calculations!M91</f>
        <v>5.1788600000000004E-3</v>
      </c>
      <c r="U118" s="53">
        <f>Calculations!R91</f>
        <v>0.6330389502441649</v>
      </c>
      <c r="V118" s="31" t="s">
        <v>1782</v>
      </c>
      <c r="W118" s="31" t="s">
        <v>1782</v>
      </c>
      <c r="X118" s="31" t="s">
        <v>1779</v>
      </c>
      <c r="Y118" s="29" t="s">
        <v>1787</v>
      </c>
      <c r="Z118" s="38" t="s">
        <v>1788</v>
      </c>
      <c r="AA118" s="29" t="s">
        <v>2151</v>
      </c>
      <c r="AB118" s="64" t="s">
        <v>1878</v>
      </c>
      <c r="AC118" s="29"/>
    </row>
    <row r="119" spans="2:29" ht="51.75" x14ac:dyDescent="0.25">
      <c r="B119" s="13" t="str">
        <f>Calculations!A92</f>
        <v>19C097</v>
      </c>
      <c r="C119" s="60">
        <v>52</v>
      </c>
      <c r="D119" s="29" t="str">
        <f>Calculations!B92</f>
        <v>Land East of M6 and North of Dawbers Lane, Euxton</v>
      </c>
      <c r="E119" s="29" t="s">
        <v>1812</v>
      </c>
      <c r="F119" s="13" t="str">
        <f>Calculations!C92</f>
        <v>Mixed Use</v>
      </c>
      <c r="G119" s="53">
        <f>Calculations!D92</f>
        <v>41.608800000000002</v>
      </c>
      <c r="H119" s="53">
        <f>Calculations!H92</f>
        <v>41.387924729890102</v>
      </c>
      <c r="I119" s="53">
        <f>Calculations!L92</f>
        <v>99.469162124094183</v>
      </c>
      <c r="J119" s="53">
        <f>Calculations!G92</f>
        <v>0.17564382398</v>
      </c>
      <c r="K119" s="53">
        <f>Calculations!K92</f>
        <v>0.4221314336871046</v>
      </c>
      <c r="L119" s="53">
        <f>Calculations!F92</f>
        <v>4.5231446129900002E-2</v>
      </c>
      <c r="M119" s="53">
        <f>Calculations!J92</f>
        <v>0.10870644221871335</v>
      </c>
      <c r="N119" s="53">
        <f>Calculations!E92</f>
        <v>0</v>
      </c>
      <c r="O119" s="53">
        <f>Calculations!I92</f>
        <v>0</v>
      </c>
      <c r="P119" s="53">
        <f>Calculations!Q92</f>
        <v>2.9389259999999999</v>
      </c>
      <c r="Q119" s="53">
        <f>Calculations!V92</f>
        <v>7.0632318163465424</v>
      </c>
      <c r="R119" s="53">
        <f>Calculations!O92</f>
        <v>1.208626</v>
      </c>
      <c r="S119" s="53">
        <f>Calculations!T92</f>
        <v>2.9047364980484893</v>
      </c>
      <c r="T119" s="53">
        <f>Calculations!M92</f>
        <v>0.83369199999999999</v>
      </c>
      <c r="U119" s="53">
        <f>Calculations!R92</f>
        <v>2.0036434600372997</v>
      </c>
      <c r="V119" s="31" t="s">
        <v>1782</v>
      </c>
      <c r="W119" s="31" t="s">
        <v>1781</v>
      </c>
      <c r="X119" s="31" t="s">
        <v>1779</v>
      </c>
      <c r="Y119" s="29" t="s">
        <v>1786</v>
      </c>
      <c r="Z119" s="38" t="s">
        <v>1791</v>
      </c>
      <c r="AA119" s="29" t="s">
        <v>2257</v>
      </c>
      <c r="AB119" s="64" t="s">
        <v>1878</v>
      </c>
      <c r="AC119" s="29"/>
    </row>
    <row r="120" spans="2:29" x14ac:dyDescent="0.25">
      <c r="B120" s="13" t="str">
        <f>Calculations!A93</f>
        <v>19C098</v>
      </c>
      <c r="C120" s="60">
        <v>51</v>
      </c>
      <c r="D120" s="29" t="str">
        <f>Calculations!B93</f>
        <v>Nursery House Farm, Parr Lane, Eccleston, PR7 5SL</v>
      </c>
      <c r="E120" s="29" t="s">
        <v>1812</v>
      </c>
      <c r="F120" s="13" t="str">
        <f>Calculations!C93</f>
        <v>Residential</v>
      </c>
      <c r="G120" s="53">
        <f>Calculations!D93</f>
        <v>1.2307999999999999</v>
      </c>
      <c r="H120" s="53">
        <f>Calculations!H93</f>
        <v>1.2307999999999999</v>
      </c>
      <c r="I120" s="53">
        <f>Calculations!L93</f>
        <v>100</v>
      </c>
      <c r="J120" s="53">
        <f>Calculations!G93</f>
        <v>0</v>
      </c>
      <c r="K120" s="53">
        <f>Calculations!K93</f>
        <v>0</v>
      </c>
      <c r="L120" s="53">
        <f>Calculations!F93</f>
        <v>0</v>
      </c>
      <c r="M120" s="53">
        <f>Calculations!J93</f>
        <v>0</v>
      </c>
      <c r="N120" s="53">
        <f>Calculations!E93</f>
        <v>0</v>
      </c>
      <c r="O120" s="53">
        <f>Calculations!I93</f>
        <v>0</v>
      </c>
      <c r="P120" s="53">
        <f>Calculations!Q93</f>
        <v>1.6E-2</v>
      </c>
      <c r="Q120" s="53">
        <f>Calculations!V93</f>
        <v>1.2999675008124798</v>
      </c>
      <c r="R120" s="53">
        <f>Calculations!O93</f>
        <v>0</v>
      </c>
      <c r="S120" s="53">
        <f>Calculations!T93</f>
        <v>0</v>
      </c>
      <c r="T120" s="53">
        <f>Calculations!M93</f>
        <v>0</v>
      </c>
      <c r="U120" s="53">
        <f>Calculations!R93</f>
        <v>0</v>
      </c>
      <c r="V120" s="31" t="s">
        <v>1782</v>
      </c>
      <c r="W120" s="31" t="s">
        <v>1782</v>
      </c>
      <c r="X120" s="31" t="s">
        <v>1779</v>
      </c>
      <c r="Y120" s="29" t="s">
        <v>1787</v>
      </c>
      <c r="Z120" s="38" t="s">
        <v>1788</v>
      </c>
      <c r="AA120" s="29" t="s">
        <v>2151</v>
      </c>
      <c r="AB120" s="64" t="s">
        <v>1878</v>
      </c>
      <c r="AC120" s="29"/>
    </row>
    <row r="121" spans="2:29" ht="39" x14ac:dyDescent="0.25">
      <c r="B121" s="13" t="str">
        <f>Calculations!A94</f>
        <v>19C099</v>
      </c>
      <c r="C121" s="60">
        <v>40</v>
      </c>
      <c r="D121" s="29" t="str">
        <f>Calculations!B94</f>
        <v>Land off M65 J3 and Bolton Road, BB2 5JD</v>
      </c>
      <c r="E121" s="29" t="s">
        <v>1812</v>
      </c>
      <c r="F121" s="13" t="str">
        <f>Calculations!C94</f>
        <v>Employment</v>
      </c>
      <c r="G121" s="53">
        <f>Calculations!D94</f>
        <v>3.69591</v>
      </c>
      <c r="H121" s="53">
        <f>Calculations!H94</f>
        <v>3.69591</v>
      </c>
      <c r="I121" s="53">
        <f>Calculations!L94</f>
        <v>100</v>
      </c>
      <c r="J121" s="53">
        <f>Calculations!G94</f>
        <v>0</v>
      </c>
      <c r="K121" s="53">
        <f>Calculations!K94</f>
        <v>0</v>
      </c>
      <c r="L121" s="53">
        <f>Calculations!F94</f>
        <v>0</v>
      </c>
      <c r="M121" s="53">
        <f>Calculations!J94</f>
        <v>0</v>
      </c>
      <c r="N121" s="53">
        <f>Calculations!E94</f>
        <v>0</v>
      </c>
      <c r="O121" s="53">
        <f>Calculations!I94</f>
        <v>0</v>
      </c>
      <c r="P121" s="53">
        <f>Calculations!Q94</f>
        <v>0.20170170000000001</v>
      </c>
      <c r="Q121" s="53">
        <f>Calculations!V94</f>
        <v>5.4574299698856308</v>
      </c>
      <c r="R121" s="53">
        <f>Calculations!O94</f>
        <v>0.10820170000000001</v>
      </c>
      <c r="S121" s="53">
        <f>Calculations!T94</f>
        <v>2.9276064622785731</v>
      </c>
      <c r="T121" s="53">
        <f>Calculations!M94</f>
        <v>9.7801700000000005E-2</v>
      </c>
      <c r="U121" s="53">
        <f>Calculations!R94</f>
        <v>2.6462143288121194</v>
      </c>
      <c r="V121" s="31" t="s">
        <v>1782</v>
      </c>
      <c r="W121" s="31" t="s">
        <v>1782</v>
      </c>
      <c r="X121" s="31" t="s">
        <v>1780</v>
      </c>
      <c r="Y121" s="29" t="s">
        <v>1787</v>
      </c>
      <c r="Z121" s="38" t="s">
        <v>1788</v>
      </c>
      <c r="AA121" s="29" t="s">
        <v>2258</v>
      </c>
      <c r="AB121" s="64" t="s">
        <v>1878</v>
      </c>
      <c r="AC121" s="29"/>
    </row>
    <row r="122" spans="2:29" ht="49.5" customHeight="1" x14ac:dyDescent="0.25">
      <c r="B122" s="13" t="str">
        <f>Calculations!A95</f>
        <v>19C100</v>
      </c>
      <c r="C122" s="60">
        <v>55</v>
      </c>
      <c r="D122" s="29" t="str">
        <f>Calculations!B95</f>
        <v>Land at Bagganley Lane, Chorley, PR6 0EA</v>
      </c>
      <c r="E122" s="29" t="s">
        <v>1812</v>
      </c>
      <c r="F122" s="13" t="str">
        <f>Calculations!C95</f>
        <v>Mixed Use</v>
      </c>
      <c r="G122" s="53">
        <f>Calculations!D95</f>
        <v>19.573599999999999</v>
      </c>
      <c r="H122" s="53">
        <f>Calculations!H95</f>
        <v>11.178865091759999</v>
      </c>
      <c r="I122" s="53">
        <f>Calculations!L95</f>
        <v>57.111952281440303</v>
      </c>
      <c r="J122" s="53">
        <f>Calculations!G95</f>
        <v>2.97467141547</v>
      </c>
      <c r="K122" s="53">
        <f>Calculations!K95</f>
        <v>15.197364896953038</v>
      </c>
      <c r="L122" s="53">
        <f>Calculations!F95</f>
        <v>3.2168284312600002</v>
      </c>
      <c r="M122" s="53">
        <f>Calculations!J95</f>
        <v>16.434526256079618</v>
      </c>
      <c r="N122" s="53">
        <f>Calculations!E95</f>
        <v>2.20323506151</v>
      </c>
      <c r="O122" s="53">
        <f>Calculations!I95</f>
        <v>11.256156565527037</v>
      </c>
      <c r="P122" s="53">
        <f>Calculations!Q95</f>
        <v>3.6417859999999997</v>
      </c>
      <c r="Q122" s="53">
        <f>Calculations!V95</f>
        <v>18.605601422323947</v>
      </c>
      <c r="R122" s="53">
        <f>Calculations!O95</f>
        <v>0.74149599999999993</v>
      </c>
      <c r="S122" s="53">
        <f>Calculations!T95</f>
        <v>3.7882453917521555</v>
      </c>
      <c r="T122" s="53">
        <f>Calculations!M95</f>
        <v>0.34048200000000001</v>
      </c>
      <c r="U122" s="53">
        <f>Calculations!R95</f>
        <v>1.7394960559120449</v>
      </c>
      <c r="V122" s="31" t="s">
        <v>1782</v>
      </c>
      <c r="W122" s="31" t="s">
        <v>1781</v>
      </c>
      <c r="X122" s="31" t="s">
        <v>1779</v>
      </c>
      <c r="Y122" s="29" t="s">
        <v>1783</v>
      </c>
      <c r="Z122" s="38" t="s">
        <v>1807</v>
      </c>
      <c r="AA122" s="29" t="s">
        <v>2428</v>
      </c>
      <c r="AB122" s="64" t="s">
        <v>1878</v>
      </c>
      <c r="AC122" s="29" t="s">
        <v>2453</v>
      </c>
    </row>
    <row r="123" spans="2:29" x14ac:dyDescent="0.25">
      <c r="B123" s="13" t="str">
        <f>Calculations!A96</f>
        <v>19C101</v>
      </c>
      <c r="C123" s="60">
        <v>51</v>
      </c>
      <c r="D123" s="29" t="str">
        <f>Calculations!B96</f>
        <v>Nursery House Farm, Parr Lane, Eccleston, PR7 5SL</v>
      </c>
      <c r="E123" s="29" t="s">
        <v>1812</v>
      </c>
      <c r="F123" s="13" t="str">
        <f>Calculations!C96</f>
        <v>Residential</v>
      </c>
      <c r="G123" s="53">
        <f>Calculations!D96</f>
        <v>5.9126300000000001</v>
      </c>
      <c r="H123" s="53">
        <f>Calculations!H96</f>
        <v>5.9126300000000001</v>
      </c>
      <c r="I123" s="53">
        <f>Calculations!L96</f>
        <v>100</v>
      </c>
      <c r="J123" s="53">
        <f>Calculations!G96</f>
        <v>0</v>
      </c>
      <c r="K123" s="53">
        <f>Calculations!K96</f>
        <v>0</v>
      </c>
      <c r="L123" s="53">
        <f>Calculations!F96</f>
        <v>0</v>
      </c>
      <c r="M123" s="53">
        <f>Calculations!J96</f>
        <v>0</v>
      </c>
      <c r="N123" s="53">
        <f>Calculations!E96</f>
        <v>0</v>
      </c>
      <c r="O123" s="53">
        <f>Calculations!I96</f>
        <v>0</v>
      </c>
      <c r="P123" s="53">
        <f>Calculations!Q96</f>
        <v>6.8520999999999999E-2</v>
      </c>
      <c r="Q123" s="53">
        <f>Calculations!V96</f>
        <v>1.1588920666437776</v>
      </c>
      <c r="R123" s="53">
        <f>Calculations!O96</f>
        <v>3.8796299999999999E-2</v>
      </c>
      <c r="S123" s="53">
        <f>Calculations!T96</f>
        <v>0.65615977999638053</v>
      </c>
      <c r="T123" s="53">
        <f>Calculations!M96</f>
        <v>2.5779E-2</v>
      </c>
      <c r="U123" s="53">
        <f>Calculations!R96</f>
        <v>0.4359988702151158</v>
      </c>
      <c r="V123" s="31" t="s">
        <v>1782</v>
      </c>
      <c r="W123" s="31" t="s">
        <v>1782</v>
      </c>
      <c r="X123" s="31" t="s">
        <v>1779</v>
      </c>
      <c r="Y123" s="29" t="s">
        <v>1787</v>
      </c>
      <c r="Z123" s="38" t="s">
        <v>1788</v>
      </c>
      <c r="AA123" s="29" t="s">
        <v>2151</v>
      </c>
      <c r="AB123" s="64" t="s">
        <v>1878</v>
      </c>
      <c r="AC123" s="29"/>
    </row>
    <row r="124" spans="2:29" ht="26.25" x14ac:dyDescent="0.25">
      <c r="B124" s="13" t="str">
        <f>Calculations!A97</f>
        <v>19C102</v>
      </c>
      <c r="C124" s="60">
        <v>61</v>
      </c>
      <c r="D124" s="29" t="str">
        <f>Calculations!B97</f>
        <v>Coppull Enterprise Centre, Mill Ln, Coppull, Chorley, PR7 5BW</v>
      </c>
      <c r="E124" s="29" t="s">
        <v>1812</v>
      </c>
      <c r="F124" s="13" t="str">
        <f>Calculations!C97</f>
        <v>Residential</v>
      </c>
      <c r="G124" s="53">
        <f>Calculations!D97</f>
        <v>1.54471</v>
      </c>
      <c r="H124" s="53">
        <f>Calculations!H97</f>
        <v>1.54471</v>
      </c>
      <c r="I124" s="53">
        <f>Calculations!L97</f>
        <v>100</v>
      </c>
      <c r="J124" s="53">
        <f>Calculations!G97</f>
        <v>0</v>
      </c>
      <c r="K124" s="53">
        <f>Calculations!K97</f>
        <v>0</v>
      </c>
      <c r="L124" s="53">
        <f>Calculations!F97</f>
        <v>0</v>
      </c>
      <c r="M124" s="53">
        <f>Calculations!J97</f>
        <v>0</v>
      </c>
      <c r="N124" s="53">
        <f>Calculations!E97</f>
        <v>0</v>
      </c>
      <c r="O124" s="53">
        <f>Calculations!I97</f>
        <v>0</v>
      </c>
      <c r="P124" s="53">
        <f>Calculations!Q97</f>
        <v>4.1473900000000001E-2</v>
      </c>
      <c r="Q124" s="53">
        <f>Calculations!V97</f>
        <v>2.6848987835904476</v>
      </c>
      <c r="R124" s="53">
        <f>Calculations!O97</f>
        <v>1.3085299999999999E-2</v>
      </c>
      <c r="S124" s="53">
        <f>Calculations!T97</f>
        <v>0.84710398715616519</v>
      </c>
      <c r="T124" s="53">
        <f>Calculations!M97</f>
        <v>0</v>
      </c>
      <c r="U124" s="53">
        <f>Calculations!R97</f>
        <v>0</v>
      </c>
      <c r="V124" s="31" t="s">
        <v>1782</v>
      </c>
      <c r="W124" s="31" t="s">
        <v>1782</v>
      </c>
      <c r="X124" s="31" t="s">
        <v>1779</v>
      </c>
      <c r="Y124" s="29" t="s">
        <v>1787</v>
      </c>
      <c r="Z124" s="38" t="s">
        <v>1788</v>
      </c>
      <c r="AA124" s="29" t="s">
        <v>2259</v>
      </c>
      <c r="AB124" s="64" t="s">
        <v>1878</v>
      </c>
      <c r="AC124" s="29"/>
    </row>
    <row r="125" spans="2:29" ht="51.75" x14ac:dyDescent="0.25">
      <c r="B125" s="13" t="str">
        <f>Calculations!A98</f>
        <v>19C103</v>
      </c>
      <c r="C125" s="60">
        <v>63</v>
      </c>
      <c r="D125" s="29" t="str">
        <f>Calculations!B98</f>
        <v>Land off Babylon Lane, Adlington, Chorley, PR6 9NP</v>
      </c>
      <c r="E125" s="29" t="s">
        <v>1812</v>
      </c>
      <c r="F125" s="13" t="str">
        <f>Calculations!C98</f>
        <v>Residential</v>
      </c>
      <c r="G125" s="53">
        <f>Calculations!D98</f>
        <v>3.6858200000000001</v>
      </c>
      <c r="H125" s="53">
        <f>Calculations!H98</f>
        <v>3.6858200000000001</v>
      </c>
      <c r="I125" s="53">
        <f>Calculations!L98</f>
        <v>100</v>
      </c>
      <c r="J125" s="53">
        <f>Calculations!G98</f>
        <v>0</v>
      </c>
      <c r="K125" s="53">
        <f>Calculations!K98</f>
        <v>0</v>
      </c>
      <c r="L125" s="53">
        <f>Calculations!F98</f>
        <v>0</v>
      </c>
      <c r="M125" s="53">
        <f>Calculations!J98</f>
        <v>0</v>
      </c>
      <c r="N125" s="53">
        <f>Calculations!E98</f>
        <v>0</v>
      </c>
      <c r="O125" s="53">
        <f>Calculations!I98</f>
        <v>0</v>
      </c>
      <c r="P125" s="53">
        <f>Calculations!Q98</f>
        <v>0.2041384</v>
      </c>
      <c r="Q125" s="53">
        <f>Calculations!V98</f>
        <v>5.5384799040647668</v>
      </c>
      <c r="R125" s="53">
        <f>Calculations!O98</f>
        <v>5.8986400000000001E-2</v>
      </c>
      <c r="S125" s="53">
        <f>Calculations!T98</f>
        <v>1.6003602997433406</v>
      </c>
      <c r="T125" s="53">
        <f>Calculations!M98</f>
        <v>2.8853400000000001E-2</v>
      </c>
      <c r="U125" s="53">
        <f>Calculations!R98</f>
        <v>0.78282173302006064</v>
      </c>
      <c r="V125" s="31" t="s">
        <v>1782</v>
      </c>
      <c r="W125" s="31" t="s">
        <v>1782</v>
      </c>
      <c r="X125" s="31" t="s">
        <v>1779</v>
      </c>
      <c r="Y125" s="29" t="s">
        <v>1783</v>
      </c>
      <c r="Z125" s="38" t="s">
        <v>1798</v>
      </c>
      <c r="AA125" s="72" t="s">
        <v>2260</v>
      </c>
      <c r="AB125" s="64" t="s">
        <v>1878</v>
      </c>
      <c r="AC125" s="29"/>
    </row>
    <row r="126" spans="2:29" ht="26.25" x14ac:dyDescent="0.25">
      <c r="B126" s="13" t="str">
        <f>Calculations!A99</f>
        <v>19C104</v>
      </c>
      <c r="C126" s="60" t="s">
        <v>1861</v>
      </c>
      <c r="D126" s="29" t="str">
        <f>Calculations!B99</f>
        <v>Land at Darlington Street, Coppull, PR7 5AB</v>
      </c>
      <c r="E126" s="29" t="s">
        <v>1812</v>
      </c>
      <c r="F126" s="13" t="str">
        <f>Calculations!C99</f>
        <v>Residential</v>
      </c>
      <c r="G126" s="53">
        <f>Calculations!D99</f>
        <v>2.5786699999999998</v>
      </c>
      <c r="H126" s="53">
        <f>Calculations!H99</f>
        <v>2.5786699999999998</v>
      </c>
      <c r="I126" s="53">
        <f>Calculations!L99</f>
        <v>100</v>
      </c>
      <c r="J126" s="53">
        <f>Calculations!G99</f>
        <v>0</v>
      </c>
      <c r="K126" s="53">
        <f>Calculations!K99</f>
        <v>0</v>
      </c>
      <c r="L126" s="53">
        <f>Calculations!F99</f>
        <v>0</v>
      </c>
      <c r="M126" s="53">
        <f>Calculations!J99</f>
        <v>0</v>
      </c>
      <c r="N126" s="53">
        <f>Calculations!E99</f>
        <v>0</v>
      </c>
      <c r="O126" s="53">
        <f>Calculations!I99</f>
        <v>0</v>
      </c>
      <c r="P126" s="53">
        <f>Calculations!Q99</f>
        <v>8.4273399999999998E-2</v>
      </c>
      <c r="Q126" s="53">
        <f>Calculations!V99</f>
        <v>3.2680955686458528</v>
      </c>
      <c r="R126" s="53">
        <f>Calculations!O99</f>
        <v>3.1660800000000003E-2</v>
      </c>
      <c r="S126" s="53">
        <f>Calculations!T99</f>
        <v>1.2277957241523734</v>
      </c>
      <c r="T126" s="53">
        <f>Calculations!M99</f>
        <v>1.6949499999999999E-2</v>
      </c>
      <c r="U126" s="53">
        <f>Calculations!R99</f>
        <v>0.65729620308143344</v>
      </c>
      <c r="V126" s="31" t="s">
        <v>1782</v>
      </c>
      <c r="W126" s="31" t="s">
        <v>1782</v>
      </c>
      <c r="X126" s="31" t="s">
        <v>1779</v>
      </c>
      <c r="Y126" s="29" t="s">
        <v>1787</v>
      </c>
      <c r="Z126" s="38" t="s">
        <v>1788</v>
      </c>
      <c r="AA126" s="29" t="s">
        <v>2261</v>
      </c>
      <c r="AB126" s="64" t="s">
        <v>1878</v>
      </c>
      <c r="AC126" s="29"/>
    </row>
    <row r="127" spans="2:29" ht="26.25" x14ac:dyDescent="0.25">
      <c r="B127" s="13" t="str">
        <f>Calculations!A100</f>
        <v>19C105</v>
      </c>
      <c r="C127" s="60">
        <v>50</v>
      </c>
      <c r="D127" s="29" t="str">
        <f>Calculations!B100</f>
        <v>DENIZES FARM, SOUTHPORT ROAD, ULNES WALTON, LEYLAND, PR26 8LP</v>
      </c>
      <c r="E127" s="29" t="s">
        <v>1812</v>
      </c>
      <c r="F127" s="13" t="str">
        <f>Calculations!C100</f>
        <v>Employment</v>
      </c>
      <c r="G127" s="53">
        <f>Calculations!D100</f>
        <v>1.4292800000000001</v>
      </c>
      <c r="H127" s="53">
        <f>Calculations!H100</f>
        <v>1.4292800000000001</v>
      </c>
      <c r="I127" s="53">
        <f>Calculations!L100</f>
        <v>100</v>
      </c>
      <c r="J127" s="53">
        <f>Calculations!G100</f>
        <v>0</v>
      </c>
      <c r="K127" s="53">
        <f>Calculations!K100</f>
        <v>0</v>
      </c>
      <c r="L127" s="53">
        <f>Calculations!F100</f>
        <v>0</v>
      </c>
      <c r="M127" s="53">
        <f>Calculations!J100</f>
        <v>0</v>
      </c>
      <c r="N127" s="53">
        <f>Calculations!E100</f>
        <v>0</v>
      </c>
      <c r="O127" s="53">
        <f>Calculations!I100</f>
        <v>0</v>
      </c>
      <c r="P127" s="53">
        <f>Calculations!Q100</f>
        <v>3.0821580000000001E-2</v>
      </c>
      <c r="Q127" s="53">
        <f>Calculations!V100</f>
        <v>2.15644100526139</v>
      </c>
      <c r="R127" s="53">
        <f>Calculations!O100</f>
        <v>3.17198E-3</v>
      </c>
      <c r="S127" s="53">
        <f>Calculations!T100</f>
        <v>0.22192852345236763</v>
      </c>
      <c r="T127" s="53">
        <f>Calculations!M100</f>
        <v>0</v>
      </c>
      <c r="U127" s="53">
        <f>Calculations!R100</f>
        <v>0</v>
      </c>
      <c r="V127" s="31" t="s">
        <v>1782</v>
      </c>
      <c r="W127" s="31" t="s">
        <v>1782</v>
      </c>
      <c r="X127" s="31" t="s">
        <v>1780</v>
      </c>
      <c r="Y127" s="29" t="s">
        <v>1787</v>
      </c>
      <c r="Z127" s="38" t="s">
        <v>1788</v>
      </c>
      <c r="AA127" s="29" t="s">
        <v>2151</v>
      </c>
      <c r="AB127" s="64" t="s">
        <v>1878</v>
      </c>
      <c r="AC127" s="29"/>
    </row>
    <row r="128" spans="2:29" ht="51.75" x14ac:dyDescent="0.25">
      <c r="B128" s="13" t="str">
        <f>Calculations!A101</f>
        <v>19C106</v>
      </c>
      <c r="C128" s="60">
        <v>50</v>
      </c>
      <c r="D128" s="29" t="str">
        <f>Calculations!B101</f>
        <v>Land off Towngate, Eccleston, PR7 5QL</v>
      </c>
      <c r="E128" s="29" t="s">
        <v>1812</v>
      </c>
      <c r="F128" s="13" t="str">
        <f>Calculations!C101</f>
        <v>Residential</v>
      </c>
      <c r="G128" s="53">
        <f>Calculations!D101</f>
        <v>31.392800000000001</v>
      </c>
      <c r="H128" s="53">
        <f>Calculations!H101</f>
        <v>28.908669648366001</v>
      </c>
      <c r="I128" s="53">
        <f>Calculations!L101</f>
        <v>92.086942382858481</v>
      </c>
      <c r="J128" s="53">
        <f>Calculations!G101</f>
        <v>0.83188031572200005</v>
      </c>
      <c r="K128" s="53">
        <f>Calculations!K101</f>
        <v>2.649907990755842</v>
      </c>
      <c r="L128" s="53">
        <f>Calculations!F101</f>
        <v>0.14966934804199999</v>
      </c>
      <c r="M128" s="53">
        <f>Calculations!J101</f>
        <v>0.47676329617619323</v>
      </c>
      <c r="N128" s="53">
        <f>Calculations!E101</f>
        <v>1.5025806878700001</v>
      </c>
      <c r="O128" s="53">
        <f>Calculations!I101</f>
        <v>4.7863863302094751</v>
      </c>
      <c r="P128" s="53">
        <f>Calculations!Q101</f>
        <v>4.2670979999999998</v>
      </c>
      <c r="Q128" s="53">
        <f>Calculations!V101</f>
        <v>13.592600851150582</v>
      </c>
      <c r="R128" s="53">
        <f>Calculations!O101</f>
        <v>1.2939379999999998</v>
      </c>
      <c r="S128" s="53">
        <f>Calculations!T101</f>
        <v>4.1217667745470292</v>
      </c>
      <c r="T128" s="53">
        <f>Calculations!M101</f>
        <v>0.65696699999999997</v>
      </c>
      <c r="U128" s="53">
        <f>Calculations!R101</f>
        <v>2.0927314543462194</v>
      </c>
      <c r="V128" s="31" t="s">
        <v>1782</v>
      </c>
      <c r="W128" s="31" t="s">
        <v>1781</v>
      </c>
      <c r="X128" s="31" t="s">
        <v>1779</v>
      </c>
      <c r="Y128" s="29" t="s">
        <v>1783</v>
      </c>
      <c r="Z128" s="38" t="s">
        <v>1792</v>
      </c>
      <c r="AA128" s="29" t="s">
        <v>2262</v>
      </c>
      <c r="AB128" s="64" t="s">
        <v>1878</v>
      </c>
      <c r="AC128" s="29" t="s">
        <v>2468</v>
      </c>
    </row>
    <row r="129" spans="2:29" ht="26.25" x14ac:dyDescent="0.25">
      <c r="B129" s="13" t="str">
        <f>Calculations!A102</f>
        <v>19C107</v>
      </c>
      <c r="C129" s="60">
        <v>51</v>
      </c>
      <c r="D129" s="29" t="str">
        <f>Calculations!B102</f>
        <v>Land South of Parr Lane, Eccleston, PR7 5SN</v>
      </c>
      <c r="E129" s="29" t="s">
        <v>1812</v>
      </c>
      <c r="F129" s="13" t="str">
        <f>Calculations!C102</f>
        <v>Residential</v>
      </c>
      <c r="G129" s="53">
        <f>Calculations!D102</f>
        <v>1.47909</v>
      </c>
      <c r="H129" s="53">
        <f>Calculations!H102</f>
        <v>1.47909</v>
      </c>
      <c r="I129" s="53">
        <f>Calculations!L102</f>
        <v>100</v>
      </c>
      <c r="J129" s="53">
        <f>Calculations!G102</f>
        <v>0</v>
      </c>
      <c r="K129" s="53">
        <f>Calculations!K102</f>
        <v>0</v>
      </c>
      <c r="L129" s="53">
        <f>Calculations!F102</f>
        <v>0</v>
      </c>
      <c r="M129" s="53">
        <f>Calculations!J102</f>
        <v>0</v>
      </c>
      <c r="N129" s="53">
        <f>Calculations!E102</f>
        <v>0</v>
      </c>
      <c r="O129" s="53">
        <f>Calculations!I102</f>
        <v>0</v>
      </c>
      <c r="P129" s="53">
        <f>Calculations!Q102</f>
        <v>9.1217300000000001E-2</v>
      </c>
      <c r="Q129" s="53">
        <f>Calculations!V102</f>
        <v>6.1671230283485121</v>
      </c>
      <c r="R129" s="53">
        <f>Calculations!O102</f>
        <v>4.4961600000000004E-2</v>
      </c>
      <c r="S129" s="53">
        <f>Calculations!T102</f>
        <v>3.0398150213982924</v>
      </c>
      <c r="T129" s="53">
        <f>Calculations!M102</f>
        <v>2.31056E-2</v>
      </c>
      <c r="U129" s="53">
        <f>Calculations!R102</f>
        <v>1.5621497001534728</v>
      </c>
      <c r="V129" s="31" t="s">
        <v>1782</v>
      </c>
      <c r="W129" s="31" t="s">
        <v>1782</v>
      </c>
      <c r="X129" s="31" t="s">
        <v>1779</v>
      </c>
      <c r="Y129" s="29" t="s">
        <v>1787</v>
      </c>
      <c r="Z129" s="38" t="s">
        <v>1788</v>
      </c>
      <c r="AA129" s="29" t="s">
        <v>2263</v>
      </c>
      <c r="AB129" s="64" t="s">
        <v>1878</v>
      </c>
      <c r="AC129" s="29"/>
    </row>
    <row r="130" spans="2:29" ht="26.25" x14ac:dyDescent="0.25">
      <c r="B130" s="13" t="str">
        <f>Calculations!A103</f>
        <v>19C108</v>
      </c>
      <c r="C130" s="60">
        <v>67</v>
      </c>
      <c r="D130" s="29" t="str">
        <f>Calculations!B103</f>
        <v>South Blainscough,  Blainscough Lane, Coppull, Chorley, PR7 5HT</v>
      </c>
      <c r="E130" s="29" t="s">
        <v>1812</v>
      </c>
      <c r="F130" s="13" t="str">
        <f>Calculations!C103</f>
        <v>Residential</v>
      </c>
      <c r="G130" s="53">
        <f>Calculations!D103</f>
        <v>2.7850700000000002</v>
      </c>
      <c r="H130" s="53">
        <f>Calculations!H103</f>
        <v>2.7850700000000002</v>
      </c>
      <c r="I130" s="53">
        <f>Calculations!L103</f>
        <v>100</v>
      </c>
      <c r="J130" s="53">
        <f>Calculations!G103</f>
        <v>0</v>
      </c>
      <c r="K130" s="53">
        <f>Calculations!K103</f>
        <v>0</v>
      </c>
      <c r="L130" s="53">
        <f>Calculations!F103</f>
        <v>0</v>
      </c>
      <c r="M130" s="53">
        <f>Calculations!J103</f>
        <v>0</v>
      </c>
      <c r="N130" s="53">
        <f>Calculations!E103</f>
        <v>0</v>
      </c>
      <c r="O130" s="53">
        <f>Calculations!I103</f>
        <v>0</v>
      </c>
      <c r="P130" s="53">
        <f>Calculations!Q103</f>
        <v>0.1459125</v>
      </c>
      <c r="Q130" s="53">
        <f>Calculations!V103</f>
        <v>5.2390963243293704</v>
      </c>
      <c r="R130" s="53">
        <f>Calculations!O103</f>
        <v>4.8353300000000002E-2</v>
      </c>
      <c r="S130" s="53">
        <f>Calculations!T103</f>
        <v>1.7361610300638763</v>
      </c>
      <c r="T130" s="53">
        <f>Calculations!M103</f>
        <v>1.51541E-2</v>
      </c>
      <c r="U130" s="53">
        <f>Calculations!R103</f>
        <v>0.54411917833304013</v>
      </c>
      <c r="V130" s="31" t="s">
        <v>1782</v>
      </c>
      <c r="W130" s="31" t="s">
        <v>1782</v>
      </c>
      <c r="X130" s="31" t="s">
        <v>1779</v>
      </c>
      <c r="Y130" s="29" t="s">
        <v>1787</v>
      </c>
      <c r="Z130" s="38" t="s">
        <v>1788</v>
      </c>
      <c r="AA130" s="29" t="s">
        <v>2264</v>
      </c>
      <c r="AB130" s="64" t="s">
        <v>1878</v>
      </c>
      <c r="AC130" s="29"/>
    </row>
    <row r="131" spans="2:29" ht="39" x14ac:dyDescent="0.25">
      <c r="B131" s="13" t="str">
        <f>Calculations!A104</f>
        <v>19C109</v>
      </c>
      <c r="C131" s="60" t="s">
        <v>1856</v>
      </c>
      <c r="D131" s="29" t="str">
        <f>Calculations!B104</f>
        <v>Land at Little Knowley Farm, Heapey Road, Chorley, PR6 9BQ</v>
      </c>
      <c r="E131" s="29" t="s">
        <v>1812</v>
      </c>
      <c r="F131" s="13" t="str">
        <f>Calculations!C104</f>
        <v>Residential</v>
      </c>
      <c r="G131" s="53">
        <f>Calculations!D104</f>
        <v>24.208100000000002</v>
      </c>
      <c r="H131" s="53">
        <f>Calculations!H104</f>
        <v>22.97056137969</v>
      </c>
      <c r="I131" s="53">
        <f>Calculations!L104</f>
        <v>94.887915118039004</v>
      </c>
      <c r="J131" s="53">
        <f>Calculations!G104</f>
        <v>1.2375386203100001</v>
      </c>
      <c r="K131" s="53">
        <f>Calculations!K104</f>
        <v>5.112084881960997</v>
      </c>
      <c r="L131" s="53">
        <f>Calculations!F104</f>
        <v>0</v>
      </c>
      <c r="M131" s="53">
        <f>Calculations!J104</f>
        <v>0</v>
      </c>
      <c r="N131" s="53">
        <f>Calculations!E104</f>
        <v>0</v>
      </c>
      <c r="O131" s="53">
        <f>Calculations!I104</f>
        <v>0</v>
      </c>
      <c r="P131" s="53">
        <f>Calculations!Q104</f>
        <v>0.728329</v>
      </c>
      <c r="Q131" s="53">
        <f>Calculations!V104</f>
        <v>3.0086169505248241</v>
      </c>
      <c r="R131" s="53">
        <f>Calculations!O104</f>
        <v>8.2124000000000003E-2</v>
      </c>
      <c r="S131" s="53">
        <f>Calculations!T104</f>
        <v>0.33924182401758091</v>
      </c>
      <c r="T131" s="53">
        <f>Calculations!M104</f>
        <v>5.3199999999999997E-2</v>
      </c>
      <c r="U131" s="53">
        <f>Calculations!R104</f>
        <v>0.21976115432437901</v>
      </c>
      <c r="V131" s="31" t="s">
        <v>1782</v>
      </c>
      <c r="W131" s="31" t="s">
        <v>1781</v>
      </c>
      <c r="X131" s="31" t="s">
        <v>1779</v>
      </c>
      <c r="Y131" s="29" t="s">
        <v>1787</v>
      </c>
      <c r="Z131" s="38" t="s">
        <v>1788</v>
      </c>
      <c r="AA131" s="29" t="s">
        <v>2265</v>
      </c>
      <c r="AB131" s="64" t="s">
        <v>1878</v>
      </c>
      <c r="AC131" s="29" t="s">
        <v>2455</v>
      </c>
    </row>
    <row r="132" spans="2:29" ht="26.25" x14ac:dyDescent="0.25">
      <c r="B132" s="13" t="str">
        <f>Calculations!A105</f>
        <v>19C110</v>
      </c>
      <c r="C132" s="60">
        <v>51</v>
      </c>
      <c r="D132" s="29" t="str">
        <f>Calculations!B105</f>
        <v>Land South of Parr Lane, Eccleston, PR7 5SN</v>
      </c>
      <c r="E132" s="29" t="s">
        <v>1812</v>
      </c>
      <c r="F132" s="13" t="str">
        <f>Calculations!C105</f>
        <v>Residential</v>
      </c>
      <c r="G132" s="53">
        <f>Calculations!D105</f>
        <v>4.226</v>
      </c>
      <c r="H132" s="53">
        <f>Calculations!H105</f>
        <v>4.226</v>
      </c>
      <c r="I132" s="53">
        <f>Calculations!L105</f>
        <v>100</v>
      </c>
      <c r="J132" s="53">
        <f>Calculations!G105</f>
        <v>0</v>
      </c>
      <c r="K132" s="53">
        <f>Calculations!K105</f>
        <v>0</v>
      </c>
      <c r="L132" s="53">
        <f>Calculations!F105</f>
        <v>0</v>
      </c>
      <c r="M132" s="53">
        <f>Calculations!J105</f>
        <v>0</v>
      </c>
      <c r="N132" s="53">
        <f>Calculations!E105</f>
        <v>0</v>
      </c>
      <c r="O132" s="53">
        <f>Calculations!I105</f>
        <v>0</v>
      </c>
      <c r="P132" s="53">
        <f>Calculations!Q105</f>
        <v>0.20762079999999999</v>
      </c>
      <c r="Q132" s="53">
        <f>Calculations!V105</f>
        <v>4.9129389493610978</v>
      </c>
      <c r="R132" s="53">
        <f>Calculations!O105</f>
        <v>9.1550800000000002E-2</v>
      </c>
      <c r="S132" s="53">
        <f>Calculations!T105</f>
        <v>2.1663700899195457</v>
      </c>
      <c r="T132" s="53">
        <f>Calculations!M105</f>
        <v>5.4659300000000001E-2</v>
      </c>
      <c r="U132" s="53">
        <f>Calculations!R105</f>
        <v>1.2934051112162801</v>
      </c>
      <c r="V132" s="31" t="s">
        <v>1782</v>
      </c>
      <c r="W132" s="31" t="s">
        <v>1782</v>
      </c>
      <c r="X132" s="31" t="s">
        <v>1779</v>
      </c>
      <c r="Y132" s="29" t="s">
        <v>1787</v>
      </c>
      <c r="Z132" s="38" t="s">
        <v>1788</v>
      </c>
      <c r="AA132" s="29" t="s">
        <v>2266</v>
      </c>
      <c r="AB132" s="64" t="s">
        <v>1878</v>
      </c>
      <c r="AC132" s="29"/>
    </row>
    <row r="133" spans="2:29" ht="51.75" x14ac:dyDescent="0.25">
      <c r="B133" s="13" t="str">
        <f>Calculations!A106</f>
        <v>19C111</v>
      </c>
      <c r="C133" s="60">
        <v>68</v>
      </c>
      <c r="D133" s="29" t="str">
        <f>Calculations!B106</f>
        <v>Land on the South West Coppull Hall Lane and East of Chapel Lane, Coppull, PR7 4PP</v>
      </c>
      <c r="E133" s="29" t="s">
        <v>1812</v>
      </c>
      <c r="F133" s="13" t="str">
        <f>Calculations!C106</f>
        <v>Residential</v>
      </c>
      <c r="G133" s="53">
        <f>Calculations!D106</f>
        <v>8.2776599999999991</v>
      </c>
      <c r="H133" s="53">
        <f>Calculations!H106</f>
        <v>8.2776599999999991</v>
      </c>
      <c r="I133" s="53">
        <f>Calculations!L106</f>
        <v>100</v>
      </c>
      <c r="J133" s="53">
        <f>Calculations!G106</f>
        <v>0</v>
      </c>
      <c r="K133" s="53">
        <f>Calculations!K106</f>
        <v>0</v>
      </c>
      <c r="L133" s="53">
        <f>Calculations!F106</f>
        <v>0</v>
      </c>
      <c r="M133" s="53">
        <f>Calculations!J106</f>
        <v>0</v>
      </c>
      <c r="N133" s="53">
        <f>Calculations!E106</f>
        <v>0</v>
      </c>
      <c r="O133" s="53">
        <f>Calculations!I106</f>
        <v>0</v>
      </c>
      <c r="P133" s="53">
        <f>Calculations!Q106</f>
        <v>0.58816059999999992</v>
      </c>
      <c r="Q133" s="53">
        <f>Calculations!V106</f>
        <v>7.1053969358490203</v>
      </c>
      <c r="R133" s="53">
        <f>Calculations!O106</f>
        <v>0.31013259999999998</v>
      </c>
      <c r="S133" s="53">
        <f>Calculations!T106</f>
        <v>3.7466216297842627</v>
      </c>
      <c r="T133" s="53">
        <f>Calculations!M106</f>
        <v>0.22719700000000001</v>
      </c>
      <c r="U133" s="53">
        <f>Calculations!R106</f>
        <v>2.7447007970851667</v>
      </c>
      <c r="V133" s="31" t="s">
        <v>1782</v>
      </c>
      <c r="W133" s="31" t="s">
        <v>1782</v>
      </c>
      <c r="X133" s="31" t="s">
        <v>1779</v>
      </c>
      <c r="Y133" s="29" t="s">
        <v>1787</v>
      </c>
      <c r="Z133" s="38" t="s">
        <v>1788</v>
      </c>
      <c r="AA133" s="29" t="s">
        <v>2267</v>
      </c>
      <c r="AB133" s="64" t="s">
        <v>1879</v>
      </c>
      <c r="AC133" s="29"/>
    </row>
    <row r="134" spans="2:29" ht="30" x14ac:dyDescent="0.25">
      <c r="B134" s="13" t="str">
        <f>Calculations!A107</f>
        <v>19C112</v>
      </c>
      <c r="C134" s="60">
        <v>68</v>
      </c>
      <c r="D134" s="29" t="str">
        <f>Calculations!B107</f>
        <v>Land at Golden Meadow Farm, 179 Chapel Lane, Coppull PR7 4ND</v>
      </c>
      <c r="E134" s="29" t="s">
        <v>1812</v>
      </c>
      <c r="F134" s="13" t="str">
        <f>Calculations!C107</f>
        <v>Residential</v>
      </c>
      <c r="G134" s="53">
        <f>Calculations!D107</f>
        <v>0.45788899999999999</v>
      </c>
      <c r="H134" s="53">
        <f>Calculations!H107</f>
        <v>0.45788899999999999</v>
      </c>
      <c r="I134" s="53">
        <f>Calculations!L107</f>
        <v>100</v>
      </c>
      <c r="J134" s="53">
        <f>Calculations!G107</f>
        <v>0</v>
      </c>
      <c r="K134" s="53">
        <f>Calculations!K107</f>
        <v>0</v>
      </c>
      <c r="L134" s="53">
        <f>Calculations!F107</f>
        <v>0</v>
      </c>
      <c r="M134" s="53">
        <f>Calculations!J107</f>
        <v>0</v>
      </c>
      <c r="N134" s="53">
        <f>Calculations!E107</f>
        <v>0</v>
      </c>
      <c r="O134" s="53">
        <f>Calculations!I107</f>
        <v>0</v>
      </c>
      <c r="P134" s="53">
        <f>Calculations!Q107</f>
        <v>4.8107360000000002E-2</v>
      </c>
      <c r="Q134" s="53">
        <f>Calculations!V107</f>
        <v>10.506336688586099</v>
      </c>
      <c r="R134" s="53">
        <f>Calculations!O107</f>
        <v>3.3915359999999999E-2</v>
      </c>
      <c r="S134" s="53">
        <f>Calculations!T107</f>
        <v>7.4068955576569868</v>
      </c>
      <c r="T134" s="53">
        <f>Calculations!M107</f>
        <v>3.2064200000000001E-2</v>
      </c>
      <c r="U134" s="53">
        <f>Calculations!R107</f>
        <v>7.0026141706832883</v>
      </c>
      <c r="V134" s="31" t="s">
        <v>1782</v>
      </c>
      <c r="W134" s="31" t="s">
        <v>1782</v>
      </c>
      <c r="X134" s="31" t="s">
        <v>1779</v>
      </c>
      <c r="Y134" s="29" t="s">
        <v>1787</v>
      </c>
      <c r="Z134" s="38" t="s">
        <v>1788</v>
      </c>
      <c r="AA134" s="29" t="s">
        <v>2268</v>
      </c>
      <c r="AB134" s="64" t="s">
        <v>1879</v>
      </c>
      <c r="AC134" s="29"/>
    </row>
    <row r="135" spans="2:29" ht="26.25" x14ac:dyDescent="0.25">
      <c r="B135" s="13" t="str">
        <f>Calculations!A108</f>
        <v>19C113</v>
      </c>
      <c r="C135" s="60">
        <v>60</v>
      </c>
      <c r="D135" s="29" t="str">
        <f>Calculations!B108</f>
        <v>Land off Shelly Drive, Eccleston, PR7 5PE</v>
      </c>
      <c r="E135" s="29" t="s">
        <v>1812</v>
      </c>
      <c r="F135" s="13" t="str">
        <f>Calculations!C108</f>
        <v>Residential</v>
      </c>
      <c r="G135" s="53">
        <f>Calculations!D108</f>
        <v>0.89474500000000001</v>
      </c>
      <c r="H135" s="53">
        <f>Calculations!H108</f>
        <v>0.89474500000000001</v>
      </c>
      <c r="I135" s="53">
        <f>Calculations!L108</f>
        <v>100</v>
      </c>
      <c r="J135" s="53">
        <f>Calculations!G108</f>
        <v>0</v>
      </c>
      <c r="K135" s="53">
        <f>Calculations!K108</f>
        <v>0</v>
      </c>
      <c r="L135" s="53">
        <f>Calculations!F108</f>
        <v>0</v>
      </c>
      <c r="M135" s="53">
        <f>Calculations!J108</f>
        <v>0</v>
      </c>
      <c r="N135" s="53">
        <f>Calculations!E108</f>
        <v>0</v>
      </c>
      <c r="O135" s="53">
        <f>Calculations!I108</f>
        <v>0</v>
      </c>
      <c r="P135" s="53">
        <f>Calculations!Q108</f>
        <v>8.3444000000000001E-3</v>
      </c>
      <c r="Q135" s="53">
        <f>Calculations!V108</f>
        <v>0.93260090863877421</v>
      </c>
      <c r="R135" s="53">
        <f>Calculations!O108</f>
        <v>0</v>
      </c>
      <c r="S135" s="53">
        <f>Calculations!T108</f>
        <v>0</v>
      </c>
      <c r="T135" s="53">
        <f>Calculations!M108</f>
        <v>0</v>
      </c>
      <c r="U135" s="53">
        <f>Calculations!R108</f>
        <v>0</v>
      </c>
      <c r="V135" s="31" t="s">
        <v>1782</v>
      </c>
      <c r="W135" s="31" t="s">
        <v>1782</v>
      </c>
      <c r="X135" s="31" t="s">
        <v>1779</v>
      </c>
      <c r="Y135" s="29" t="s">
        <v>1787</v>
      </c>
      <c r="Z135" s="38" t="s">
        <v>1788</v>
      </c>
      <c r="AA135" s="29" t="s">
        <v>2269</v>
      </c>
      <c r="AB135" s="64" t="s">
        <v>1878</v>
      </c>
      <c r="AC135" s="29"/>
    </row>
    <row r="136" spans="2:29" x14ac:dyDescent="0.25">
      <c r="B136" s="13" t="str">
        <f>Calculations!A109</f>
        <v>19C114</v>
      </c>
      <c r="C136" s="60">
        <v>52</v>
      </c>
      <c r="D136" s="29" t="str">
        <f>Calculations!B109</f>
        <v>Land South of Bredon Avenue, Euxton, PR7 6NZ</v>
      </c>
      <c r="E136" s="29" t="s">
        <v>1812</v>
      </c>
      <c r="F136" s="13" t="str">
        <f>Calculations!C109</f>
        <v>Residential</v>
      </c>
      <c r="G136" s="53">
        <f>Calculations!D109</f>
        <v>2.5524100000000001</v>
      </c>
      <c r="H136" s="53">
        <f>Calculations!H109</f>
        <v>2.5524100000000001</v>
      </c>
      <c r="I136" s="53">
        <f>Calculations!L109</f>
        <v>100</v>
      </c>
      <c r="J136" s="53">
        <f>Calculations!G109</f>
        <v>0</v>
      </c>
      <c r="K136" s="53">
        <f>Calculations!K109</f>
        <v>0</v>
      </c>
      <c r="L136" s="53">
        <f>Calculations!F109</f>
        <v>0</v>
      </c>
      <c r="M136" s="53">
        <f>Calculations!J109</f>
        <v>0</v>
      </c>
      <c r="N136" s="53">
        <f>Calculations!E109</f>
        <v>0</v>
      </c>
      <c r="O136" s="53">
        <f>Calculations!I109</f>
        <v>0</v>
      </c>
      <c r="P136" s="53">
        <f>Calculations!Q109</f>
        <v>0</v>
      </c>
      <c r="Q136" s="53">
        <f>Calculations!V109</f>
        <v>0</v>
      </c>
      <c r="R136" s="53">
        <f>Calculations!O109</f>
        <v>0</v>
      </c>
      <c r="S136" s="53">
        <f>Calculations!T109</f>
        <v>0</v>
      </c>
      <c r="T136" s="53">
        <f>Calculations!M109</f>
        <v>0</v>
      </c>
      <c r="U136" s="53">
        <f>Calculations!R109</f>
        <v>0</v>
      </c>
      <c r="V136" s="31" t="s">
        <v>1782</v>
      </c>
      <c r="W136" s="31" t="s">
        <v>1782</v>
      </c>
      <c r="X136" s="31" t="s">
        <v>1779</v>
      </c>
      <c r="Y136" s="29" t="s">
        <v>1787</v>
      </c>
      <c r="Z136" s="38" t="s">
        <v>1788</v>
      </c>
      <c r="AA136" s="29" t="s">
        <v>2151</v>
      </c>
      <c r="AB136" s="64" t="s">
        <v>1878</v>
      </c>
      <c r="AC136" s="29"/>
    </row>
    <row r="137" spans="2:29" ht="26.25" x14ac:dyDescent="0.25">
      <c r="B137" s="13" t="str">
        <f>Calculations!A110</f>
        <v>19C115</v>
      </c>
      <c r="C137" s="60">
        <v>59</v>
      </c>
      <c r="D137" s="29" t="str">
        <f>Calculations!B110</f>
        <v>Land East of Tincklers Lane, Eccleston, Chorley, PR7 5QU</v>
      </c>
      <c r="E137" s="29" t="s">
        <v>1812</v>
      </c>
      <c r="F137" s="13" t="str">
        <f>Calculations!C110</f>
        <v>Residential</v>
      </c>
      <c r="G137" s="53">
        <f>Calculations!D110</f>
        <v>0.81954099999999996</v>
      </c>
      <c r="H137" s="53">
        <f>Calculations!H110</f>
        <v>0.81954099999999996</v>
      </c>
      <c r="I137" s="53">
        <f>Calculations!L110</f>
        <v>100</v>
      </c>
      <c r="J137" s="53">
        <f>Calculations!G110</f>
        <v>0</v>
      </c>
      <c r="K137" s="53">
        <f>Calculations!K110</f>
        <v>0</v>
      </c>
      <c r="L137" s="53">
        <f>Calculations!F110</f>
        <v>0</v>
      </c>
      <c r="M137" s="53">
        <f>Calculations!J110</f>
        <v>0</v>
      </c>
      <c r="N137" s="53">
        <f>Calculations!E110</f>
        <v>0</v>
      </c>
      <c r="O137" s="53">
        <f>Calculations!I110</f>
        <v>0</v>
      </c>
      <c r="P137" s="53">
        <f>Calculations!Q110</f>
        <v>5.9630000000000002E-2</v>
      </c>
      <c r="Q137" s="53">
        <f>Calculations!V110</f>
        <v>7.2760240183224525</v>
      </c>
      <c r="R137" s="53">
        <f>Calculations!O110</f>
        <v>1.4328799999999999E-2</v>
      </c>
      <c r="S137" s="53">
        <f>Calculations!T110</f>
        <v>1.7483933079614076</v>
      </c>
      <c r="T137" s="53">
        <f>Calculations!M110</f>
        <v>1.07288E-2</v>
      </c>
      <c r="U137" s="53">
        <f>Calculations!R110</f>
        <v>1.3091230335028998</v>
      </c>
      <c r="V137" s="31" t="s">
        <v>1782</v>
      </c>
      <c r="W137" s="31" t="s">
        <v>1782</v>
      </c>
      <c r="X137" s="31" t="s">
        <v>1779</v>
      </c>
      <c r="Y137" s="29" t="s">
        <v>1787</v>
      </c>
      <c r="Z137" s="38" t="s">
        <v>1788</v>
      </c>
      <c r="AA137" s="29" t="s">
        <v>2151</v>
      </c>
      <c r="AB137" s="64" t="s">
        <v>1878</v>
      </c>
      <c r="AC137" s="29"/>
    </row>
    <row r="138" spans="2:29" ht="26.25" x14ac:dyDescent="0.25">
      <c r="B138" s="13" t="str">
        <f>Calculations!A111</f>
        <v>19C116</v>
      </c>
      <c r="C138" s="60">
        <v>45</v>
      </c>
      <c r="D138" s="29" t="str">
        <f>Calculations!B111</f>
        <v>Land West of Limes Avenue and Cedar Avenue, Euxton, PR7 6BJ</v>
      </c>
      <c r="E138" s="29" t="s">
        <v>1812</v>
      </c>
      <c r="F138" s="13" t="str">
        <f>Calculations!C111</f>
        <v>Residential</v>
      </c>
      <c r="G138" s="53">
        <f>Calculations!D111</f>
        <v>7.0050100000000004</v>
      </c>
      <c r="H138" s="53">
        <f>Calculations!H111</f>
        <v>7.0050100000000004</v>
      </c>
      <c r="I138" s="53">
        <f>Calculations!L111</f>
        <v>100</v>
      </c>
      <c r="J138" s="53">
        <f>Calculations!G111</f>
        <v>0</v>
      </c>
      <c r="K138" s="53">
        <f>Calculations!K111</f>
        <v>0</v>
      </c>
      <c r="L138" s="53">
        <f>Calculations!F111</f>
        <v>0</v>
      </c>
      <c r="M138" s="53">
        <f>Calculations!J111</f>
        <v>0</v>
      </c>
      <c r="N138" s="53">
        <f>Calculations!E111</f>
        <v>0</v>
      </c>
      <c r="O138" s="53">
        <f>Calculations!I111</f>
        <v>0</v>
      </c>
      <c r="P138" s="53">
        <f>Calculations!Q111</f>
        <v>0.16594720000000002</v>
      </c>
      <c r="Q138" s="53">
        <f>Calculations!V111</f>
        <v>2.3689787737633496</v>
      </c>
      <c r="R138" s="53">
        <f>Calculations!O111</f>
        <v>4.68142E-2</v>
      </c>
      <c r="S138" s="53">
        <f>Calculations!T111</f>
        <v>0.66829597673664987</v>
      </c>
      <c r="T138" s="53">
        <f>Calculations!M111</f>
        <v>1.7397200000000002E-2</v>
      </c>
      <c r="U138" s="53">
        <f>Calculations!R111</f>
        <v>0.24835367829596247</v>
      </c>
      <c r="V138" s="31" t="s">
        <v>1782</v>
      </c>
      <c r="W138" s="31" t="s">
        <v>1782</v>
      </c>
      <c r="X138" s="31" t="s">
        <v>1779</v>
      </c>
      <c r="Y138" s="29" t="s">
        <v>1787</v>
      </c>
      <c r="Z138" s="38" t="s">
        <v>1788</v>
      </c>
      <c r="AA138" s="29" t="s">
        <v>2220</v>
      </c>
      <c r="AB138" s="64" t="s">
        <v>1878</v>
      </c>
      <c r="AC138" s="29"/>
    </row>
    <row r="139" spans="2:29" ht="26.25" x14ac:dyDescent="0.25">
      <c r="B139" s="13" t="str">
        <f>Calculations!A112</f>
        <v>19C118</v>
      </c>
      <c r="C139" s="60">
        <v>52</v>
      </c>
      <c r="D139" s="29" t="str">
        <f>Calculations!B112</f>
        <v>Land South West of Southport Road, Euxton, PR7 6PD</v>
      </c>
      <c r="E139" s="29" t="s">
        <v>1812</v>
      </c>
      <c r="F139" s="13" t="str">
        <f>Calculations!C112</f>
        <v>Residential</v>
      </c>
      <c r="G139" s="53">
        <f>Calculations!D112</f>
        <v>4.7210599999999996</v>
      </c>
      <c r="H139" s="53">
        <f>Calculations!H112</f>
        <v>4.7210599999999996</v>
      </c>
      <c r="I139" s="53">
        <f>Calculations!L112</f>
        <v>100</v>
      </c>
      <c r="J139" s="53">
        <f>Calculations!G112</f>
        <v>0</v>
      </c>
      <c r="K139" s="53">
        <f>Calculations!K112</f>
        <v>0</v>
      </c>
      <c r="L139" s="53">
        <f>Calculations!F112</f>
        <v>0</v>
      </c>
      <c r="M139" s="53">
        <f>Calculations!J112</f>
        <v>0</v>
      </c>
      <c r="N139" s="53">
        <f>Calculations!E112</f>
        <v>0</v>
      </c>
      <c r="O139" s="53">
        <f>Calculations!I112</f>
        <v>0</v>
      </c>
      <c r="P139" s="53">
        <f>Calculations!Q112</f>
        <v>7.0303150000000009E-2</v>
      </c>
      <c r="Q139" s="53">
        <f>Calculations!V112</f>
        <v>1.4891390916446734</v>
      </c>
      <c r="R139" s="53">
        <f>Calculations!O112</f>
        <v>3.1059150000000001E-2</v>
      </c>
      <c r="S139" s="53">
        <f>Calculations!T112</f>
        <v>0.65788509360186076</v>
      </c>
      <c r="T139" s="53">
        <f>Calculations!M112</f>
        <v>2.30759E-2</v>
      </c>
      <c r="U139" s="53">
        <f>Calculations!R112</f>
        <v>0.48878641660982919</v>
      </c>
      <c r="V139" s="31" t="s">
        <v>1782</v>
      </c>
      <c r="W139" s="31" t="s">
        <v>1782</v>
      </c>
      <c r="X139" s="31" t="s">
        <v>1779</v>
      </c>
      <c r="Y139" s="29" t="s">
        <v>1787</v>
      </c>
      <c r="Z139" s="38" t="s">
        <v>1788</v>
      </c>
      <c r="AA139" s="29" t="s">
        <v>2270</v>
      </c>
      <c r="AB139" s="64" t="s">
        <v>1878</v>
      </c>
      <c r="AC139" s="29"/>
    </row>
    <row r="140" spans="2:29" ht="39" x14ac:dyDescent="0.25">
      <c r="B140" s="13" t="str">
        <f>Calculations!A113</f>
        <v>19C119</v>
      </c>
      <c r="C140" s="60">
        <v>55</v>
      </c>
      <c r="D140" s="29" t="str">
        <f>Calculations!B113</f>
        <v>Land South of Heapey Road, Chorley, PR6 9BQ</v>
      </c>
      <c r="E140" s="29" t="s">
        <v>1812</v>
      </c>
      <c r="F140" s="13" t="str">
        <f>Calculations!C113</f>
        <v>Residential</v>
      </c>
      <c r="G140" s="53">
        <f>Calculations!D113</f>
        <v>5.61829</v>
      </c>
      <c r="H140" s="53">
        <f>Calculations!H113</f>
        <v>5.61829</v>
      </c>
      <c r="I140" s="53">
        <f>Calculations!L113</f>
        <v>100</v>
      </c>
      <c r="J140" s="53">
        <f>Calculations!G113</f>
        <v>0</v>
      </c>
      <c r="K140" s="53">
        <f>Calculations!K113</f>
        <v>0</v>
      </c>
      <c r="L140" s="53">
        <f>Calculations!F113</f>
        <v>0</v>
      </c>
      <c r="M140" s="53">
        <f>Calculations!J113</f>
        <v>0</v>
      </c>
      <c r="N140" s="53">
        <f>Calculations!E113</f>
        <v>0</v>
      </c>
      <c r="O140" s="53">
        <f>Calculations!I113</f>
        <v>0</v>
      </c>
      <c r="P140" s="53">
        <f>Calculations!Q113</f>
        <v>2.70543E-2</v>
      </c>
      <c r="Q140" s="53">
        <f>Calculations!V113</f>
        <v>0.48153975675872907</v>
      </c>
      <c r="R140" s="53">
        <f>Calculations!O113</f>
        <v>0</v>
      </c>
      <c r="S140" s="53">
        <f>Calculations!T113</f>
        <v>0</v>
      </c>
      <c r="T140" s="53">
        <f>Calculations!M113</f>
        <v>0</v>
      </c>
      <c r="U140" s="53">
        <f>Calculations!R113</f>
        <v>0</v>
      </c>
      <c r="V140" s="31" t="s">
        <v>1782</v>
      </c>
      <c r="W140" s="31" t="s">
        <v>1781</v>
      </c>
      <c r="X140" s="31" t="s">
        <v>1779</v>
      </c>
      <c r="Y140" s="29" t="s">
        <v>1787</v>
      </c>
      <c r="Z140" s="38" t="s">
        <v>1788</v>
      </c>
      <c r="AA140" s="29" t="s">
        <v>2271</v>
      </c>
      <c r="AB140" s="64" t="s">
        <v>1878</v>
      </c>
      <c r="AC140" s="29"/>
    </row>
    <row r="141" spans="2:29" ht="39" x14ac:dyDescent="0.25">
      <c r="B141" s="13" t="str">
        <f>Calculations!A114</f>
        <v>19C120</v>
      </c>
      <c r="C141" s="60" t="s">
        <v>1856</v>
      </c>
      <c r="D141" s="29" t="str">
        <f>Calculations!B114</f>
        <v>Land East of Blackburn Brow, Chorley</v>
      </c>
      <c r="E141" s="29" t="s">
        <v>1812</v>
      </c>
      <c r="F141" s="13" t="str">
        <f>Calculations!C114</f>
        <v>Residential</v>
      </c>
      <c r="G141" s="53">
        <f>Calculations!D114</f>
        <v>19.502099999999999</v>
      </c>
      <c r="H141" s="53">
        <f>Calculations!H114</f>
        <v>19.099085459809999</v>
      </c>
      <c r="I141" s="53">
        <f>Calculations!L114</f>
        <v>97.933481316422331</v>
      </c>
      <c r="J141" s="53">
        <f>Calculations!G114</f>
        <v>0.40301454018999999</v>
      </c>
      <c r="K141" s="53">
        <f>Calculations!K114</f>
        <v>2.0665186835776663</v>
      </c>
      <c r="L141" s="53">
        <f>Calculations!F114</f>
        <v>0</v>
      </c>
      <c r="M141" s="53">
        <f>Calculations!J114</f>
        <v>0</v>
      </c>
      <c r="N141" s="53">
        <f>Calculations!E114</f>
        <v>0</v>
      </c>
      <c r="O141" s="53">
        <f>Calculations!I114</f>
        <v>0</v>
      </c>
      <c r="P141" s="53">
        <f>Calculations!Q114</f>
        <v>0.41325440000000002</v>
      </c>
      <c r="Q141" s="53">
        <f>Calculations!V114</f>
        <v>2.1190251306269583</v>
      </c>
      <c r="R141" s="53">
        <f>Calculations!O114</f>
        <v>7.9997399999999996E-2</v>
      </c>
      <c r="S141" s="53">
        <f>Calculations!T114</f>
        <v>0.41019890165674466</v>
      </c>
      <c r="T141" s="53">
        <f>Calculations!M114</f>
        <v>5.3199999999999997E-2</v>
      </c>
      <c r="U141" s="53">
        <f>Calculations!R114</f>
        <v>0.27279113531363292</v>
      </c>
      <c r="V141" s="31" t="s">
        <v>1782</v>
      </c>
      <c r="W141" s="31" t="s">
        <v>1781</v>
      </c>
      <c r="X141" s="31" t="s">
        <v>1779</v>
      </c>
      <c r="Y141" s="29" t="s">
        <v>1787</v>
      </c>
      <c r="Z141" s="38" t="s">
        <v>1788</v>
      </c>
      <c r="AA141" s="29" t="s">
        <v>2272</v>
      </c>
      <c r="AB141" s="64" t="s">
        <v>1878</v>
      </c>
      <c r="AC141" s="29" t="s">
        <v>2455</v>
      </c>
    </row>
    <row r="142" spans="2:29" ht="30" x14ac:dyDescent="0.25">
      <c r="B142" s="13" t="str">
        <f>Calculations!A115</f>
        <v>19C121</v>
      </c>
      <c r="C142" s="60">
        <v>50</v>
      </c>
      <c r="D142" s="29" t="str">
        <f>Calculations!B115</f>
        <v>Land South of Moor Lane, Croston, PR26 9HQ</v>
      </c>
      <c r="E142" s="29" t="s">
        <v>1812</v>
      </c>
      <c r="F142" s="13" t="str">
        <f>Calculations!C115</f>
        <v>Residential</v>
      </c>
      <c r="G142" s="53">
        <f>Calculations!D115</f>
        <v>1.7974600000000001</v>
      </c>
      <c r="H142" s="53">
        <f>Calculations!H115</f>
        <v>1.7974600000000001</v>
      </c>
      <c r="I142" s="53">
        <f>Calculations!L115</f>
        <v>100</v>
      </c>
      <c r="J142" s="53">
        <f>Calculations!G115</f>
        <v>0</v>
      </c>
      <c r="K142" s="53">
        <f>Calculations!K115</f>
        <v>0</v>
      </c>
      <c r="L142" s="53">
        <f>Calculations!F115</f>
        <v>0</v>
      </c>
      <c r="M142" s="53">
        <f>Calculations!J115</f>
        <v>0</v>
      </c>
      <c r="N142" s="53">
        <f>Calculations!E115</f>
        <v>0</v>
      </c>
      <c r="O142" s="53">
        <f>Calculations!I115</f>
        <v>0</v>
      </c>
      <c r="P142" s="53">
        <f>Calculations!Q115</f>
        <v>6.9784100000000002E-2</v>
      </c>
      <c r="Q142" s="53">
        <f>Calculations!V115</f>
        <v>3.8823729039867367</v>
      </c>
      <c r="R142" s="53">
        <f>Calculations!O115</f>
        <v>2.77034E-2</v>
      </c>
      <c r="S142" s="53">
        <f>Calculations!T115</f>
        <v>1.5412526565264317</v>
      </c>
      <c r="T142" s="53">
        <f>Calculations!M115</f>
        <v>1.58172E-2</v>
      </c>
      <c r="U142" s="53">
        <f>Calculations!R115</f>
        <v>0.87997507594049384</v>
      </c>
      <c r="V142" s="31" t="s">
        <v>1782</v>
      </c>
      <c r="W142" s="31" t="s">
        <v>1782</v>
      </c>
      <c r="X142" s="31" t="s">
        <v>1779</v>
      </c>
      <c r="Y142" s="29" t="s">
        <v>1787</v>
      </c>
      <c r="Z142" s="38" t="s">
        <v>1788</v>
      </c>
      <c r="AA142" s="29" t="s">
        <v>2230</v>
      </c>
      <c r="AB142" s="64" t="s">
        <v>1886</v>
      </c>
      <c r="AC142" s="29"/>
    </row>
    <row r="143" spans="2:29" ht="64.5" x14ac:dyDescent="0.25">
      <c r="B143" s="13" t="str">
        <f>Calculations!A116</f>
        <v>19C122</v>
      </c>
      <c r="C143" s="60">
        <v>60</v>
      </c>
      <c r="D143" s="29" t="str">
        <f>Calculations!B116</f>
        <v>Camelot Theme Park, Park Hall Road, Charnock Richard, Chorley PR7 5LP</v>
      </c>
      <c r="E143" s="29" t="s">
        <v>1812</v>
      </c>
      <c r="F143" s="13" t="str">
        <f>Calculations!C116</f>
        <v>Mixed Use</v>
      </c>
      <c r="G143" s="53">
        <f>Calculations!D116</f>
        <v>52.146000000000001</v>
      </c>
      <c r="H143" s="53">
        <f>Calculations!H116</f>
        <v>51.697006399500005</v>
      </c>
      <c r="I143" s="53">
        <f>Calculations!L116</f>
        <v>99.138968280405024</v>
      </c>
      <c r="J143" s="53">
        <f>Calculations!G116</f>
        <v>0.10477435</v>
      </c>
      <c r="K143" s="53">
        <f>Calculations!K116</f>
        <v>0.20092499904115368</v>
      </c>
      <c r="L143" s="53">
        <f>Calculations!F116</f>
        <v>0.34421925050000002</v>
      </c>
      <c r="M143" s="53">
        <f>Calculations!J116</f>
        <v>0.66010672055382968</v>
      </c>
      <c r="N143" s="53">
        <f>Calculations!E116</f>
        <v>0</v>
      </c>
      <c r="O143" s="53">
        <f>Calculations!I116</f>
        <v>0</v>
      </c>
      <c r="P143" s="53">
        <f>Calculations!Q116</f>
        <v>5.6510800000000003</v>
      </c>
      <c r="Q143" s="53">
        <f>Calculations!V116</f>
        <v>10.837034480113527</v>
      </c>
      <c r="R143" s="53">
        <f>Calculations!O116</f>
        <v>2.4944899999999999</v>
      </c>
      <c r="S143" s="53">
        <f>Calculations!T116</f>
        <v>4.7836650941587084</v>
      </c>
      <c r="T143" s="53">
        <f>Calculations!M116</f>
        <v>1.53884</v>
      </c>
      <c r="U143" s="53">
        <f>Calculations!R116</f>
        <v>2.951022130172976</v>
      </c>
      <c r="V143" s="31" t="s">
        <v>1782</v>
      </c>
      <c r="W143" s="31" t="s">
        <v>1781</v>
      </c>
      <c r="X143" s="31" t="s">
        <v>1779</v>
      </c>
      <c r="Y143" s="29" t="s">
        <v>1786</v>
      </c>
      <c r="Z143" s="38" t="s">
        <v>1791</v>
      </c>
      <c r="AA143" s="29" t="s">
        <v>2273</v>
      </c>
      <c r="AB143" s="64" t="s">
        <v>1878</v>
      </c>
      <c r="AC143" s="29"/>
    </row>
    <row r="144" spans="2:29" ht="51.75" x14ac:dyDescent="0.25">
      <c r="B144" s="13" t="str">
        <f>Calculations!A117</f>
        <v>19C123</v>
      </c>
      <c r="C144" s="60">
        <v>52</v>
      </c>
      <c r="D144" s="29" t="str">
        <f>Calculations!B117</f>
        <v>Land at Dawber's Lane, Euxton, Lancashire, PR7 6ED</v>
      </c>
      <c r="E144" s="29" t="s">
        <v>1812</v>
      </c>
      <c r="F144" s="13" t="str">
        <f>Calculations!C117</f>
        <v>Residential</v>
      </c>
      <c r="G144" s="53">
        <f>Calculations!D117</f>
        <v>4.3740399999999999</v>
      </c>
      <c r="H144" s="53">
        <f>Calculations!H117</f>
        <v>4.3682640143545202</v>
      </c>
      <c r="I144" s="53">
        <f>Calculations!L117</f>
        <v>99.86794849508739</v>
      </c>
      <c r="J144" s="53">
        <f>Calculations!G117</f>
        <v>4.0204930888399996E-3</v>
      </c>
      <c r="K144" s="53">
        <f>Calculations!K117</f>
        <v>9.1917154137593618E-2</v>
      </c>
      <c r="L144" s="53">
        <f>Calculations!F117</f>
        <v>1.7554925566399999E-3</v>
      </c>
      <c r="M144" s="53">
        <f>Calculations!J117</f>
        <v>4.0134350775027201E-2</v>
      </c>
      <c r="N144" s="53">
        <f>Calculations!E117</f>
        <v>0</v>
      </c>
      <c r="O144" s="53">
        <f>Calculations!I117</f>
        <v>0</v>
      </c>
      <c r="P144" s="53">
        <f>Calculations!Q117</f>
        <v>8.5721180000000008E-2</v>
      </c>
      <c r="Q144" s="53">
        <f>Calculations!V117</f>
        <v>1.959771286956681</v>
      </c>
      <c r="R144" s="53">
        <f>Calculations!O117</f>
        <v>1.302068E-2</v>
      </c>
      <c r="S144" s="53">
        <f>Calculations!T117</f>
        <v>0.29768086254355242</v>
      </c>
      <c r="T144" s="53">
        <f>Calculations!M117</f>
        <v>9.0627099999999999E-3</v>
      </c>
      <c r="U144" s="53">
        <f>Calculations!R117</f>
        <v>0.2071931212334592</v>
      </c>
      <c r="V144" s="31" t="s">
        <v>1782</v>
      </c>
      <c r="W144" s="31" t="s">
        <v>1781</v>
      </c>
      <c r="X144" s="31" t="s">
        <v>1779</v>
      </c>
      <c r="Y144" s="29" t="s">
        <v>1786</v>
      </c>
      <c r="Z144" s="38" t="s">
        <v>1791</v>
      </c>
      <c r="AA144" s="29" t="s">
        <v>2274</v>
      </c>
      <c r="AB144" s="64" t="s">
        <v>1878</v>
      </c>
      <c r="AC144" s="29" t="s">
        <v>2466</v>
      </c>
    </row>
    <row r="145" spans="2:29" ht="51.75" x14ac:dyDescent="0.25">
      <c r="B145" s="13" t="str">
        <f>Calculations!A118</f>
        <v>19C124</v>
      </c>
      <c r="C145" s="60">
        <v>55</v>
      </c>
      <c r="D145" s="29" t="str">
        <f>Calculations!B118</f>
        <v>Crosse Hall Lane, Chorley, PR6 9AD</v>
      </c>
      <c r="E145" s="29" t="s">
        <v>1812</v>
      </c>
      <c r="F145" s="13" t="str">
        <f>Calculations!C118</f>
        <v>Residential</v>
      </c>
      <c r="G145" s="53">
        <f>Calculations!D118</f>
        <v>2.83487</v>
      </c>
      <c r="H145" s="53">
        <f>Calculations!H118</f>
        <v>2.83487</v>
      </c>
      <c r="I145" s="53">
        <f>Calculations!L118</f>
        <v>100</v>
      </c>
      <c r="J145" s="53">
        <f>Calculations!G118</f>
        <v>0</v>
      </c>
      <c r="K145" s="53">
        <f>Calculations!K118</f>
        <v>0</v>
      </c>
      <c r="L145" s="53">
        <f>Calculations!F118</f>
        <v>0</v>
      </c>
      <c r="M145" s="53">
        <f>Calculations!J118</f>
        <v>0</v>
      </c>
      <c r="N145" s="53">
        <f>Calculations!E118</f>
        <v>0</v>
      </c>
      <c r="O145" s="53">
        <f>Calculations!I118</f>
        <v>0</v>
      </c>
      <c r="P145" s="53">
        <f>Calculations!Q118</f>
        <v>0.12531755999999999</v>
      </c>
      <c r="Q145" s="53">
        <f>Calculations!V118</f>
        <v>4.4205751939242361</v>
      </c>
      <c r="R145" s="53">
        <f>Calculations!O118</f>
        <v>9.1458659999999997E-2</v>
      </c>
      <c r="S145" s="53">
        <f>Calculations!T118</f>
        <v>3.2262029652153363</v>
      </c>
      <c r="T145" s="53">
        <f>Calculations!M118</f>
        <v>8.5599800000000004E-2</v>
      </c>
      <c r="U145" s="53">
        <f>Calculations!R118</f>
        <v>3.0195317598337845</v>
      </c>
      <c r="V145" s="31" t="s">
        <v>1782</v>
      </c>
      <c r="W145" s="31" t="s">
        <v>1782</v>
      </c>
      <c r="X145" s="31" t="s">
        <v>1779</v>
      </c>
      <c r="Y145" s="29" t="s">
        <v>1787</v>
      </c>
      <c r="Z145" s="38" t="s">
        <v>1788</v>
      </c>
      <c r="AA145" s="29" t="s">
        <v>2275</v>
      </c>
      <c r="AB145" s="64" t="s">
        <v>1878</v>
      </c>
      <c r="AC145" s="29" t="s">
        <v>2450</v>
      </c>
    </row>
    <row r="146" spans="2:29" ht="30" x14ac:dyDescent="0.25">
      <c r="B146" s="13" t="str">
        <f>Calculations!A119</f>
        <v>19C125</v>
      </c>
      <c r="C146" s="60">
        <v>68</v>
      </c>
      <c r="D146" s="29" t="str">
        <f>Calculations!B119</f>
        <v>Golden Meadow Farm, Chapel Lane, Coppull, PR7 4PG</v>
      </c>
      <c r="E146" s="29" t="s">
        <v>1812</v>
      </c>
      <c r="F146" s="13" t="str">
        <f>Calculations!C119</f>
        <v>Residential</v>
      </c>
      <c r="G146" s="53">
        <f>Calculations!D119</f>
        <v>3.5445899999999999</v>
      </c>
      <c r="H146" s="53">
        <f>Calculations!H119</f>
        <v>3.5445899999999999</v>
      </c>
      <c r="I146" s="53">
        <f>Calculations!L119</f>
        <v>100</v>
      </c>
      <c r="J146" s="53">
        <f>Calculations!G119</f>
        <v>0</v>
      </c>
      <c r="K146" s="53">
        <f>Calculations!K119</f>
        <v>0</v>
      </c>
      <c r="L146" s="53">
        <f>Calculations!F119</f>
        <v>0</v>
      </c>
      <c r="M146" s="53">
        <f>Calculations!J119</f>
        <v>0</v>
      </c>
      <c r="N146" s="53">
        <f>Calculations!E119</f>
        <v>0</v>
      </c>
      <c r="O146" s="53">
        <f>Calculations!I119</f>
        <v>0</v>
      </c>
      <c r="P146" s="53">
        <f>Calculations!Q119</f>
        <v>8.3182119999999998E-2</v>
      </c>
      <c r="Q146" s="53">
        <f>Calculations!V119</f>
        <v>2.3467346011809544</v>
      </c>
      <c r="R146" s="53">
        <f>Calculations!O119</f>
        <v>5.0045220000000001E-2</v>
      </c>
      <c r="S146" s="53">
        <f>Calculations!T119</f>
        <v>1.4118761267170534</v>
      </c>
      <c r="T146" s="53">
        <f>Calculations!M119</f>
        <v>4.6782200000000003E-2</v>
      </c>
      <c r="U146" s="53">
        <f>Calculations!R119</f>
        <v>1.3198197816954853</v>
      </c>
      <c r="V146" s="31" t="s">
        <v>1782</v>
      </c>
      <c r="W146" s="31" t="s">
        <v>1782</v>
      </c>
      <c r="X146" s="31" t="s">
        <v>1779</v>
      </c>
      <c r="Y146" s="29" t="s">
        <v>1787</v>
      </c>
      <c r="Z146" s="38" t="s">
        <v>1788</v>
      </c>
      <c r="AA146" s="29" t="s">
        <v>2276</v>
      </c>
      <c r="AB146" s="64" t="s">
        <v>1879</v>
      </c>
      <c r="AC146" s="29"/>
    </row>
    <row r="147" spans="2:29" ht="39" x14ac:dyDescent="0.25">
      <c r="B147" s="13" t="str">
        <f>Calculations!A120</f>
        <v>19C126</v>
      </c>
      <c r="C147" s="60">
        <v>59</v>
      </c>
      <c r="D147" s="29" t="str">
        <f>Calculations!B120</f>
        <v>Land South of Doctor's Lane  Eccleston, Chorley, PR7 5QZ</v>
      </c>
      <c r="E147" s="29" t="s">
        <v>1812</v>
      </c>
      <c r="F147" s="13" t="str">
        <f>Calculations!C120</f>
        <v>Residential</v>
      </c>
      <c r="G147" s="53">
        <f>Calculations!D120</f>
        <v>4.5939199999999998</v>
      </c>
      <c r="H147" s="53">
        <f>Calculations!H120</f>
        <v>4.5416847498080992</v>
      </c>
      <c r="I147" s="53">
        <f>Calculations!L120</f>
        <v>98.862948196923313</v>
      </c>
      <c r="J147" s="53">
        <f>Calculations!G120</f>
        <v>3.2019921574700003E-2</v>
      </c>
      <c r="K147" s="53">
        <f>Calculations!K120</f>
        <v>0.69700651240552736</v>
      </c>
      <c r="L147" s="53">
        <f>Calculations!F120</f>
        <v>2.0215328617200001E-2</v>
      </c>
      <c r="M147" s="53">
        <f>Calculations!J120</f>
        <v>0.440045290671148</v>
      </c>
      <c r="N147" s="53">
        <f>Calculations!E120</f>
        <v>0</v>
      </c>
      <c r="O147" s="53">
        <f>Calculations!I120</f>
        <v>0</v>
      </c>
      <c r="P147" s="53">
        <f>Calculations!Q120</f>
        <v>0.11942330000000001</v>
      </c>
      <c r="Q147" s="53">
        <f>Calculations!V120</f>
        <v>2.5995946816662023</v>
      </c>
      <c r="R147" s="53">
        <f>Calculations!O120</f>
        <v>3.4904700000000004E-2</v>
      </c>
      <c r="S147" s="53">
        <f>Calculations!T120</f>
        <v>0.75980208623572032</v>
      </c>
      <c r="T147" s="53">
        <f>Calculations!M120</f>
        <v>2.4400000000000002E-2</v>
      </c>
      <c r="U147" s="53">
        <f>Calculations!R120</f>
        <v>0.53113680691000287</v>
      </c>
      <c r="V147" s="31" t="s">
        <v>1782</v>
      </c>
      <c r="W147" s="31" t="s">
        <v>1781</v>
      </c>
      <c r="X147" s="31" t="s">
        <v>1779</v>
      </c>
      <c r="Y147" s="29" t="s">
        <v>1786</v>
      </c>
      <c r="Z147" s="38" t="s">
        <v>1791</v>
      </c>
      <c r="AA147" s="29" t="s">
        <v>2277</v>
      </c>
      <c r="AB147" s="64" t="s">
        <v>1878</v>
      </c>
      <c r="AC147" s="29"/>
    </row>
    <row r="148" spans="2:29" x14ac:dyDescent="0.25">
      <c r="B148" s="13" t="str">
        <f>Calculations!A121</f>
        <v>19C127</v>
      </c>
      <c r="C148" s="60" t="s">
        <v>1858</v>
      </c>
      <c r="D148" s="29" t="str">
        <f>Calculations!B121</f>
        <v>Land to the East of New Street, Mawdesley, L40 2QW</v>
      </c>
      <c r="E148" s="29" t="s">
        <v>1812</v>
      </c>
      <c r="F148" s="13" t="str">
        <f>Calculations!C121</f>
        <v>Residential</v>
      </c>
      <c r="G148" s="53">
        <f>Calculations!D121</f>
        <v>1.4956499999999999</v>
      </c>
      <c r="H148" s="53">
        <f>Calculations!H121</f>
        <v>1.4956499999999999</v>
      </c>
      <c r="I148" s="53">
        <f>Calculations!L121</f>
        <v>100</v>
      </c>
      <c r="J148" s="53">
        <f>Calculations!G121</f>
        <v>0</v>
      </c>
      <c r="K148" s="53">
        <f>Calculations!K121</f>
        <v>0</v>
      </c>
      <c r="L148" s="53">
        <f>Calculations!F121</f>
        <v>0</v>
      </c>
      <c r="M148" s="53">
        <f>Calculations!J121</f>
        <v>0</v>
      </c>
      <c r="N148" s="53">
        <f>Calculations!E121</f>
        <v>0</v>
      </c>
      <c r="O148" s="53">
        <f>Calculations!I121</f>
        <v>0</v>
      </c>
      <c r="P148" s="53">
        <f>Calculations!Q121</f>
        <v>1.04E-2</v>
      </c>
      <c r="Q148" s="53">
        <f>Calculations!V121</f>
        <v>0.69534984789222076</v>
      </c>
      <c r="R148" s="53">
        <f>Calculations!O121</f>
        <v>0</v>
      </c>
      <c r="S148" s="53">
        <f>Calculations!T121</f>
        <v>0</v>
      </c>
      <c r="T148" s="53">
        <f>Calculations!M121</f>
        <v>0</v>
      </c>
      <c r="U148" s="53">
        <f>Calculations!R121</f>
        <v>0</v>
      </c>
      <c r="V148" s="31" t="s">
        <v>1782</v>
      </c>
      <c r="W148" s="31" t="s">
        <v>1782</v>
      </c>
      <c r="X148" s="31" t="s">
        <v>1779</v>
      </c>
      <c r="Y148" s="29" t="s">
        <v>1787</v>
      </c>
      <c r="Z148" s="38" t="s">
        <v>1788</v>
      </c>
      <c r="AA148" s="29" t="s">
        <v>2196</v>
      </c>
      <c r="AB148" s="64" t="s">
        <v>1878</v>
      </c>
      <c r="AC148" s="29"/>
    </row>
    <row r="149" spans="2:29" ht="26.25" x14ac:dyDescent="0.25">
      <c r="B149" s="13" t="str">
        <f>Calculations!A122</f>
        <v>19C128</v>
      </c>
      <c r="C149" s="60">
        <v>38</v>
      </c>
      <c r="D149" s="29" t="str">
        <f>Calculations!B122</f>
        <v>Land at Leyland Way/Wigan Road, PR25 4SE</v>
      </c>
      <c r="E149" s="29" t="s">
        <v>1812</v>
      </c>
      <c r="F149" s="13" t="str">
        <f>Calculations!C122</f>
        <v>Employment</v>
      </c>
      <c r="G149" s="53">
        <f>Calculations!D122</f>
        <v>5.0665100000000001</v>
      </c>
      <c r="H149" s="53">
        <f>Calculations!H122</f>
        <v>5.0665100000000001</v>
      </c>
      <c r="I149" s="53">
        <f>Calculations!L122</f>
        <v>100</v>
      </c>
      <c r="J149" s="53">
        <f>Calculations!G122</f>
        <v>0</v>
      </c>
      <c r="K149" s="53">
        <f>Calculations!K122</f>
        <v>0</v>
      </c>
      <c r="L149" s="53">
        <f>Calculations!F122</f>
        <v>0</v>
      </c>
      <c r="M149" s="53">
        <f>Calculations!J122</f>
        <v>0</v>
      </c>
      <c r="N149" s="53">
        <f>Calculations!E122</f>
        <v>0</v>
      </c>
      <c r="O149" s="53">
        <f>Calculations!I122</f>
        <v>0</v>
      </c>
      <c r="P149" s="53">
        <f>Calculations!Q122</f>
        <v>0.23893139999999999</v>
      </c>
      <c r="Q149" s="53">
        <f>Calculations!V122</f>
        <v>4.7158971362930302</v>
      </c>
      <c r="R149" s="53">
        <f>Calculations!O122</f>
        <v>8.9184399999999997E-2</v>
      </c>
      <c r="S149" s="53">
        <f>Calculations!T122</f>
        <v>1.760272850542089</v>
      </c>
      <c r="T149" s="53">
        <f>Calculations!M122</f>
        <v>6.75481E-2</v>
      </c>
      <c r="U149" s="53">
        <f>Calculations!R122</f>
        <v>1.3332274090054099</v>
      </c>
      <c r="V149" s="31" t="s">
        <v>1782</v>
      </c>
      <c r="W149" s="31" t="s">
        <v>1782</v>
      </c>
      <c r="X149" s="31" t="s">
        <v>1780</v>
      </c>
      <c r="Y149" s="29" t="s">
        <v>1787</v>
      </c>
      <c r="Z149" s="38" t="s">
        <v>1788</v>
      </c>
      <c r="AA149" s="29" t="s">
        <v>2278</v>
      </c>
      <c r="AB149" s="64" t="s">
        <v>1878</v>
      </c>
      <c r="AC149" s="29"/>
    </row>
    <row r="150" spans="2:29" ht="26.25" x14ac:dyDescent="0.25">
      <c r="B150" s="13" t="str">
        <f>Calculations!A123</f>
        <v>19C129</v>
      </c>
      <c r="C150" s="60">
        <v>38</v>
      </c>
      <c r="D150" s="29" t="str">
        <f>Calculations!B123</f>
        <v>Shady Lane, Clayton-le-Woods, PR5 6BX</v>
      </c>
      <c r="E150" s="29" t="s">
        <v>1812</v>
      </c>
      <c r="F150" s="13" t="str">
        <f>Calculations!C123</f>
        <v>Residential</v>
      </c>
      <c r="G150" s="53">
        <f>Calculations!D123</f>
        <v>10.0334</v>
      </c>
      <c r="H150" s="53">
        <f>Calculations!H123</f>
        <v>10.0334</v>
      </c>
      <c r="I150" s="53">
        <f>Calculations!L123</f>
        <v>100</v>
      </c>
      <c r="J150" s="53">
        <f>Calculations!G123</f>
        <v>0</v>
      </c>
      <c r="K150" s="53">
        <f>Calculations!K123</f>
        <v>0</v>
      </c>
      <c r="L150" s="53">
        <f>Calculations!F123</f>
        <v>0</v>
      </c>
      <c r="M150" s="53">
        <f>Calculations!J123</f>
        <v>0</v>
      </c>
      <c r="N150" s="53">
        <f>Calculations!E123</f>
        <v>0</v>
      </c>
      <c r="O150" s="53">
        <f>Calculations!I123</f>
        <v>0</v>
      </c>
      <c r="P150" s="53">
        <f>Calculations!Q123</f>
        <v>0.10576613999999999</v>
      </c>
      <c r="Q150" s="53">
        <f>Calculations!V123</f>
        <v>1.0541405704945481</v>
      </c>
      <c r="R150" s="53">
        <f>Calculations!O123</f>
        <v>7.2461639999999994E-2</v>
      </c>
      <c r="S150" s="53">
        <f>Calculations!T123</f>
        <v>0.72220423784559562</v>
      </c>
      <c r="T150" s="53">
        <f>Calculations!M123</f>
        <v>6.9095299999999998E-2</v>
      </c>
      <c r="U150" s="53">
        <f>Calculations!R123</f>
        <v>0.6886528993162836</v>
      </c>
      <c r="V150" s="31" t="s">
        <v>1782</v>
      </c>
      <c r="W150" s="31" t="s">
        <v>1782</v>
      </c>
      <c r="X150" s="31" t="s">
        <v>1779</v>
      </c>
      <c r="Y150" s="29" t="s">
        <v>1787</v>
      </c>
      <c r="Z150" s="38" t="s">
        <v>1788</v>
      </c>
      <c r="AA150" s="29" t="s">
        <v>2279</v>
      </c>
      <c r="AB150" s="64" t="s">
        <v>1878</v>
      </c>
      <c r="AC150" s="29"/>
    </row>
    <row r="151" spans="2:29" ht="26.25" x14ac:dyDescent="0.25">
      <c r="B151" s="13" t="str">
        <f>Calculations!A124</f>
        <v>19C130</v>
      </c>
      <c r="C151" s="60">
        <v>45</v>
      </c>
      <c r="D151" s="29" t="str">
        <f>Calculations!B124</f>
        <v>LAND ADJACENT WIGAN ROAD, CLAYTON LE WOODS, PR25 5TU</v>
      </c>
      <c r="E151" s="29" t="s">
        <v>1812</v>
      </c>
      <c r="F151" s="13" t="str">
        <f>Calculations!C124</f>
        <v>Residential</v>
      </c>
      <c r="G151" s="53">
        <f>Calculations!D124</f>
        <v>1.7562899999999999</v>
      </c>
      <c r="H151" s="53">
        <f>Calculations!H124</f>
        <v>1.7562899999999999</v>
      </c>
      <c r="I151" s="53">
        <f>Calculations!L124</f>
        <v>100</v>
      </c>
      <c r="J151" s="53">
        <f>Calculations!G124</f>
        <v>0</v>
      </c>
      <c r="K151" s="53">
        <f>Calculations!K124</f>
        <v>0</v>
      </c>
      <c r="L151" s="53">
        <f>Calculations!F124</f>
        <v>0</v>
      </c>
      <c r="M151" s="53">
        <f>Calculations!J124</f>
        <v>0</v>
      </c>
      <c r="N151" s="53">
        <f>Calculations!E124</f>
        <v>0</v>
      </c>
      <c r="O151" s="53">
        <f>Calculations!I124</f>
        <v>0</v>
      </c>
      <c r="P151" s="53">
        <f>Calculations!Q124</f>
        <v>0.16846440000000001</v>
      </c>
      <c r="Q151" s="53">
        <f>Calculations!V124</f>
        <v>9.5920605366995222</v>
      </c>
      <c r="R151" s="53">
        <f>Calculations!O124</f>
        <v>0.1043977</v>
      </c>
      <c r="S151" s="53">
        <f>Calculations!T124</f>
        <v>5.9442176405946627</v>
      </c>
      <c r="T151" s="53">
        <f>Calculations!M124</f>
        <v>8.3240099999999997E-2</v>
      </c>
      <c r="U151" s="53">
        <f>Calculations!R124</f>
        <v>4.7395418752028426</v>
      </c>
      <c r="V151" s="31" t="s">
        <v>1782</v>
      </c>
      <c r="W151" s="31" t="s">
        <v>1782</v>
      </c>
      <c r="X151" s="31" t="s">
        <v>1779</v>
      </c>
      <c r="Y151" s="29" t="s">
        <v>1787</v>
      </c>
      <c r="Z151" s="38" t="s">
        <v>1788</v>
      </c>
      <c r="AA151" s="29" t="s">
        <v>2280</v>
      </c>
      <c r="AB151" s="64" t="s">
        <v>1878</v>
      </c>
      <c r="AC151" s="29"/>
    </row>
    <row r="152" spans="2:29" ht="26.25" x14ac:dyDescent="0.25">
      <c r="B152" s="13" t="str">
        <f>Calculations!A125</f>
        <v>19C131</v>
      </c>
      <c r="C152" s="60">
        <v>38</v>
      </c>
      <c r="D152" s="29" t="str">
        <f>Calculations!B125</f>
        <v>LAND ADJACENT WIGAN ROAD, CLAYTON LE WOODS, PR25 5TU</v>
      </c>
      <c r="E152" s="29" t="s">
        <v>1812</v>
      </c>
      <c r="F152" s="13" t="str">
        <f>Calculations!C125</f>
        <v>Residential</v>
      </c>
      <c r="G152" s="53">
        <f>Calculations!D125</f>
        <v>2.2466900000000001</v>
      </c>
      <c r="H152" s="53">
        <f>Calculations!H125</f>
        <v>2.2466900000000001</v>
      </c>
      <c r="I152" s="53">
        <f>Calculations!L125</f>
        <v>100</v>
      </c>
      <c r="J152" s="53">
        <f>Calculations!G125</f>
        <v>0</v>
      </c>
      <c r="K152" s="53">
        <f>Calculations!K125</f>
        <v>0</v>
      </c>
      <c r="L152" s="53">
        <f>Calculations!F125</f>
        <v>0</v>
      </c>
      <c r="M152" s="53">
        <f>Calculations!J125</f>
        <v>0</v>
      </c>
      <c r="N152" s="53">
        <f>Calculations!E125</f>
        <v>0</v>
      </c>
      <c r="O152" s="53">
        <f>Calculations!I125</f>
        <v>0</v>
      </c>
      <c r="P152" s="53">
        <f>Calculations!Q125</f>
        <v>5.8188190000000001E-2</v>
      </c>
      <c r="Q152" s="53">
        <f>Calculations!V125</f>
        <v>2.5899518847727099</v>
      </c>
      <c r="R152" s="53">
        <f>Calculations!O125</f>
        <v>4.9563899999999998E-3</v>
      </c>
      <c r="S152" s="53">
        <f>Calculations!T125</f>
        <v>0.22060853967392027</v>
      </c>
      <c r="T152" s="53">
        <f>Calculations!M125</f>
        <v>3.3363400000000001E-3</v>
      </c>
      <c r="U152" s="53">
        <f>Calculations!R125</f>
        <v>0.14850023812809066</v>
      </c>
      <c r="V152" s="31" t="s">
        <v>1782</v>
      </c>
      <c r="W152" s="31" t="s">
        <v>1782</v>
      </c>
      <c r="X152" s="31" t="s">
        <v>1779</v>
      </c>
      <c r="Y152" s="29" t="s">
        <v>1787</v>
      </c>
      <c r="Z152" s="38" t="s">
        <v>1788</v>
      </c>
      <c r="AA152" s="29" t="s">
        <v>2281</v>
      </c>
      <c r="AB152" s="64" t="s">
        <v>1878</v>
      </c>
      <c r="AC152" s="29"/>
    </row>
    <row r="153" spans="2:29" ht="26.25" x14ac:dyDescent="0.25">
      <c r="B153" s="13" t="str">
        <f>Calculations!A126</f>
        <v>19C132</v>
      </c>
      <c r="C153" s="60">
        <v>69</v>
      </c>
      <c r="D153" s="29" t="str">
        <f>Calculations!B126</f>
        <v>Land North of Carrington Road, Adlington, Lancashire, PR7 4JE</v>
      </c>
      <c r="E153" s="29" t="s">
        <v>1812</v>
      </c>
      <c r="F153" s="13" t="str">
        <f>Calculations!C126</f>
        <v>Residential</v>
      </c>
      <c r="G153" s="53">
        <f>Calculations!D126</f>
        <v>0.84340800000000005</v>
      </c>
      <c r="H153" s="53">
        <f>Calculations!H126</f>
        <v>0.84340800000000005</v>
      </c>
      <c r="I153" s="53">
        <f>Calculations!L126</f>
        <v>100</v>
      </c>
      <c r="J153" s="53">
        <f>Calculations!G126</f>
        <v>0</v>
      </c>
      <c r="K153" s="53">
        <f>Calculations!K126</f>
        <v>0</v>
      </c>
      <c r="L153" s="53">
        <f>Calculations!F126</f>
        <v>0</v>
      </c>
      <c r="M153" s="53">
        <f>Calculations!J126</f>
        <v>0</v>
      </c>
      <c r="N153" s="53">
        <f>Calculations!E126</f>
        <v>0</v>
      </c>
      <c r="O153" s="53">
        <f>Calculations!I126</f>
        <v>0</v>
      </c>
      <c r="P153" s="53">
        <f>Calculations!Q126</f>
        <v>4.7587500000000008E-3</v>
      </c>
      <c r="Q153" s="53">
        <f>Calculations!V126</f>
        <v>0.56422870070001718</v>
      </c>
      <c r="R153" s="53">
        <f>Calculations!O126</f>
        <v>2.1810600000000003E-3</v>
      </c>
      <c r="S153" s="53">
        <f>Calculations!T126</f>
        <v>0.25860081953218372</v>
      </c>
      <c r="T153" s="53">
        <f>Calculations!M126</f>
        <v>1.14708E-3</v>
      </c>
      <c r="U153" s="53">
        <f>Calculations!R126</f>
        <v>0.13600534972397699</v>
      </c>
      <c r="V153" s="31" t="s">
        <v>1782</v>
      </c>
      <c r="W153" s="31" t="s">
        <v>1782</v>
      </c>
      <c r="X153" s="31" t="s">
        <v>1779</v>
      </c>
      <c r="Y153" s="29" t="s">
        <v>1787</v>
      </c>
      <c r="Z153" s="38" t="s">
        <v>1788</v>
      </c>
      <c r="AA153" s="29" t="s">
        <v>2282</v>
      </c>
      <c r="AB153" s="64" t="s">
        <v>1878</v>
      </c>
      <c r="AC153" s="29"/>
    </row>
    <row r="154" spans="2:29" ht="64.5" x14ac:dyDescent="0.25">
      <c r="B154" s="13" t="str">
        <f>Calculations!A127</f>
        <v>19C133</v>
      </c>
      <c r="C154" s="60" t="s">
        <v>1866</v>
      </c>
      <c r="D154" s="29" t="str">
        <f>Calculations!B127</f>
        <v>Land North of Grimeford Lane, Anderton</v>
      </c>
      <c r="E154" s="29" t="s">
        <v>1812</v>
      </c>
      <c r="F154" s="13" t="str">
        <f>Calculations!C127</f>
        <v>Residential</v>
      </c>
      <c r="G154" s="53">
        <f>Calculations!D127</f>
        <v>17.614699999999999</v>
      </c>
      <c r="H154" s="53">
        <f>Calculations!H127</f>
        <v>16.230969881073996</v>
      </c>
      <c r="I154" s="53">
        <f>Calculations!L127</f>
        <v>92.144458214298268</v>
      </c>
      <c r="J154" s="53">
        <f>Calculations!G127</f>
        <v>0.12879641877600001</v>
      </c>
      <c r="K154" s="53">
        <f>Calculations!K127</f>
        <v>0.73118712652500473</v>
      </c>
      <c r="L154" s="53">
        <f>Calculations!F127</f>
        <v>1.2549337001500001</v>
      </c>
      <c r="M154" s="53">
        <f>Calculations!J127</f>
        <v>7.1243546591767108</v>
      </c>
      <c r="N154" s="53">
        <f>Calculations!E127</f>
        <v>0</v>
      </c>
      <c r="O154" s="53">
        <f>Calculations!I127</f>
        <v>0</v>
      </c>
      <c r="P154" s="53">
        <f>Calculations!Q127</f>
        <v>1.4629020000000001</v>
      </c>
      <c r="Q154" s="53">
        <f>Calculations!V127</f>
        <v>8.3050066137941627</v>
      </c>
      <c r="R154" s="53">
        <f>Calculations!O127</f>
        <v>0.32125199999999998</v>
      </c>
      <c r="S154" s="53">
        <f>Calculations!T127</f>
        <v>1.8237721902728969</v>
      </c>
      <c r="T154" s="53">
        <f>Calculations!M127</f>
        <v>0.20219000000000001</v>
      </c>
      <c r="U154" s="53">
        <f>Calculations!R127</f>
        <v>1.1478481041402919</v>
      </c>
      <c r="V154" s="31" t="s">
        <v>1782</v>
      </c>
      <c r="W154" s="31" t="s">
        <v>1781</v>
      </c>
      <c r="X154" s="31" t="s">
        <v>1779</v>
      </c>
      <c r="Y154" s="29" t="s">
        <v>1786</v>
      </c>
      <c r="Z154" s="38" t="s">
        <v>1791</v>
      </c>
      <c r="AA154" s="29" t="s">
        <v>2283</v>
      </c>
      <c r="AB154" s="64" t="s">
        <v>1878</v>
      </c>
      <c r="AC154" s="29" t="s">
        <v>1781</v>
      </c>
    </row>
    <row r="155" spans="2:29" ht="26.25" x14ac:dyDescent="0.25">
      <c r="B155" s="13" t="str">
        <f>Calculations!A128</f>
        <v>19C134</v>
      </c>
      <c r="C155" s="60">
        <v>63</v>
      </c>
      <c r="D155" s="29" t="str">
        <f>Calculations!B128</f>
        <v>Washacre field, Babylon Lane, Adlington, PR6 9NP</v>
      </c>
      <c r="E155" s="29" t="s">
        <v>1812</v>
      </c>
      <c r="F155" s="13" t="str">
        <f>Calculations!C128</f>
        <v>Other</v>
      </c>
      <c r="G155" s="53">
        <f>Calculations!D128</f>
        <v>1.2003999999999999</v>
      </c>
      <c r="H155" s="53">
        <f>Calculations!H128</f>
        <v>1.2003999999999999</v>
      </c>
      <c r="I155" s="53">
        <f>Calculations!L128</f>
        <v>100</v>
      </c>
      <c r="J155" s="53">
        <f>Calculations!G128</f>
        <v>0</v>
      </c>
      <c r="K155" s="53">
        <f>Calculations!K128</f>
        <v>0</v>
      </c>
      <c r="L155" s="53">
        <f>Calculations!F128</f>
        <v>0</v>
      </c>
      <c r="M155" s="53">
        <f>Calculations!J128</f>
        <v>0</v>
      </c>
      <c r="N155" s="53">
        <f>Calculations!E128</f>
        <v>0</v>
      </c>
      <c r="O155" s="53">
        <f>Calculations!I128</f>
        <v>0</v>
      </c>
      <c r="P155" s="53">
        <f>Calculations!Q128</f>
        <v>9.0613900000000011E-2</v>
      </c>
      <c r="Q155" s="53">
        <f>Calculations!V128</f>
        <v>7.5486421192935707</v>
      </c>
      <c r="R155" s="53">
        <f>Calculations!O128</f>
        <v>2.2981100000000001E-2</v>
      </c>
      <c r="S155" s="53">
        <f>Calculations!T128</f>
        <v>1.9144535154948354</v>
      </c>
      <c r="T155" s="53">
        <f>Calculations!M128</f>
        <v>0</v>
      </c>
      <c r="U155" s="53">
        <f>Calculations!R128</f>
        <v>0</v>
      </c>
      <c r="V155" s="31" t="s">
        <v>1782</v>
      </c>
      <c r="W155" s="31" t="s">
        <v>1782</v>
      </c>
      <c r="X155" s="31" t="s">
        <v>1779</v>
      </c>
      <c r="Y155" s="29" t="s">
        <v>1787</v>
      </c>
      <c r="Z155" s="38" t="s">
        <v>1788</v>
      </c>
      <c r="AA155" s="29" t="s">
        <v>2438</v>
      </c>
      <c r="AB155" s="64" t="s">
        <v>1878</v>
      </c>
      <c r="AC155" s="29"/>
    </row>
    <row r="156" spans="2:29" ht="39" x14ac:dyDescent="0.25">
      <c r="B156" s="13" t="str">
        <f>Calculations!A129</f>
        <v>19C135</v>
      </c>
      <c r="C156" s="60">
        <v>53</v>
      </c>
      <c r="D156" s="29" t="str">
        <f>Calculations!B129</f>
        <v>Land Immediately West and South of Foxglove Drive, Whittle-le-Woods, Chorley, PR6 7SG</v>
      </c>
      <c r="E156" s="29" t="s">
        <v>1812</v>
      </c>
      <c r="F156" s="13" t="str">
        <f>Calculations!C129</f>
        <v>Residential</v>
      </c>
      <c r="G156" s="53">
        <f>Calculations!D129</f>
        <v>4.6656899999999997</v>
      </c>
      <c r="H156" s="53">
        <f>Calculations!H129</f>
        <v>4.6656899999999997</v>
      </c>
      <c r="I156" s="53">
        <f>Calculations!L129</f>
        <v>100</v>
      </c>
      <c r="J156" s="53">
        <f>Calculations!G129</f>
        <v>0</v>
      </c>
      <c r="K156" s="53">
        <f>Calculations!K129</f>
        <v>0</v>
      </c>
      <c r="L156" s="53">
        <f>Calculations!F129</f>
        <v>0</v>
      </c>
      <c r="M156" s="53">
        <f>Calculations!J129</f>
        <v>0</v>
      </c>
      <c r="N156" s="53">
        <f>Calculations!E129</f>
        <v>0</v>
      </c>
      <c r="O156" s="53">
        <f>Calculations!I129</f>
        <v>0</v>
      </c>
      <c r="P156" s="53">
        <f>Calculations!Q129</f>
        <v>0.30276400000000003</v>
      </c>
      <c r="Q156" s="53">
        <f>Calculations!V129</f>
        <v>6.4891580880855795</v>
      </c>
      <c r="R156" s="53">
        <f>Calculations!O129</f>
        <v>0.125663</v>
      </c>
      <c r="S156" s="53">
        <f>Calculations!T129</f>
        <v>2.6933422494850707</v>
      </c>
      <c r="T156" s="53">
        <f>Calculations!M129</f>
        <v>4.0123699999999998E-2</v>
      </c>
      <c r="U156" s="53">
        <f>Calculations!R129</f>
        <v>0.85997355160758648</v>
      </c>
      <c r="V156" s="31" t="s">
        <v>1782</v>
      </c>
      <c r="W156" s="31" t="s">
        <v>1782</v>
      </c>
      <c r="X156" s="31" t="s">
        <v>1779</v>
      </c>
      <c r="Y156" s="29" t="s">
        <v>1787</v>
      </c>
      <c r="Z156" s="38" t="s">
        <v>1788</v>
      </c>
      <c r="AA156" s="29" t="s">
        <v>2284</v>
      </c>
      <c r="AB156" s="64" t="s">
        <v>1877</v>
      </c>
      <c r="AC156" s="29"/>
    </row>
    <row r="157" spans="2:29" x14ac:dyDescent="0.25">
      <c r="B157" s="13" t="str">
        <f>Calculations!A130</f>
        <v>19C136</v>
      </c>
      <c r="C157" s="60">
        <v>46</v>
      </c>
      <c r="D157" s="29" t="str">
        <f>Calculations!B130</f>
        <v>Forsythia Drive, Clayton Green, Chorley, PR6 7EB</v>
      </c>
      <c r="E157" s="29" t="s">
        <v>1812</v>
      </c>
      <c r="F157" s="13" t="str">
        <f>Calculations!C130</f>
        <v>Residential</v>
      </c>
      <c r="G157" s="53">
        <f>Calculations!D130</f>
        <v>0.35453299999999999</v>
      </c>
      <c r="H157" s="53">
        <f>Calculations!H130</f>
        <v>0.35453299999999999</v>
      </c>
      <c r="I157" s="53">
        <f>Calculations!L130</f>
        <v>100</v>
      </c>
      <c r="J157" s="53">
        <f>Calculations!G130</f>
        <v>0</v>
      </c>
      <c r="K157" s="53">
        <f>Calculations!K130</f>
        <v>0</v>
      </c>
      <c r="L157" s="53">
        <f>Calculations!F130</f>
        <v>0</v>
      </c>
      <c r="M157" s="53">
        <f>Calculations!J130</f>
        <v>0</v>
      </c>
      <c r="N157" s="53">
        <f>Calculations!E130</f>
        <v>0</v>
      </c>
      <c r="O157" s="53">
        <f>Calculations!I130</f>
        <v>0</v>
      </c>
      <c r="P157" s="53">
        <f>Calculations!Q130</f>
        <v>0</v>
      </c>
      <c r="Q157" s="53">
        <f>Calculations!V130</f>
        <v>0</v>
      </c>
      <c r="R157" s="53">
        <f>Calculations!O130</f>
        <v>0</v>
      </c>
      <c r="S157" s="53">
        <f>Calculations!T130</f>
        <v>0</v>
      </c>
      <c r="T157" s="53">
        <f>Calculations!M130</f>
        <v>0</v>
      </c>
      <c r="U157" s="53">
        <f>Calculations!R130</f>
        <v>0</v>
      </c>
      <c r="V157" s="31" t="s">
        <v>1782</v>
      </c>
      <c r="W157" s="31" t="s">
        <v>1782</v>
      </c>
      <c r="X157" s="31" t="s">
        <v>1779</v>
      </c>
      <c r="Y157" s="29" t="s">
        <v>1789</v>
      </c>
      <c r="Z157" s="38" t="s">
        <v>1790</v>
      </c>
      <c r="AA157" s="29" t="s">
        <v>2151</v>
      </c>
      <c r="AB157" s="64" t="s">
        <v>1878</v>
      </c>
      <c r="AC157" s="29"/>
    </row>
    <row r="158" spans="2:29" ht="26.25" x14ac:dyDescent="0.25">
      <c r="B158" s="13" t="str">
        <f>Calculations!A131</f>
        <v>19C137</v>
      </c>
      <c r="C158" s="60">
        <v>61</v>
      </c>
      <c r="D158" s="29" t="str">
        <f>Calculations!B131</f>
        <v>Land to the North of Moss Bank, Coppull, PR7 5UT</v>
      </c>
      <c r="E158" s="29" t="s">
        <v>1812</v>
      </c>
      <c r="F158" s="13" t="str">
        <f>Calculations!C131</f>
        <v>Residential</v>
      </c>
      <c r="G158" s="53">
        <f>Calculations!D131</f>
        <v>1.0787599999999999</v>
      </c>
      <c r="H158" s="53">
        <f>Calculations!H131</f>
        <v>1.0787599999999999</v>
      </c>
      <c r="I158" s="53">
        <f>Calculations!L131</f>
        <v>100</v>
      </c>
      <c r="J158" s="53">
        <f>Calculations!G131</f>
        <v>0</v>
      </c>
      <c r="K158" s="53">
        <f>Calculations!K131</f>
        <v>0</v>
      </c>
      <c r="L158" s="53">
        <f>Calculations!F131</f>
        <v>0</v>
      </c>
      <c r="M158" s="53">
        <f>Calculations!J131</f>
        <v>0</v>
      </c>
      <c r="N158" s="53">
        <f>Calculations!E131</f>
        <v>0</v>
      </c>
      <c r="O158" s="53">
        <f>Calculations!I131</f>
        <v>0</v>
      </c>
      <c r="P158" s="53">
        <f>Calculations!Q131</f>
        <v>7.7789350000000007E-2</v>
      </c>
      <c r="Q158" s="53">
        <f>Calculations!V131</f>
        <v>7.2109968853127677</v>
      </c>
      <c r="R158" s="53">
        <f>Calculations!O131</f>
        <v>3.2380249999999999E-2</v>
      </c>
      <c r="S158" s="53">
        <f>Calculations!T131</f>
        <v>3.0016175979828694</v>
      </c>
      <c r="T158" s="53">
        <f>Calculations!M131</f>
        <v>2.3418700000000001E-2</v>
      </c>
      <c r="U158" s="53">
        <f>Calculations!R131</f>
        <v>2.1708906522303386</v>
      </c>
      <c r="V158" s="31" t="s">
        <v>1782</v>
      </c>
      <c r="W158" s="31" t="s">
        <v>1782</v>
      </c>
      <c r="X158" s="31" t="s">
        <v>1779</v>
      </c>
      <c r="Y158" s="29" t="s">
        <v>1787</v>
      </c>
      <c r="Z158" s="38" t="s">
        <v>1788</v>
      </c>
      <c r="AA158" s="29" t="s">
        <v>2285</v>
      </c>
      <c r="AB158" s="64" t="s">
        <v>1878</v>
      </c>
      <c r="AC158" s="29"/>
    </row>
    <row r="159" spans="2:29" ht="39" x14ac:dyDescent="0.25">
      <c r="B159" s="13" t="str">
        <f>Calculations!A132</f>
        <v>19C138</v>
      </c>
      <c r="C159" s="60" t="s">
        <v>1855</v>
      </c>
      <c r="D159" s="29" t="str">
        <f>Calculations!B132</f>
        <v>Land to the South of Maple Avenue, Brinscall, Chorley, PR6 8QW</v>
      </c>
      <c r="E159" s="29" t="s">
        <v>1812</v>
      </c>
      <c r="F159" s="13" t="str">
        <f>Calculations!C132</f>
        <v>Residential</v>
      </c>
      <c r="G159" s="53">
        <f>Calculations!D132</f>
        <v>3.3816799999999998</v>
      </c>
      <c r="H159" s="53">
        <f>Calculations!H132</f>
        <v>3.3816799999999998</v>
      </c>
      <c r="I159" s="53">
        <f>Calculations!L132</f>
        <v>100</v>
      </c>
      <c r="J159" s="53">
        <f>Calculations!G132</f>
        <v>0</v>
      </c>
      <c r="K159" s="53">
        <f>Calculations!K132</f>
        <v>0</v>
      </c>
      <c r="L159" s="53">
        <f>Calculations!F132</f>
        <v>0</v>
      </c>
      <c r="M159" s="53">
        <f>Calculations!J132</f>
        <v>0</v>
      </c>
      <c r="N159" s="53">
        <f>Calculations!E132</f>
        <v>0</v>
      </c>
      <c r="O159" s="53">
        <f>Calculations!I132</f>
        <v>0</v>
      </c>
      <c r="P159" s="53">
        <f>Calculations!Q132</f>
        <v>0.27007880000000001</v>
      </c>
      <c r="Q159" s="53">
        <f>Calculations!V132</f>
        <v>7.9865274064961795</v>
      </c>
      <c r="R159" s="53">
        <f>Calculations!O132</f>
        <v>9.2779799999999996E-2</v>
      </c>
      <c r="S159" s="53">
        <f>Calculations!T132</f>
        <v>2.743600813796693</v>
      </c>
      <c r="T159" s="53">
        <f>Calculations!M132</f>
        <v>4.78407E-2</v>
      </c>
      <c r="U159" s="53">
        <f>Calculations!R132</f>
        <v>1.4147021598731992</v>
      </c>
      <c r="V159" s="31" t="s">
        <v>1782</v>
      </c>
      <c r="W159" s="31" t="s">
        <v>1781</v>
      </c>
      <c r="X159" s="31" t="s">
        <v>1779</v>
      </c>
      <c r="Y159" s="29" t="s">
        <v>1787</v>
      </c>
      <c r="Z159" s="38" t="s">
        <v>1788</v>
      </c>
      <c r="AA159" s="29" t="s">
        <v>2286</v>
      </c>
      <c r="AB159" s="64" t="s">
        <v>1879</v>
      </c>
      <c r="AC159" s="29"/>
    </row>
    <row r="160" spans="2:29" ht="30" x14ac:dyDescent="0.25">
      <c r="B160" s="13" t="str">
        <f>Calculations!A133</f>
        <v>19C139</v>
      </c>
      <c r="C160" s="60" t="s">
        <v>1855</v>
      </c>
      <c r="D160" s="29" t="str">
        <f>Calculations!B133</f>
        <v>Land South of School Lane, Brinscall, Chorley, PR6 8PS</v>
      </c>
      <c r="E160" s="29" t="s">
        <v>1812</v>
      </c>
      <c r="F160" s="13" t="str">
        <f>Calculations!C133</f>
        <v>Residential</v>
      </c>
      <c r="G160" s="53">
        <f>Calculations!D133</f>
        <v>7.59673</v>
      </c>
      <c r="H160" s="53">
        <f>Calculations!H133</f>
        <v>7.59673</v>
      </c>
      <c r="I160" s="53">
        <f>Calculations!L133</f>
        <v>100</v>
      </c>
      <c r="J160" s="53">
        <f>Calculations!G133</f>
        <v>0</v>
      </c>
      <c r="K160" s="53">
        <f>Calculations!K133</f>
        <v>0</v>
      </c>
      <c r="L160" s="53">
        <f>Calculations!F133</f>
        <v>0</v>
      </c>
      <c r="M160" s="53">
        <f>Calculations!J133</f>
        <v>0</v>
      </c>
      <c r="N160" s="53">
        <f>Calculations!E133</f>
        <v>0</v>
      </c>
      <c r="O160" s="53">
        <f>Calculations!I133</f>
        <v>0</v>
      </c>
      <c r="P160" s="53">
        <f>Calculations!Q133</f>
        <v>3.9293629999999996E-2</v>
      </c>
      <c r="Q160" s="53">
        <f>Calculations!V133</f>
        <v>0.51724399840457669</v>
      </c>
      <c r="R160" s="53">
        <f>Calculations!O133</f>
        <v>1.3792530000000001E-2</v>
      </c>
      <c r="S160" s="53">
        <f>Calculations!T133</f>
        <v>0.1815587759470193</v>
      </c>
      <c r="T160" s="53">
        <f>Calculations!M133</f>
        <v>2.1492299999999998E-3</v>
      </c>
      <c r="U160" s="53">
        <f>Calculations!R133</f>
        <v>2.8291514901806435E-2</v>
      </c>
      <c r="V160" s="31" t="s">
        <v>1782</v>
      </c>
      <c r="W160" s="31" t="s">
        <v>1782</v>
      </c>
      <c r="X160" s="31" t="s">
        <v>1779</v>
      </c>
      <c r="Y160" s="29" t="s">
        <v>1787</v>
      </c>
      <c r="Z160" s="38" t="s">
        <v>1788</v>
      </c>
      <c r="AA160" s="29" t="s">
        <v>2287</v>
      </c>
      <c r="AB160" s="64" t="s">
        <v>1879</v>
      </c>
      <c r="AC160" s="29"/>
    </row>
    <row r="161" spans="2:29" ht="39" x14ac:dyDescent="0.25">
      <c r="B161" s="13" t="str">
        <f>Calculations!A134</f>
        <v>19C140</v>
      </c>
      <c r="C161" s="60">
        <v>45</v>
      </c>
      <c r="D161" s="29" t="str">
        <f>Calculations!B134</f>
        <v>Land Bounded by Ordnance Road, Buckshaw Parkway, Off Station Approach, Southern Commercial Area, Buckshaw Village, PR7 7EL</v>
      </c>
      <c r="E161" s="29" t="s">
        <v>1812</v>
      </c>
      <c r="F161" s="13" t="str">
        <f>Calculations!C134</f>
        <v>Residential</v>
      </c>
      <c r="G161" s="53">
        <f>Calculations!D134</f>
        <v>2.73116</v>
      </c>
      <c r="H161" s="53">
        <f>Calculations!H134</f>
        <v>2.73116</v>
      </c>
      <c r="I161" s="53">
        <f>Calculations!L134</f>
        <v>100</v>
      </c>
      <c r="J161" s="53">
        <f>Calculations!G134</f>
        <v>0</v>
      </c>
      <c r="K161" s="53">
        <f>Calculations!K134</f>
        <v>0</v>
      </c>
      <c r="L161" s="53">
        <f>Calculations!F134</f>
        <v>0</v>
      </c>
      <c r="M161" s="53">
        <f>Calculations!J134</f>
        <v>0</v>
      </c>
      <c r="N161" s="53">
        <f>Calculations!E134</f>
        <v>0</v>
      </c>
      <c r="O161" s="53">
        <f>Calculations!I134</f>
        <v>0</v>
      </c>
      <c r="P161" s="53">
        <f>Calculations!Q134</f>
        <v>0.74960289999999996</v>
      </c>
      <c r="Q161" s="53">
        <f>Calculations!V134</f>
        <v>27.446319512588058</v>
      </c>
      <c r="R161" s="53">
        <f>Calculations!O134</f>
        <v>0.13470389999999999</v>
      </c>
      <c r="S161" s="53">
        <f>Calculations!T134</f>
        <v>4.9321130948022081</v>
      </c>
      <c r="T161" s="53">
        <f>Calculations!M134</f>
        <v>3.7874100000000001E-2</v>
      </c>
      <c r="U161" s="53">
        <f>Calculations!R134</f>
        <v>1.3867404326366819</v>
      </c>
      <c r="V161" s="31" t="s">
        <v>1782</v>
      </c>
      <c r="W161" s="31" t="s">
        <v>1782</v>
      </c>
      <c r="X161" s="31" t="s">
        <v>1779</v>
      </c>
      <c r="Y161" s="29" t="s">
        <v>1787</v>
      </c>
      <c r="Z161" s="38" t="s">
        <v>1788</v>
      </c>
      <c r="AA161" s="29" t="s">
        <v>2288</v>
      </c>
      <c r="AB161" s="64" t="s">
        <v>1878</v>
      </c>
      <c r="AC161" s="29"/>
    </row>
    <row r="162" spans="2:29" x14ac:dyDescent="0.25">
      <c r="B162" s="13" t="str">
        <f>Calculations!A135</f>
        <v>19C141</v>
      </c>
      <c r="C162" s="60">
        <v>60</v>
      </c>
      <c r="D162" s="29" t="str">
        <f>Calculations!B135</f>
        <v>Bradley Lane, Eccleston, PR7 5RJ</v>
      </c>
      <c r="E162" s="29" t="s">
        <v>1812</v>
      </c>
      <c r="F162" s="13" t="str">
        <f>Calculations!C135</f>
        <v>Residential</v>
      </c>
      <c r="G162" s="53">
        <f>Calculations!D135</f>
        <v>0.83806499999999995</v>
      </c>
      <c r="H162" s="53">
        <f>Calculations!H135</f>
        <v>0.83806499999999995</v>
      </c>
      <c r="I162" s="53">
        <f>Calculations!L135</f>
        <v>100</v>
      </c>
      <c r="J162" s="53">
        <f>Calculations!G135</f>
        <v>0</v>
      </c>
      <c r="K162" s="53">
        <f>Calculations!K135</f>
        <v>0</v>
      </c>
      <c r="L162" s="53">
        <f>Calculations!F135</f>
        <v>0</v>
      </c>
      <c r="M162" s="53">
        <f>Calculations!J135</f>
        <v>0</v>
      </c>
      <c r="N162" s="53">
        <f>Calculations!E135</f>
        <v>0</v>
      </c>
      <c r="O162" s="53">
        <f>Calculations!I135</f>
        <v>0</v>
      </c>
      <c r="P162" s="53">
        <f>Calculations!Q135</f>
        <v>0</v>
      </c>
      <c r="Q162" s="53">
        <f>Calculations!V135</f>
        <v>0</v>
      </c>
      <c r="R162" s="53">
        <f>Calculations!O135</f>
        <v>0</v>
      </c>
      <c r="S162" s="53">
        <f>Calculations!T135</f>
        <v>0</v>
      </c>
      <c r="T162" s="53">
        <f>Calculations!M135</f>
        <v>0</v>
      </c>
      <c r="U162" s="53">
        <f>Calculations!R135</f>
        <v>0</v>
      </c>
      <c r="V162" s="31" t="s">
        <v>1782</v>
      </c>
      <c r="W162" s="31" t="s">
        <v>1782</v>
      </c>
      <c r="X162" s="31" t="s">
        <v>1779</v>
      </c>
      <c r="Y162" s="29" t="s">
        <v>1789</v>
      </c>
      <c r="Z162" s="38" t="s">
        <v>1790</v>
      </c>
      <c r="AA162" s="29" t="s">
        <v>2151</v>
      </c>
      <c r="AB162" s="64" t="s">
        <v>1878</v>
      </c>
      <c r="AC162" s="29"/>
    </row>
    <row r="163" spans="2:29" ht="90" x14ac:dyDescent="0.25">
      <c r="B163" s="13" t="str">
        <f>Calculations!A136</f>
        <v>19C142</v>
      </c>
      <c r="C163" s="60" t="s">
        <v>1867</v>
      </c>
      <c r="D163" s="29" t="str">
        <f>Calculations!B136</f>
        <v>Land Off Bolton Road, Adlington, Chorley, PR6 9HN</v>
      </c>
      <c r="E163" s="29" t="s">
        <v>1812</v>
      </c>
      <c r="F163" s="13" t="str">
        <f>Calculations!C136</f>
        <v>Residential</v>
      </c>
      <c r="G163" s="53">
        <f>Calculations!D136</f>
        <v>5.0060000000000002</v>
      </c>
      <c r="H163" s="53">
        <f>Calculations!H136</f>
        <v>5.0060000000000002</v>
      </c>
      <c r="I163" s="53">
        <f>Calculations!L136</f>
        <v>100</v>
      </c>
      <c r="J163" s="53">
        <f>Calculations!G136</f>
        <v>0</v>
      </c>
      <c r="K163" s="53">
        <f>Calculations!K136</f>
        <v>0</v>
      </c>
      <c r="L163" s="53">
        <f>Calculations!F136</f>
        <v>0</v>
      </c>
      <c r="M163" s="53">
        <f>Calculations!J136</f>
        <v>0</v>
      </c>
      <c r="N163" s="53">
        <f>Calculations!E136</f>
        <v>0</v>
      </c>
      <c r="O163" s="53">
        <f>Calculations!I136</f>
        <v>0</v>
      </c>
      <c r="P163" s="53">
        <f>Calculations!Q136</f>
        <v>2.2281940000000002E-3</v>
      </c>
      <c r="Q163" s="53">
        <f>Calculations!V136</f>
        <v>4.4510467439073109E-2</v>
      </c>
      <c r="R163" s="53">
        <f>Calculations!O136</f>
        <v>1.76844E-4</v>
      </c>
      <c r="S163" s="53">
        <f>Calculations!T136</f>
        <v>3.5326408310027966E-3</v>
      </c>
      <c r="T163" s="53">
        <f>Calculations!M136</f>
        <v>0</v>
      </c>
      <c r="U163" s="53">
        <f>Calculations!R136</f>
        <v>0</v>
      </c>
      <c r="V163" s="31" t="s">
        <v>1782</v>
      </c>
      <c r="W163" s="31" t="s">
        <v>1782</v>
      </c>
      <c r="X163" s="31" t="s">
        <v>1779</v>
      </c>
      <c r="Y163" s="29" t="s">
        <v>1787</v>
      </c>
      <c r="Z163" s="38" t="s">
        <v>1788</v>
      </c>
      <c r="AA163" s="72" t="s">
        <v>2289</v>
      </c>
      <c r="AB163" s="64" t="s">
        <v>1878</v>
      </c>
      <c r="AC163" s="29"/>
    </row>
    <row r="164" spans="2:29" ht="26.25" x14ac:dyDescent="0.25">
      <c r="B164" s="13" t="str">
        <f>Calculations!A137</f>
        <v>19C143</v>
      </c>
      <c r="C164" s="60">
        <v>52</v>
      </c>
      <c r="D164" s="29" t="str">
        <f>Calculations!B137</f>
        <v>Euxton Lane, Chorley, PR7 6DJ</v>
      </c>
      <c r="E164" s="29" t="s">
        <v>1812</v>
      </c>
      <c r="F164" s="13" t="str">
        <f>Calculations!C137</f>
        <v>Residential</v>
      </c>
      <c r="G164" s="53">
        <f>Calculations!D137</f>
        <v>46.7913</v>
      </c>
      <c r="H164" s="53">
        <f>Calculations!H137</f>
        <v>46.7913</v>
      </c>
      <c r="I164" s="53">
        <f>Calculations!L137</f>
        <v>100</v>
      </c>
      <c r="J164" s="53">
        <f>Calculations!G137</f>
        <v>0</v>
      </c>
      <c r="K164" s="53">
        <f>Calculations!K137</f>
        <v>0</v>
      </c>
      <c r="L164" s="53">
        <f>Calculations!F137</f>
        <v>0</v>
      </c>
      <c r="M164" s="53">
        <f>Calculations!J137</f>
        <v>0</v>
      </c>
      <c r="N164" s="53">
        <f>Calculations!E137</f>
        <v>0</v>
      </c>
      <c r="O164" s="53">
        <f>Calculations!I137</f>
        <v>0</v>
      </c>
      <c r="P164" s="53">
        <f>Calculations!Q137</f>
        <v>3.0183360000000001</v>
      </c>
      <c r="Q164" s="53">
        <f>Calculations!V137</f>
        <v>6.4506350539523378</v>
      </c>
      <c r="R164" s="53">
        <f>Calculations!O137</f>
        <v>1.536386</v>
      </c>
      <c r="S164" s="53">
        <f>Calculations!T137</f>
        <v>3.283486460089803</v>
      </c>
      <c r="T164" s="53">
        <f>Calculations!M137</f>
        <v>1.12279</v>
      </c>
      <c r="U164" s="53">
        <f>Calculations!R137</f>
        <v>2.3995700055352169</v>
      </c>
      <c r="V164" s="31" t="s">
        <v>1782</v>
      </c>
      <c r="W164" s="31" t="s">
        <v>1782</v>
      </c>
      <c r="X164" s="31" t="s">
        <v>1779</v>
      </c>
      <c r="Y164" s="29" t="s">
        <v>1787</v>
      </c>
      <c r="Z164" s="38" t="s">
        <v>1788</v>
      </c>
      <c r="AA164" s="29" t="s">
        <v>2244</v>
      </c>
      <c r="AB164" s="64" t="s">
        <v>1878</v>
      </c>
      <c r="AC164" s="29"/>
    </row>
    <row r="165" spans="2:29" ht="26.25" x14ac:dyDescent="0.25">
      <c r="B165" s="13" t="str">
        <f>Calculations!A138</f>
        <v>19C144</v>
      </c>
      <c r="C165" s="60">
        <v>61</v>
      </c>
      <c r="D165" s="29" t="str">
        <f>Calculations!B138</f>
        <v>Charter Lane, Charnock Richard, PR7 5LZ</v>
      </c>
      <c r="E165" s="29" t="s">
        <v>1812</v>
      </c>
      <c r="F165" s="13" t="str">
        <f>Calculations!C138</f>
        <v>Residential</v>
      </c>
      <c r="G165" s="53">
        <f>Calculations!D138</f>
        <v>3.4154399999999998</v>
      </c>
      <c r="H165" s="53">
        <f>Calculations!H138</f>
        <v>3.4154399999999998</v>
      </c>
      <c r="I165" s="53">
        <f>Calculations!L138</f>
        <v>100</v>
      </c>
      <c r="J165" s="53">
        <f>Calculations!G138</f>
        <v>0</v>
      </c>
      <c r="K165" s="53">
        <f>Calculations!K138</f>
        <v>0</v>
      </c>
      <c r="L165" s="53">
        <f>Calculations!F138</f>
        <v>0</v>
      </c>
      <c r="M165" s="53">
        <f>Calculations!J138</f>
        <v>0</v>
      </c>
      <c r="N165" s="53">
        <f>Calculations!E138</f>
        <v>0</v>
      </c>
      <c r="O165" s="53">
        <f>Calculations!I138</f>
        <v>0</v>
      </c>
      <c r="P165" s="53">
        <f>Calculations!Q138</f>
        <v>0.37787219999999999</v>
      </c>
      <c r="Q165" s="53">
        <f>Calculations!V138</f>
        <v>11.063646265195699</v>
      </c>
      <c r="R165" s="53">
        <f>Calculations!O138</f>
        <v>1.7943199999999999E-2</v>
      </c>
      <c r="S165" s="53">
        <f>Calculations!T138</f>
        <v>0.52535544468648265</v>
      </c>
      <c r="T165" s="53">
        <f>Calculations!M138</f>
        <v>1.04E-2</v>
      </c>
      <c r="U165" s="53">
        <f>Calculations!R138</f>
        <v>0.30449956667369354</v>
      </c>
      <c r="V165" s="31" t="s">
        <v>1782</v>
      </c>
      <c r="W165" s="31" t="s">
        <v>1782</v>
      </c>
      <c r="X165" s="31" t="s">
        <v>1779</v>
      </c>
      <c r="Y165" s="29" t="s">
        <v>1787</v>
      </c>
      <c r="Z165" s="38" t="s">
        <v>1788</v>
      </c>
      <c r="AA165" s="29" t="s">
        <v>2290</v>
      </c>
      <c r="AB165" s="64" t="s">
        <v>1878</v>
      </c>
      <c r="AC165" s="29"/>
    </row>
    <row r="166" spans="2:29" ht="90" x14ac:dyDescent="0.25">
      <c r="B166" s="13" t="str">
        <f>Calculations!A139</f>
        <v>19C145</v>
      </c>
      <c r="C166" s="60" t="s">
        <v>1867</v>
      </c>
      <c r="D166" s="29" t="str">
        <f>Calculations!B139</f>
        <v>Land off Bolton Road, Adlington, Chorley, PR6 9HN</v>
      </c>
      <c r="E166" s="29" t="s">
        <v>1812</v>
      </c>
      <c r="F166" s="13" t="str">
        <f>Calculations!C139</f>
        <v>Residential</v>
      </c>
      <c r="G166" s="53">
        <f>Calculations!D139</f>
        <v>5.0063599999999999</v>
      </c>
      <c r="H166" s="53">
        <f>Calculations!H139</f>
        <v>5.0063599999999999</v>
      </c>
      <c r="I166" s="53">
        <f>Calculations!L139</f>
        <v>100</v>
      </c>
      <c r="J166" s="53">
        <f>Calculations!G139</f>
        <v>0</v>
      </c>
      <c r="K166" s="53">
        <f>Calculations!K139</f>
        <v>0</v>
      </c>
      <c r="L166" s="53">
        <f>Calculations!F139</f>
        <v>0</v>
      </c>
      <c r="M166" s="53">
        <f>Calculations!J139</f>
        <v>0</v>
      </c>
      <c r="N166" s="53">
        <f>Calculations!E139</f>
        <v>0</v>
      </c>
      <c r="O166" s="53">
        <f>Calculations!I139</f>
        <v>0</v>
      </c>
      <c r="P166" s="53">
        <f>Calculations!Q139</f>
        <v>2.2281940000000002E-3</v>
      </c>
      <c r="Q166" s="53">
        <f>Calculations!V139</f>
        <v>4.4507266756685503E-2</v>
      </c>
      <c r="R166" s="53">
        <f>Calculations!O139</f>
        <v>1.76844E-4</v>
      </c>
      <c r="S166" s="53">
        <f>Calculations!T139</f>
        <v>3.5323868039853308E-3</v>
      </c>
      <c r="T166" s="53">
        <f>Calculations!M139</f>
        <v>0</v>
      </c>
      <c r="U166" s="53">
        <f>Calculations!R139</f>
        <v>0</v>
      </c>
      <c r="V166" s="31" t="s">
        <v>1782</v>
      </c>
      <c r="W166" s="31" t="s">
        <v>1782</v>
      </c>
      <c r="X166" s="31" t="s">
        <v>1779</v>
      </c>
      <c r="Y166" s="29" t="s">
        <v>1787</v>
      </c>
      <c r="Z166" s="38" t="s">
        <v>1788</v>
      </c>
      <c r="AA166" s="72" t="s">
        <v>2289</v>
      </c>
      <c r="AB166" s="64" t="s">
        <v>1878</v>
      </c>
      <c r="AC166" s="29"/>
    </row>
    <row r="167" spans="2:29" ht="26.25" x14ac:dyDescent="0.25">
      <c r="B167" s="13" t="str">
        <f>Calculations!A140</f>
        <v>19C146</v>
      </c>
      <c r="C167" s="60">
        <v>44</v>
      </c>
      <c r="D167" s="29" t="str">
        <f>Calculations!B140</f>
        <v>Land to West of Ulnes Walton Lane, Leyland, Preston, PR26 8LT</v>
      </c>
      <c r="E167" s="29" t="s">
        <v>1812</v>
      </c>
      <c r="F167" s="13" t="str">
        <f>Calculations!C140</f>
        <v>Residential</v>
      </c>
      <c r="G167" s="53">
        <f>Calculations!D140</f>
        <v>1.0473699999999999</v>
      </c>
      <c r="H167" s="53">
        <f>Calculations!H140</f>
        <v>1.0473699999999999</v>
      </c>
      <c r="I167" s="53">
        <f>Calculations!L140</f>
        <v>100</v>
      </c>
      <c r="J167" s="53">
        <f>Calculations!G140</f>
        <v>0</v>
      </c>
      <c r="K167" s="53">
        <f>Calculations!K140</f>
        <v>0</v>
      </c>
      <c r="L167" s="53">
        <f>Calculations!F140</f>
        <v>0</v>
      </c>
      <c r="M167" s="53">
        <f>Calculations!J140</f>
        <v>0</v>
      </c>
      <c r="N167" s="53">
        <f>Calculations!E140</f>
        <v>0</v>
      </c>
      <c r="O167" s="53">
        <f>Calculations!I140</f>
        <v>0</v>
      </c>
      <c r="P167" s="53">
        <f>Calculations!Q140</f>
        <v>4.1756860000000007E-2</v>
      </c>
      <c r="Q167" s="53">
        <f>Calculations!V140</f>
        <v>3.9868298691007005</v>
      </c>
      <c r="R167" s="53">
        <f>Calculations!O140</f>
        <v>1.7601560000000002E-2</v>
      </c>
      <c r="S167" s="53">
        <f>Calculations!T140</f>
        <v>1.6805484212837876</v>
      </c>
      <c r="T167" s="53">
        <f>Calculations!M140</f>
        <v>8.8677400000000007E-3</v>
      </c>
      <c r="U167" s="53">
        <f>Calculations!R140</f>
        <v>0.8466673668331155</v>
      </c>
      <c r="V167" s="31" t="s">
        <v>1782</v>
      </c>
      <c r="W167" s="31" t="s">
        <v>1782</v>
      </c>
      <c r="X167" s="31" t="s">
        <v>1779</v>
      </c>
      <c r="Y167" s="29" t="s">
        <v>1787</v>
      </c>
      <c r="Z167" s="38" t="s">
        <v>1788</v>
      </c>
      <c r="AA167" s="29" t="s">
        <v>2151</v>
      </c>
      <c r="AB167" s="64" t="s">
        <v>1878</v>
      </c>
      <c r="AC167" s="29"/>
    </row>
    <row r="168" spans="2:29" ht="51.75" x14ac:dyDescent="0.25">
      <c r="B168" s="13" t="str">
        <f>Calculations!A141</f>
        <v>19C147</v>
      </c>
      <c r="C168" s="60" t="s">
        <v>1863</v>
      </c>
      <c r="D168" s="29" t="str">
        <f>Calculations!B141</f>
        <v>179 Chapel Lane, Coppull, PR7 4ND</v>
      </c>
      <c r="E168" s="29" t="s">
        <v>1812</v>
      </c>
      <c r="F168" s="13" t="str">
        <f>Calculations!C141</f>
        <v>Residential</v>
      </c>
      <c r="G168" s="53">
        <f>Calculations!D141</f>
        <v>12.181800000000001</v>
      </c>
      <c r="H168" s="53">
        <f>Calculations!H141</f>
        <v>12.181800000000001</v>
      </c>
      <c r="I168" s="53">
        <f>Calculations!L141</f>
        <v>100</v>
      </c>
      <c r="J168" s="53">
        <f>Calculations!G141</f>
        <v>0</v>
      </c>
      <c r="K168" s="53">
        <f>Calculations!K141</f>
        <v>0</v>
      </c>
      <c r="L168" s="53">
        <f>Calculations!F141</f>
        <v>0</v>
      </c>
      <c r="M168" s="53">
        <f>Calculations!J141</f>
        <v>0</v>
      </c>
      <c r="N168" s="53">
        <f>Calculations!E141</f>
        <v>0</v>
      </c>
      <c r="O168" s="53">
        <f>Calculations!I141</f>
        <v>0</v>
      </c>
      <c r="P168" s="53">
        <f>Calculations!Q141</f>
        <v>0.76833370000000001</v>
      </c>
      <c r="Q168" s="53">
        <f>Calculations!V141</f>
        <v>6.3072263540691846</v>
      </c>
      <c r="R168" s="53">
        <f>Calculations!O141</f>
        <v>0.36352570000000001</v>
      </c>
      <c r="S168" s="53">
        <f>Calculations!T141</f>
        <v>2.9841706480158927</v>
      </c>
      <c r="T168" s="53">
        <f>Calculations!M141</f>
        <v>0.27286100000000002</v>
      </c>
      <c r="U168" s="53">
        <f>Calculations!R141</f>
        <v>2.2399070744881708</v>
      </c>
      <c r="V168" s="31" t="s">
        <v>1782</v>
      </c>
      <c r="W168" s="31" t="s">
        <v>1782</v>
      </c>
      <c r="X168" s="31" t="s">
        <v>1779</v>
      </c>
      <c r="Y168" s="29" t="s">
        <v>1787</v>
      </c>
      <c r="Z168" s="38" t="s">
        <v>1788</v>
      </c>
      <c r="AA168" s="29" t="s">
        <v>2291</v>
      </c>
      <c r="AB168" s="64" t="s">
        <v>1879</v>
      </c>
      <c r="AC168" s="29"/>
    </row>
    <row r="169" spans="2:29" x14ac:dyDescent="0.25">
      <c r="B169" s="13" t="str">
        <f>Calculations!A142</f>
        <v>19C148</v>
      </c>
      <c r="C169" s="60">
        <v>60</v>
      </c>
      <c r="D169" s="29" t="str">
        <f>Calculations!B142</f>
        <v>Bradley Lane, Eccleston, PR7 5RJ</v>
      </c>
      <c r="E169" s="29" t="s">
        <v>1812</v>
      </c>
      <c r="F169" s="13" t="str">
        <f>Calculations!C142</f>
        <v>Residential</v>
      </c>
      <c r="G169" s="53">
        <f>Calculations!D142</f>
        <v>0.83800799999999998</v>
      </c>
      <c r="H169" s="53">
        <f>Calculations!H142</f>
        <v>0.83800799999999998</v>
      </c>
      <c r="I169" s="53">
        <f>Calculations!L142</f>
        <v>100</v>
      </c>
      <c r="J169" s="53">
        <f>Calculations!G142</f>
        <v>0</v>
      </c>
      <c r="K169" s="53">
        <f>Calculations!K142</f>
        <v>0</v>
      </c>
      <c r="L169" s="53">
        <f>Calculations!F142</f>
        <v>0</v>
      </c>
      <c r="M169" s="53">
        <f>Calculations!J142</f>
        <v>0</v>
      </c>
      <c r="N169" s="53">
        <f>Calculations!E142</f>
        <v>0</v>
      </c>
      <c r="O169" s="53">
        <f>Calculations!I142</f>
        <v>0</v>
      </c>
      <c r="P169" s="53">
        <f>Calculations!Q142</f>
        <v>0</v>
      </c>
      <c r="Q169" s="53">
        <f>Calculations!V142</f>
        <v>0</v>
      </c>
      <c r="R169" s="53">
        <f>Calculations!O142</f>
        <v>0</v>
      </c>
      <c r="S169" s="53">
        <f>Calculations!T142</f>
        <v>0</v>
      </c>
      <c r="T169" s="53">
        <f>Calculations!M142</f>
        <v>0</v>
      </c>
      <c r="U169" s="53">
        <f>Calculations!R142</f>
        <v>0</v>
      </c>
      <c r="V169" s="31" t="s">
        <v>1782</v>
      </c>
      <c r="W169" s="31" t="s">
        <v>1782</v>
      </c>
      <c r="X169" s="31" t="s">
        <v>1779</v>
      </c>
      <c r="Y169" s="29" t="s">
        <v>1789</v>
      </c>
      <c r="Z169" s="38" t="s">
        <v>1790</v>
      </c>
      <c r="AA169" s="29" t="s">
        <v>2151</v>
      </c>
      <c r="AB169" s="64" t="s">
        <v>1878</v>
      </c>
      <c r="AC169" s="29"/>
    </row>
    <row r="170" spans="2:29" ht="26.25" x14ac:dyDescent="0.25">
      <c r="B170" s="13" t="str">
        <f>Calculations!A143</f>
        <v>19C149</v>
      </c>
      <c r="C170" s="60">
        <v>44</v>
      </c>
      <c r="D170" s="29" t="str">
        <f>Calculations!B143</f>
        <v>Land to West of Ulnes Walton Lane, Leyland, Preston, PR26 8LU</v>
      </c>
      <c r="E170" s="29" t="s">
        <v>1812</v>
      </c>
      <c r="F170" s="13" t="str">
        <f>Calculations!C143</f>
        <v>Residential</v>
      </c>
      <c r="G170" s="53">
        <f>Calculations!D143</f>
        <v>11.8759</v>
      </c>
      <c r="H170" s="53">
        <f>Calculations!H143</f>
        <v>11.8759</v>
      </c>
      <c r="I170" s="53">
        <f>Calculations!L143</f>
        <v>100</v>
      </c>
      <c r="J170" s="53">
        <f>Calculations!G143</f>
        <v>0</v>
      </c>
      <c r="K170" s="53">
        <f>Calculations!K143</f>
        <v>0</v>
      </c>
      <c r="L170" s="53">
        <f>Calculations!F143</f>
        <v>0</v>
      </c>
      <c r="M170" s="53">
        <f>Calculations!J143</f>
        <v>0</v>
      </c>
      <c r="N170" s="53">
        <f>Calculations!E143</f>
        <v>0</v>
      </c>
      <c r="O170" s="53">
        <f>Calculations!I143</f>
        <v>0</v>
      </c>
      <c r="P170" s="53">
        <f>Calculations!Q143</f>
        <v>1.2361070000000001</v>
      </c>
      <c r="Q170" s="53">
        <f>Calculations!V143</f>
        <v>10.408533248006467</v>
      </c>
      <c r="R170" s="53">
        <f>Calculations!O143</f>
        <v>0.35577400000000003</v>
      </c>
      <c r="S170" s="53">
        <f>Calculations!T143</f>
        <v>2.9957645315302424</v>
      </c>
      <c r="T170" s="53">
        <f>Calculations!M143</f>
        <v>0.25136700000000001</v>
      </c>
      <c r="U170" s="53">
        <f>Calculations!R143</f>
        <v>2.1166143197568186</v>
      </c>
      <c r="V170" s="31" t="s">
        <v>1782</v>
      </c>
      <c r="W170" s="31" t="s">
        <v>1782</v>
      </c>
      <c r="X170" s="31" t="s">
        <v>1779</v>
      </c>
      <c r="Y170" s="29" t="s">
        <v>1787</v>
      </c>
      <c r="Z170" s="38" t="s">
        <v>1788</v>
      </c>
      <c r="AA170" s="29" t="s">
        <v>2292</v>
      </c>
      <c r="AB170" s="64" t="s">
        <v>1878</v>
      </c>
      <c r="AC170" s="29"/>
    </row>
    <row r="171" spans="2:29" ht="26.25" x14ac:dyDescent="0.25">
      <c r="B171" s="13" t="str">
        <f>Calculations!A144</f>
        <v>19C150</v>
      </c>
      <c r="C171" s="60">
        <v>52</v>
      </c>
      <c r="D171" s="29" t="str">
        <f>Calculations!B144</f>
        <v>Land Bounded by Euxton Lane, Pear Tree Lane, Whinney Lane, Euxton, Chorley, PR7 6AQ</v>
      </c>
      <c r="E171" s="29" t="s">
        <v>1812</v>
      </c>
      <c r="F171" s="13" t="str">
        <f>Calculations!C144</f>
        <v>Residential</v>
      </c>
      <c r="G171" s="53">
        <f>Calculations!D144</f>
        <v>4.6158700000000001</v>
      </c>
      <c r="H171" s="53">
        <f>Calculations!H144</f>
        <v>4.6158700000000001</v>
      </c>
      <c r="I171" s="53">
        <f>Calculations!L144</f>
        <v>100</v>
      </c>
      <c r="J171" s="53">
        <f>Calculations!G144</f>
        <v>0</v>
      </c>
      <c r="K171" s="53">
        <f>Calculations!K144</f>
        <v>0</v>
      </c>
      <c r="L171" s="53">
        <f>Calculations!F144</f>
        <v>0</v>
      </c>
      <c r="M171" s="53">
        <f>Calculations!J144</f>
        <v>0</v>
      </c>
      <c r="N171" s="53">
        <f>Calculations!E144</f>
        <v>0</v>
      </c>
      <c r="O171" s="53">
        <f>Calculations!I144</f>
        <v>0</v>
      </c>
      <c r="P171" s="53">
        <f>Calculations!Q144</f>
        <v>0.17943764000000001</v>
      </c>
      <c r="Q171" s="53">
        <f>Calculations!V144</f>
        <v>3.8874067077279042</v>
      </c>
      <c r="R171" s="53">
        <f>Calculations!O144</f>
        <v>3.2895640000000004E-2</v>
      </c>
      <c r="S171" s="53">
        <f>Calculations!T144</f>
        <v>0.71266391817793839</v>
      </c>
      <c r="T171" s="53">
        <f>Calculations!M144</f>
        <v>2.9587800000000001E-2</v>
      </c>
      <c r="U171" s="53">
        <f>Calculations!R144</f>
        <v>0.641001587999662</v>
      </c>
      <c r="V171" s="31" t="s">
        <v>1782</v>
      </c>
      <c r="W171" s="31" t="s">
        <v>1782</v>
      </c>
      <c r="X171" s="31" t="s">
        <v>1779</v>
      </c>
      <c r="Y171" s="29" t="s">
        <v>1787</v>
      </c>
      <c r="Z171" s="38" t="s">
        <v>1788</v>
      </c>
      <c r="AA171" s="29" t="s">
        <v>2293</v>
      </c>
      <c r="AB171" s="64" t="s">
        <v>1878</v>
      </c>
      <c r="AC171" s="29"/>
    </row>
    <row r="172" spans="2:29" ht="26.25" x14ac:dyDescent="0.25">
      <c r="B172" s="13" t="str">
        <f>Calculations!A145</f>
        <v>19C151</v>
      </c>
      <c r="C172" s="60">
        <v>46</v>
      </c>
      <c r="D172" s="29" t="str">
        <f>Calculations!B145</f>
        <v>Land at Birchin Lane/Hill Top Lane, Whittle-Le-Woods, PR6 7QS</v>
      </c>
      <c r="E172" s="29" t="s">
        <v>1812</v>
      </c>
      <c r="F172" s="13" t="str">
        <f>Calculations!C145</f>
        <v>Residential</v>
      </c>
      <c r="G172" s="53">
        <f>Calculations!D145</f>
        <v>4.8028000000000004</v>
      </c>
      <c r="H172" s="53">
        <f>Calculations!H145</f>
        <v>4.8028000000000004</v>
      </c>
      <c r="I172" s="53">
        <f>Calculations!L145</f>
        <v>100</v>
      </c>
      <c r="J172" s="53">
        <f>Calculations!G145</f>
        <v>0</v>
      </c>
      <c r="K172" s="53">
        <f>Calculations!K145</f>
        <v>0</v>
      </c>
      <c r="L172" s="53">
        <f>Calculations!F145</f>
        <v>0</v>
      </c>
      <c r="M172" s="53">
        <f>Calculations!J145</f>
        <v>0</v>
      </c>
      <c r="N172" s="53">
        <f>Calculations!E145</f>
        <v>0</v>
      </c>
      <c r="O172" s="53">
        <f>Calculations!I145</f>
        <v>0</v>
      </c>
      <c r="P172" s="53">
        <f>Calculations!Q145</f>
        <v>1.44E-2</v>
      </c>
      <c r="Q172" s="53">
        <f>Calculations!V145</f>
        <v>0.2998251020238194</v>
      </c>
      <c r="R172" s="53">
        <f>Calculations!O145</f>
        <v>0</v>
      </c>
      <c r="S172" s="53">
        <f>Calculations!T145</f>
        <v>0</v>
      </c>
      <c r="T172" s="53">
        <f>Calculations!M145</f>
        <v>0</v>
      </c>
      <c r="U172" s="53">
        <f>Calculations!R145</f>
        <v>0</v>
      </c>
      <c r="V172" s="31" t="s">
        <v>1782</v>
      </c>
      <c r="W172" s="31" t="s">
        <v>1782</v>
      </c>
      <c r="X172" s="31" t="s">
        <v>1779</v>
      </c>
      <c r="Y172" s="29" t="s">
        <v>1787</v>
      </c>
      <c r="Z172" s="38" t="s">
        <v>1788</v>
      </c>
      <c r="AA172" s="29" t="s">
        <v>2294</v>
      </c>
      <c r="AB172" s="64" t="s">
        <v>1877</v>
      </c>
      <c r="AC172" s="29"/>
    </row>
    <row r="173" spans="2:29" x14ac:dyDescent="0.25">
      <c r="B173" s="13" t="str">
        <f>Calculations!A146</f>
        <v>19C152</v>
      </c>
      <c r="C173" s="60" t="s">
        <v>1858</v>
      </c>
      <c r="D173" s="29" t="str">
        <f>Calculations!B146</f>
        <v>Land Adjoining 20 New Street Mawdesley, L40 2QP</v>
      </c>
      <c r="E173" s="29" t="s">
        <v>1812</v>
      </c>
      <c r="F173" s="13" t="str">
        <f>Calculations!C146</f>
        <v>Residential</v>
      </c>
      <c r="G173" s="53">
        <f>Calculations!D146</f>
        <v>0.322575</v>
      </c>
      <c r="H173" s="53">
        <f>Calculations!H146</f>
        <v>0.322575</v>
      </c>
      <c r="I173" s="53">
        <f>Calculations!L146</f>
        <v>100</v>
      </c>
      <c r="J173" s="53">
        <f>Calculations!G146</f>
        <v>0</v>
      </c>
      <c r="K173" s="53">
        <f>Calculations!K146</f>
        <v>0</v>
      </c>
      <c r="L173" s="53">
        <f>Calculations!F146</f>
        <v>0</v>
      </c>
      <c r="M173" s="53">
        <f>Calculations!J146</f>
        <v>0</v>
      </c>
      <c r="N173" s="53">
        <f>Calculations!E146</f>
        <v>0</v>
      </c>
      <c r="O173" s="53">
        <f>Calculations!I146</f>
        <v>0</v>
      </c>
      <c r="P173" s="53">
        <f>Calculations!Q146</f>
        <v>9.6773399999999996E-2</v>
      </c>
      <c r="Q173" s="53">
        <f>Calculations!V146</f>
        <v>30.000279004882586</v>
      </c>
      <c r="R173" s="53">
        <f>Calculations!O146</f>
        <v>0</v>
      </c>
      <c r="S173" s="53">
        <f>Calculations!T146</f>
        <v>0</v>
      </c>
      <c r="T173" s="53">
        <f>Calculations!M146</f>
        <v>0</v>
      </c>
      <c r="U173" s="53">
        <f>Calculations!R146</f>
        <v>0</v>
      </c>
      <c r="V173" s="31" t="s">
        <v>1782</v>
      </c>
      <c r="W173" s="31" t="s">
        <v>1782</v>
      </c>
      <c r="X173" s="31" t="s">
        <v>1779</v>
      </c>
      <c r="Y173" s="29" t="s">
        <v>1787</v>
      </c>
      <c r="Z173" s="38" t="s">
        <v>1788</v>
      </c>
      <c r="AA173" s="29" t="s">
        <v>2151</v>
      </c>
      <c r="AB173" s="64" t="s">
        <v>1878</v>
      </c>
      <c r="AC173" s="29"/>
    </row>
    <row r="174" spans="2:29" ht="26.25" x14ac:dyDescent="0.25">
      <c r="B174" s="13" t="str">
        <f>Calculations!A147</f>
        <v>19C153</v>
      </c>
      <c r="C174" s="60">
        <v>38</v>
      </c>
      <c r="D174" s="29" t="str">
        <f>Calculations!B147</f>
        <v>Cuerden Hall, Sue Ryder Neurological Care Centre, Shady Lane, Bamber Bridge, Preston, PR5 6AZ</v>
      </c>
      <c r="E174" s="29" t="s">
        <v>1812</v>
      </c>
      <c r="F174" s="13" t="str">
        <f>Calculations!C147</f>
        <v>Mixed Use</v>
      </c>
      <c r="G174" s="53">
        <f>Calculations!D147</f>
        <v>6.70573</v>
      </c>
      <c r="H174" s="53">
        <f>Calculations!H147</f>
        <v>6.70573</v>
      </c>
      <c r="I174" s="53">
        <f>Calculations!L147</f>
        <v>100</v>
      </c>
      <c r="J174" s="53">
        <f>Calculations!G147</f>
        <v>0</v>
      </c>
      <c r="K174" s="53">
        <f>Calculations!K147</f>
        <v>0</v>
      </c>
      <c r="L174" s="53">
        <f>Calculations!F147</f>
        <v>0</v>
      </c>
      <c r="M174" s="53">
        <f>Calculations!J147</f>
        <v>0</v>
      </c>
      <c r="N174" s="53">
        <f>Calculations!E147</f>
        <v>0</v>
      </c>
      <c r="O174" s="53">
        <f>Calculations!I147</f>
        <v>0</v>
      </c>
      <c r="P174" s="53">
        <f>Calculations!Q147</f>
        <v>0.14441190000000001</v>
      </c>
      <c r="Q174" s="53">
        <f>Calculations!V147</f>
        <v>2.1535597168391809</v>
      </c>
      <c r="R174" s="53">
        <f>Calculations!O147</f>
        <v>2.7397900000000003E-2</v>
      </c>
      <c r="S174" s="53">
        <f>Calculations!T147</f>
        <v>0.40857445796356257</v>
      </c>
      <c r="T174" s="53">
        <f>Calculations!M147</f>
        <v>1.1498400000000001E-2</v>
      </c>
      <c r="U174" s="53">
        <f>Calculations!R147</f>
        <v>0.17147126412784292</v>
      </c>
      <c r="V174" s="31" t="s">
        <v>1782</v>
      </c>
      <c r="W174" s="31" t="s">
        <v>1782</v>
      </c>
      <c r="X174" s="31" t="s">
        <v>1779</v>
      </c>
      <c r="Y174" s="29" t="s">
        <v>1787</v>
      </c>
      <c r="Z174" s="38" t="s">
        <v>1788</v>
      </c>
      <c r="AA174" s="29" t="s">
        <v>2151</v>
      </c>
      <c r="AB174" s="64" t="s">
        <v>1878</v>
      </c>
      <c r="AC174" s="29"/>
    </row>
    <row r="175" spans="2:29" ht="26.25" x14ac:dyDescent="0.25">
      <c r="B175" s="13" t="str">
        <f>Calculations!A148</f>
        <v>19C154</v>
      </c>
      <c r="C175" s="60">
        <v>47</v>
      </c>
      <c r="D175" s="29" t="str">
        <f>Calculations!B148</f>
        <v>Land off Chorley Road Wheelton, PR6 8HS</v>
      </c>
      <c r="E175" s="29" t="s">
        <v>1812</v>
      </c>
      <c r="F175" s="13" t="str">
        <f>Calculations!C148</f>
        <v>Residential</v>
      </c>
      <c r="G175" s="53">
        <f>Calculations!D148</f>
        <v>4.3108500000000003</v>
      </c>
      <c r="H175" s="53">
        <f>Calculations!H148</f>
        <v>4.3108500000000003</v>
      </c>
      <c r="I175" s="53">
        <f>Calculations!L148</f>
        <v>100</v>
      </c>
      <c r="J175" s="53">
        <f>Calculations!G148</f>
        <v>0</v>
      </c>
      <c r="K175" s="53">
        <f>Calculations!K148</f>
        <v>0</v>
      </c>
      <c r="L175" s="53">
        <f>Calculations!F148</f>
        <v>0</v>
      </c>
      <c r="M175" s="53">
        <f>Calculations!J148</f>
        <v>0</v>
      </c>
      <c r="N175" s="53">
        <f>Calculations!E148</f>
        <v>0</v>
      </c>
      <c r="O175" s="53">
        <f>Calculations!I148</f>
        <v>0</v>
      </c>
      <c r="P175" s="53">
        <f>Calculations!Q148</f>
        <v>0.12587139999999999</v>
      </c>
      <c r="Q175" s="53">
        <f>Calculations!V148</f>
        <v>2.9198742707354697</v>
      </c>
      <c r="R175" s="53">
        <f>Calculations!O148</f>
        <v>2.55464E-2</v>
      </c>
      <c r="S175" s="53">
        <f>Calculations!T148</f>
        <v>0.59260702645649921</v>
      </c>
      <c r="T175" s="53">
        <f>Calculations!M148</f>
        <v>1.16133E-2</v>
      </c>
      <c r="U175" s="53">
        <f>Calculations!R148</f>
        <v>0.26939698667316186</v>
      </c>
      <c r="V175" s="31" t="s">
        <v>1782</v>
      </c>
      <c r="W175" s="31" t="s">
        <v>1782</v>
      </c>
      <c r="X175" s="31" t="s">
        <v>1779</v>
      </c>
      <c r="Y175" s="29" t="s">
        <v>1787</v>
      </c>
      <c r="Z175" s="38" t="s">
        <v>1788</v>
      </c>
      <c r="AA175" s="29" t="s">
        <v>2295</v>
      </c>
      <c r="AB175" s="64" t="s">
        <v>1878</v>
      </c>
      <c r="AC175" s="29"/>
    </row>
    <row r="176" spans="2:29" ht="26.25" x14ac:dyDescent="0.25">
      <c r="B176" s="13" t="str">
        <f>Calculations!A149</f>
        <v>19C155</v>
      </c>
      <c r="C176" s="60">
        <v>62</v>
      </c>
      <c r="D176" s="29" t="str">
        <f>Calculations!B149</f>
        <v>Cockers Farm, Long Lane, Limbrick, Chorley, PR6 9EE</v>
      </c>
      <c r="E176" s="29" t="s">
        <v>1812</v>
      </c>
      <c r="F176" s="13" t="str">
        <f>Calculations!C149</f>
        <v>Residential</v>
      </c>
      <c r="G176" s="53">
        <f>Calculations!D149</f>
        <v>0.53624099999999997</v>
      </c>
      <c r="H176" s="53">
        <f>Calculations!H149</f>
        <v>0.53624099999999997</v>
      </c>
      <c r="I176" s="53">
        <f>Calculations!L149</f>
        <v>100</v>
      </c>
      <c r="J176" s="53">
        <f>Calculations!G149</f>
        <v>0</v>
      </c>
      <c r="K176" s="53">
        <f>Calculations!K149</f>
        <v>0</v>
      </c>
      <c r="L176" s="53">
        <f>Calculations!F149</f>
        <v>0</v>
      </c>
      <c r="M176" s="53">
        <f>Calculations!J149</f>
        <v>0</v>
      </c>
      <c r="N176" s="53">
        <f>Calculations!E149</f>
        <v>0</v>
      </c>
      <c r="O176" s="53">
        <f>Calculations!I149</f>
        <v>0</v>
      </c>
      <c r="P176" s="53">
        <f>Calculations!Q149</f>
        <v>0</v>
      </c>
      <c r="Q176" s="53">
        <f>Calculations!V149</f>
        <v>0</v>
      </c>
      <c r="R176" s="53">
        <f>Calculations!O149</f>
        <v>0</v>
      </c>
      <c r="S176" s="53">
        <f>Calculations!T149</f>
        <v>0</v>
      </c>
      <c r="T176" s="53">
        <f>Calculations!M149</f>
        <v>0</v>
      </c>
      <c r="U176" s="53">
        <f>Calculations!R149</f>
        <v>0</v>
      </c>
      <c r="V176" s="31" t="s">
        <v>1782</v>
      </c>
      <c r="W176" s="31" t="s">
        <v>1782</v>
      </c>
      <c r="X176" s="31" t="s">
        <v>1779</v>
      </c>
      <c r="Y176" s="29" t="s">
        <v>1789</v>
      </c>
      <c r="Z176" s="38" t="s">
        <v>1790</v>
      </c>
      <c r="AA176" s="29" t="s">
        <v>2296</v>
      </c>
      <c r="AB176" s="64" t="s">
        <v>1878</v>
      </c>
      <c r="AC176" s="29" t="s">
        <v>2449</v>
      </c>
    </row>
    <row r="177" spans="2:29" ht="26.25" x14ac:dyDescent="0.25">
      <c r="B177" s="13" t="str">
        <f>Calculations!A150</f>
        <v>19C156</v>
      </c>
      <c r="C177" s="60">
        <v>33</v>
      </c>
      <c r="D177" s="29" t="str">
        <f>Calculations!B150</f>
        <v>LAND SOUTH OF THE STRAITS, HOGHTON, CHORLEY, PR5 0DA</v>
      </c>
      <c r="E177" s="29" t="s">
        <v>1812</v>
      </c>
      <c r="F177" s="13" t="str">
        <f>Calculations!C150</f>
        <v>Residential</v>
      </c>
      <c r="G177" s="53">
        <f>Calculations!D150</f>
        <v>4.0532399999999997</v>
      </c>
      <c r="H177" s="53">
        <f>Calculations!H150</f>
        <v>4.0532399999999997</v>
      </c>
      <c r="I177" s="53">
        <f>Calculations!L150</f>
        <v>100</v>
      </c>
      <c r="J177" s="53">
        <f>Calculations!G150</f>
        <v>0</v>
      </c>
      <c r="K177" s="53">
        <f>Calculations!K150</f>
        <v>0</v>
      </c>
      <c r="L177" s="53">
        <f>Calculations!F150</f>
        <v>0</v>
      </c>
      <c r="M177" s="53">
        <f>Calculations!J150</f>
        <v>0</v>
      </c>
      <c r="N177" s="53">
        <f>Calculations!E150</f>
        <v>0</v>
      </c>
      <c r="O177" s="53">
        <f>Calculations!I150</f>
        <v>0</v>
      </c>
      <c r="P177" s="53">
        <f>Calculations!Q150</f>
        <v>0.21861239999999998</v>
      </c>
      <c r="Q177" s="53">
        <f>Calculations!V150</f>
        <v>5.3935222192616274</v>
      </c>
      <c r="R177" s="53">
        <f>Calculations!O150</f>
        <v>0.13853989999999999</v>
      </c>
      <c r="S177" s="53">
        <f>Calculations!T150</f>
        <v>3.4180038685101306</v>
      </c>
      <c r="T177" s="53">
        <f>Calculations!M150</f>
        <v>0.119365</v>
      </c>
      <c r="U177" s="53">
        <f>Calculations!R150</f>
        <v>2.9449280082107157</v>
      </c>
      <c r="V177" s="31" t="s">
        <v>1782</v>
      </c>
      <c r="W177" s="31" t="s">
        <v>1782</v>
      </c>
      <c r="X177" s="31" t="s">
        <v>1779</v>
      </c>
      <c r="Y177" s="29" t="s">
        <v>1786</v>
      </c>
      <c r="Z177" s="38" t="s">
        <v>1803</v>
      </c>
      <c r="AA177" s="29" t="s">
        <v>2297</v>
      </c>
      <c r="AB177" s="64" t="s">
        <v>1878</v>
      </c>
      <c r="AC177" s="29"/>
    </row>
    <row r="178" spans="2:29" ht="90" x14ac:dyDescent="0.25">
      <c r="B178" s="13" t="str">
        <f>Calculations!A151</f>
        <v>19C157</v>
      </c>
      <c r="C178" s="60">
        <v>40</v>
      </c>
      <c r="D178" s="29" t="str">
        <f>Calculations!B151</f>
        <v>Land off Moulden Brow, Blackburn, BB2 5JA</v>
      </c>
      <c r="E178" s="29" t="s">
        <v>1812</v>
      </c>
      <c r="F178" s="13" t="str">
        <f>Calculations!C151</f>
        <v>Residential</v>
      </c>
      <c r="G178" s="53">
        <f>Calculations!D151</f>
        <v>1.4527600000000001</v>
      </c>
      <c r="H178" s="53">
        <f>Calculations!H151</f>
        <v>1.3471923769580001</v>
      </c>
      <c r="I178" s="53">
        <f>Calculations!L151</f>
        <v>92.733306049037694</v>
      </c>
      <c r="J178" s="53">
        <f>Calculations!G151</f>
        <v>0.105567623042</v>
      </c>
      <c r="K178" s="53">
        <f>Calculations!K151</f>
        <v>7.2666939509623063</v>
      </c>
      <c r="L178" s="53">
        <f>Calculations!F151</f>
        <v>0</v>
      </c>
      <c r="M178" s="53">
        <f>Calculations!J151</f>
        <v>0</v>
      </c>
      <c r="N178" s="53">
        <f>Calculations!E151</f>
        <v>0</v>
      </c>
      <c r="O178" s="53">
        <f>Calculations!I151</f>
        <v>0</v>
      </c>
      <c r="P178" s="53">
        <f>Calculations!Q151</f>
        <v>0.35331750000000001</v>
      </c>
      <c r="Q178" s="53">
        <f>Calculations!V151</f>
        <v>24.320431454610532</v>
      </c>
      <c r="R178" s="53">
        <f>Calculations!O151</f>
        <v>0.23237450000000001</v>
      </c>
      <c r="S178" s="53">
        <f>Calculations!T151</f>
        <v>15.995381205429664</v>
      </c>
      <c r="T178" s="53">
        <f>Calculations!M151</f>
        <v>0.185477</v>
      </c>
      <c r="U178" s="53">
        <f>Calculations!R151</f>
        <v>12.767215507034885</v>
      </c>
      <c r="V178" s="31" t="s">
        <v>1781</v>
      </c>
      <c r="W178" s="31" t="s">
        <v>1781</v>
      </c>
      <c r="X178" s="31" t="s">
        <v>1779</v>
      </c>
      <c r="Y178" s="29" t="s">
        <v>1783</v>
      </c>
      <c r="Z178" s="38" t="s">
        <v>1806</v>
      </c>
      <c r="AA178" s="29" t="s">
        <v>2298</v>
      </c>
      <c r="AB178" s="64" t="s">
        <v>1878</v>
      </c>
      <c r="AC178" s="29" t="s">
        <v>2460</v>
      </c>
    </row>
    <row r="179" spans="2:29" ht="51.75" x14ac:dyDescent="0.25">
      <c r="B179" s="13" t="str">
        <f>Calculations!A152</f>
        <v>19C158</v>
      </c>
      <c r="C179" s="60" t="s">
        <v>1845</v>
      </c>
      <c r="D179" s="29" t="str">
        <f>Calculations!B152</f>
        <v>Land South of Moulden Brow, Blackburn, BB2 5JA</v>
      </c>
      <c r="E179" s="29" t="s">
        <v>1812</v>
      </c>
      <c r="F179" s="13" t="str">
        <f>Calculations!C152</f>
        <v>Residential</v>
      </c>
      <c r="G179" s="53">
        <f>Calculations!D152</f>
        <v>9.2259100000000007</v>
      </c>
      <c r="H179" s="53">
        <f>Calculations!H152</f>
        <v>7.4222958120451006</v>
      </c>
      <c r="I179" s="53">
        <f>Calculations!L152</f>
        <v>80.450555143558731</v>
      </c>
      <c r="J179" s="53">
        <f>Calculations!G152</f>
        <v>9.4838465034899996E-2</v>
      </c>
      <c r="K179" s="53">
        <f>Calculations!K152</f>
        <v>1.0279578386836636</v>
      </c>
      <c r="L179" s="53">
        <f>Calculations!F152</f>
        <v>1.70877572292</v>
      </c>
      <c r="M179" s="53">
        <f>Calculations!J152</f>
        <v>18.521487017757597</v>
      </c>
      <c r="N179" s="53">
        <f>Calculations!E152</f>
        <v>0</v>
      </c>
      <c r="O179" s="53">
        <f>Calculations!I152</f>
        <v>0</v>
      </c>
      <c r="P179" s="53">
        <f>Calculations!Q152</f>
        <v>1.9171840000000002</v>
      </c>
      <c r="Q179" s="53">
        <f>Calculations!V152</f>
        <v>20.780432499341529</v>
      </c>
      <c r="R179" s="53">
        <f>Calculations!O152</f>
        <v>1.3375110000000001</v>
      </c>
      <c r="S179" s="53">
        <f>Calculations!T152</f>
        <v>14.497334138312642</v>
      </c>
      <c r="T179" s="53">
        <f>Calculations!M152</f>
        <v>1.2222200000000001</v>
      </c>
      <c r="U179" s="53">
        <f>Calculations!R152</f>
        <v>13.247690471725823</v>
      </c>
      <c r="V179" s="31" t="s">
        <v>1781</v>
      </c>
      <c r="W179" s="31" t="s">
        <v>1781</v>
      </c>
      <c r="X179" s="31" t="s">
        <v>1779</v>
      </c>
      <c r="Y179" s="29" t="s">
        <v>1783</v>
      </c>
      <c r="Z179" s="38" t="s">
        <v>1806</v>
      </c>
      <c r="AA179" s="29" t="s">
        <v>2299</v>
      </c>
      <c r="AB179" s="64" t="s">
        <v>1878</v>
      </c>
      <c r="AC179" s="29"/>
    </row>
    <row r="180" spans="2:29" ht="51.75" x14ac:dyDescent="0.25">
      <c r="B180" s="13" t="str">
        <f>Calculations!A153</f>
        <v>19C159</v>
      </c>
      <c r="C180" s="60" t="s">
        <v>1846</v>
      </c>
      <c r="D180" s="29" t="str">
        <f>Calculations!B153</f>
        <v>Land off Dryfield Lane, Rivington, Bolton, BL6 7RT</v>
      </c>
      <c r="E180" s="29" t="s">
        <v>1812</v>
      </c>
      <c r="F180" s="13" t="str">
        <f>Calculations!C153</f>
        <v>Residential</v>
      </c>
      <c r="G180" s="53">
        <f>Calculations!D153</f>
        <v>5.1843599999999999</v>
      </c>
      <c r="H180" s="53">
        <f>Calculations!H153</f>
        <v>5.1843599999999999</v>
      </c>
      <c r="I180" s="53">
        <f>Calculations!L153</f>
        <v>100</v>
      </c>
      <c r="J180" s="53">
        <f>Calculations!G153</f>
        <v>0</v>
      </c>
      <c r="K180" s="53">
        <f>Calculations!K153</f>
        <v>0</v>
      </c>
      <c r="L180" s="53">
        <f>Calculations!F153</f>
        <v>0</v>
      </c>
      <c r="M180" s="53">
        <f>Calculations!J153</f>
        <v>0</v>
      </c>
      <c r="N180" s="53">
        <f>Calculations!E153</f>
        <v>0</v>
      </c>
      <c r="O180" s="53">
        <f>Calculations!I153</f>
        <v>0</v>
      </c>
      <c r="P180" s="53">
        <f>Calculations!Q153</f>
        <v>3.4000950000000002E-2</v>
      </c>
      <c r="Q180" s="53">
        <f>Calculations!V153</f>
        <v>0.65583697891350135</v>
      </c>
      <c r="R180" s="53">
        <f>Calculations!O153</f>
        <v>2.9600000000000001E-2</v>
      </c>
      <c r="S180" s="53">
        <f>Calculations!T153</f>
        <v>0.57094800515396316</v>
      </c>
      <c r="T180" s="53">
        <f>Calculations!M153</f>
        <v>2.12E-2</v>
      </c>
      <c r="U180" s="53">
        <f>Calculations!R153</f>
        <v>0.40892221990756811</v>
      </c>
      <c r="V180" s="31" t="s">
        <v>1782</v>
      </c>
      <c r="W180" s="31" t="s">
        <v>1781</v>
      </c>
      <c r="X180" s="31" t="s">
        <v>1779</v>
      </c>
      <c r="Y180" s="29" t="s">
        <v>1787</v>
      </c>
      <c r="Z180" s="38" t="s">
        <v>1788</v>
      </c>
      <c r="AA180" s="29" t="s">
        <v>2300</v>
      </c>
      <c r="AB180" s="64" t="s">
        <v>1878</v>
      </c>
      <c r="AC180" s="29" t="s">
        <v>2446</v>
      </c>
    </row>
    <row r="181" spans="2:29" ht="51.75" x14ac:dyDescent="0.25">
      <c r="B181" s="13" t="str">
        <f>Calculations!A154</f>
        <v>19C160</v>
      </c>
      <c r="C181" s="60">
        <v>52</v>
      </c>
      <c r="D181" s="29" t="str">
        <f>Calculations!B154</f>
        <v>Woodlands, Southport Road, Chorley, PR7 1NT</v>
      </c>
      <c r="E181" s="29" t="s">
        <v>1812</v>
      </c>
      <c r="F181" s="13" t="str">
        <f>Calculations!C154</f>
        <v>Mixed Use</v>
      </c>
      <c r="G181" s="53">
        <f>Calculations!D154</f>
        <v>8.36768</v>
      </c>
      <c r="H181" s="53">
        <f>Calculations!H154</f>
        <v>8.1626261801942999</v>
      </c>
      <c r="I181" s="53">
        <f>Calculations!L154</f>
        <v>97.54945433135947</v>
      </c>
      <c r="J181" s="53">
        <f>Calculations!G154</f>
        <v>0.10711495777</v>
      </c>
      <c r="K181" s="53">
        <f>Calculations!K154</f>
        <v>1.2801034189882978</v>
      </c>
      <c r="L181" s="53">
        <f>Calculations!F154</f>
        <v>1.84558842037E-2</v>
      </c>
      <c r="M181" s="53">
        <f>Calculations!J154</f>
        <v>0.22056154398471259</v>
      </c>
      <c r="N181" s="53">
        <f>Calculations!E154</f>
        <v>7.9482977832000007E-2</v>
      </c>
      <c r="O181" s="53">
        <f>Calculations!I154</f>
        <v>0.94988070566752081</v>
      </c>
      <c r="P181" s="53">
        <f>Calculations!Q154</f>
        <v>0.245449</v>
      </c>
      <c r="Q181" s="53">
        <f>Calculations!V154</f>
        <v>2.9332981184748941</v>
      </c>
      <c r="R181" s="53">
        <f>Calculations!O154</f>
        <v>0.129353</v>
      </c>
      <c r="S181" s="53">
        <f>Calculations!T154</f>
        <v>1.5458645646105014</v>
      </c>
      <c r="T181" s="53">
        <f>Calculations!M154</f>
        <v>0.104963</v>
      </c>
      <c r="U181" s="53">
        <f>Calculations!R154</f>
        <v>1.2543859229798462</v>
      </c>
      <c r="V181" s="31" t="s">
        <v>1782</v>
      </c>
      <c r="W181" s="31" t="s">
        <v>1781</v>
      </c>
      <c r="X181" s="31" t="s">
        <v>1779</v>
      </c>
      <c r="Y181" s="29" t="s">
        <v>1786</v>
      </c>
      <c r="Z181" s="38" t="s">
        <v>1791</v>
      </c>
      <c r="AA181" s="29" t="s">
        <v>2301</v>
      </c>
      <c r="AB181" s="64" t="s">
        <v>1878</v>
      </c>
      <c r="AC181" s="29" t="s">
        <v>2464</v>
      </c>
    </row>
    <row r="182" spans="2:29" ht="39" x14ac:dyDescent="0.25">
      <c r="B182" s="13" t="str">
        <f>Calculations!A155</f>
        <v>19C161</v>
      </c>
      <c r="C182" s="60" t="s">
        <v>1856</v>
      </c>
      <c r="D182" s="29" t="str">
        <f>Calculations!B155</f>
        <v>Great Knowley, Chorley, PR6 8TH</v>
      </c>
      <c r="E182" s="29" t="s">
        <v>1812</v>
      </c>
      <c r="F182" s="13" t="str">
        <f>Calculations!C155</f>
        <v>Residential</v>
      </c>
      <c r="G182" s="53">
        <f>Calculations!D155</f>
        <v>23.702400000000001</v>
      </c>
      <c r="H182" s="53">
        <f>Calculations!H155</f>
        <v>23.702400000000001</v>
      </c>
      <c r="I182" s="53">
        <f>Calculations!L155</f>
        <v>100</v>
      </c>
      <c r="J182" s="53">
        <f>Calculations!G155</f>
        <v>0</v>
      </c>
      <c r="K182" s="53">
        <f>Calculations!K155</f>
        <v>0</v>
      </c>
      <c r="L182" s="53">
        <f>Calculations!F155</f>
        <v>0</v>
      </c>
      <c r="M182" s="53">
        <f>Calculations!J155</f>
        <v>0</v>
      </c>
      <c r="N182" s="53">
        <f>Calculations!E155</f>
        <v>0</v>
      </c>
      <c r="O182" s="53">
        <f>Calculations!I155</f>
        <v>0</v>
      </c>
      <c r="P182" s="53">
        <f>Calculations!Q155</f>
        <v>2.5950340000000001</v>
      </c>
      <c r="Q182" s="53">
        <f>Calculations!V155</f>
        <v>10.948401849601728</v>
      </c>
      <c r="R182" s="53">
        <f>Calculations!O155</f>
        <v>0.66675400000000007</v>
      </c>
      <c r="S182" s="53">
        <f>Calculations!T155</f>
        <v>2.8130231537734578</v>
      </c>
      <c r="T182" s="53">
        <f>Calculations!M155</f>
        <v>0.226775</v>
      </c>
      <c r="U182" s="53">
        <f>Calculations!R155</f>
        <v>0.9567596530309167</v>
      </c>
      <c r="V182" s="31" t="s">
        <v>1782</v>
      </c>
      <c r="W182" s="31" t="s">
        <v>1781</v>
      </c>
      <c r="X182" s="31" t="s">
        <v>1779</v>
      </c>
      <c r="Y182" s="29" t="s">
        <v>1787</v>
      </c>
      <c r="Z182" s="38" t="s">
        <v>1788</v>
      </c>
      <c r="AA182" s="29" t="s">
        <v>2302</v>
      </c>
      <c r="AB182" s="64" t="s">
        <v>1878</v>
      </c>
      <c r="AC182" s="29" t="s">
        <v>2456</v>
      </c>
    </row>
    <row r="183" spans="2:29" ht="39" x14ac:dyDescent="0.25">
      <c r="B183" s="13" t="str">
        <f>Calculations!A156</f>
        <v>19C162</v>
      </c>
      <c r="C183" s="60" t="s">
        <v>1856</v>
      </c>
      <c r="D183" s="29" t="str">
        <f>Calculations!B156</f>
        <v>Botany Bay, Chorley, PR6 9AF</v>
      </c>
      <c r="E183" s="29" t="s">
        <v>1812</v>
      </c>
      <c r="F183" s="13" t="str">
        <f>Calculations!C156</f>
        <v>Other</v>
      </c>
      <c r="G183" s="53">
        <f>Calculations!D156</f>
        <v>8.8191299999999995</v>
      </c>
      <c r="H183" s="53">
        <f>Calculations!H156</f>
        <v>8.8191299999999995</v>
      </c>
      <c r="I183" s="53">
        <f>Calculations!L156</f>
        <v>100</v>
      </c>
      <c r="J183" s="53">
        <f>Calculations!G156</f>
        <v>0</v>
      </c>
      <c r="K183" s="53">
        <f>Calculations!K156</f>
        <v>0</v>
      </c>
      <c r="L183" s="53">
        <f>Calculations!F156</f>
        <v>0</v>
      </c>
      <c r="M183" s="53">
        <f>Calculations!J156</f>
        <v>0</v>
      </c>
      <c r="N183" s="53">
        <f>Calculations!E156</f>
        <v>0</v>
      </c>
      <c r="O183" s="53">
        <f>Calculations!I156</f>
        <v>0</v>
      </c>
      <c r="P183" s="53">
        <f>Calculations!Q156</f>
        <v>1.483255</v>
      </c>
      <c r="Q183" s="53">
        <f>Calculations!V156</f>
        <v>16.81860909182652</v>
      </c>
      <c r="R183" s="53">
        <f>Calculations!O156</f>
        <v>0.44588500000000003</v>
      </c>
      <c r="S183" s="53">
        <f>Calculations!T156</f>
        <v>5.0558841971940547</v>
      </c>
      <c r="T183" s="53">
        <f>Calculations!M156</f>
        <v>0.17071900000000001</v>
      </c>
      <c r="U183" s="53">
        <f>Calculations!R156</f>
        <v>1.9357805134973631</v>
      </c>
      <c r="V183" s="31" t="s">
        <v>1782</v>
      </c>
      <c r="W183" s="31" t="s">
        <v>1781</v>
      </c>
      <c r="X183" s="31" t="s">
        <v>1779</v>
      </c>
      <c r="Y183" s="29" t="s">
        <v>1787</v>
      </c>
      <c r="Z183" s="38" t="s">
        <v>1788</v>
      </c>
      <c r="AA183" s="29" t="s">
        <v>2303</v>
      </c>
      <c r="AB183" s="64" t="s">
        <v>1878</v>
      </c>
      <c r="AC183" s="29" t="s">
        <v>2454</v>
      </c>
    </row>
    <row r="184" spans="2:29" ht="39" x14ac:dyDescent="0.25">
      <c r="B184" s="13" t="str">
        <f>Calculations!A157</f>
        <v>19C163</v>
      </c>
      <c r="C184" s="60">
        <v>53</v>
      </c>
      <c r="D184" s="29" t="str">
        <f>Calculations!B157</f>
        <v>Land to the North East of M61 junction (Gale Moss) Chorley, PR6 8AA</v>
      </c>
      <c r="E184" s="29" t="s">
        <v>1812</v>
      </c>
      <c r="F184" s="13" t="str">
        <f>Calculations!C157</f>
        <v>Employment</v>
      </c>
      <c r="G184" s="53">
        <f>Calculations!D157</f>
        <v>6.9249000000000001</v>
      </c>
      <c r="H184" s="53">
        <f>Calculations!H157</f>
        <v>6.9249000000000001</v>
      </c>
      <c r="I184" s="53">
        <f>Calculations!L157</f>
        <v>100</v>
      </c>
      <c r="J184" s="53">
        <f>Calculations!G157</f>
        <v>0</v>
      </c>
      <c r="K184" s="53">
        <f>Calculations!K157</f>
        <v>0</v>
      </c>
      <c r="L184" s="53">
        <f>Calculations!F157</f>
        <v>0</v>
      </c>
      <c r="M184" s="53">
        <f>Calculations!J157</f>
        <v>0</v>
      </c>
      <c r="N184" s="53">
        <f>Calculations!E157</f>
        <v>0</v>
      </c>
      <c r="O184" s="53">
        <f>Calculations!I157</f>
        <v>0</v>
      </c>
      <c r="P184" s="53">
        <f>Calculations!Q157</f>
        <v>0.56949399999999994</v>
      </c>
      <c r="Q184" s="53">
        <f>Calculations!V157</f>
        <v>8.2238588282863283</v>
      </c>
      <c r="R184" s="53">
        <f>Calculations!O157</f>
        <v>0.149287</v>
      </c>
      <c r="S184" s="53">
        <f>Calculations!T157</f>
        <v>2.1558000837557221</v>
      </c>
      <c r="T184" s="53">
        <f>Calculations!M157</f>
        <v>9.6075099999999997E-2</v>
      </c>
      <c r="U184" s="53">
        <f>Calculations!R157</f>
        <v>1.387386099438259</v>
      </c>
      <c r="V184" s="31" t="s">
        <v>1782</v>
      </c>
      <c r="W184" s="31" t="s">
        <v>1782</v>
      </c>
      <c r="X184" s="31" t="s">
        <v>1780</v>
      </c>
      <c r="Y184" s="29" t="s">
        <v>1787</v>
      </c>
      <c r="Z184" s="38" t="s">
        <v>1788</v>
      </c>
      <c r="AA184" s="29" t="s">
        <v>2304</v>
      </c>
      <c r="AB184" s="64" t="s">
        <v>1878</v>
      </c>
      <c r="AC184" s="29" t="s">
        <v>2458</v>
      </c>
    </row>
    <row r="185" spans="2:29" ht="77.25" x14ac:dyDescent="0.25">
      <c r="B185" s="13" t="str">
        <f>Calculations!A158</f>
        <v>19C164</v>
      </c>
      <c r="C185" s="60" t="s">
        <v>1853</v>
      </c>
      <c r="D185" s="29" t="str">
        <f>Calculations!B158</f>
        <v>Euxton Lane, Chorley, PR7 1BF</v>
      </c>
      <c r="E185" s="29" t="s">
        <v>1812</v>
      </c>
      <c r="F185" s="13" t="str">
        <f>Calculations!C158</f>
        <v>Employment</v>
      </c>
      <c r="G185" s="53">
        <f>Calculations!D158</f>
        <v>2.9656199999999999</v>
      </c>
      <c r="H185" s="53">
        <f>Calculations!H158</f>
        <v>2.9656199999999999</v>
      </c>
      <c r="I185" s="53">
        <f>Calculations!L158</f>
        <v>100</v>
      </c>
      <c r="J185" s="53">
        <f>Calculations!G158</f>
        <v>0</v>
      </c>
      <c r="K185" s="53">
        <f>Calculations!K158</f>
        <v>0</v>
      </c>
      <c r="L185" s="53">
        <f>Calculations!F158</f>
        <v>0</v>
      </c>
      <c r="M185" s="53">
        <f>Calculations!J158</f>
        <v>0</v>
      </c>
      <c r="N185" s="53">
        <f>Calculations!E158</f>
        <v>0</v>
      </c>
      <c r="O185" s="53">
        <f>Calculations!I158</f>
        <v>0</v>
      </c>
      <c r="P185" s="53">
        <f>Calculations!Q158</f>
        <v>0.7867900000000001</v>
      </c>
      <c r="Q185" s="53">
        <f>Calculations!V158</f>
        <v>26.530371389456509</v>
      </c>
      <c r="R185" s="53">
        <f>Calculations!O158</f>
        <v>0.45131500000000002</v>
      </c>
      <c r="S185" s="53">
        <f>Calculations!T158</f>
        <v>15.218234298392918</v>
      </c>
      <c r="T185" s="53">
        <f>Calculations!M158</f>
        <v>0.28883700000000001</v>
      </c>
      <c r="U185" s="53">
        <f>Calculations!R158</f>
        <v>9.7395148400671712</v>
      </c>
      <c r="V185" s="31" t="s">
        <v>1781</v>
      </c>
      <c r="W185" s="31" t="s">
        <v>1782</v>
      </c>
      <c r="X185" s="31" t="s">
        <v>1780</v>
      </c>
      <c r="Y185" s="29" t="s">
        <v>1783</v>
      </c>
      <c r="Z185" s="38" t="s">
        <v>1806</v>
      </c>
      <c r="AA185" s="29" t="s">
        <v>2429</v>
      </c>
      <c r="AB185" s="64" t="s">
        <v>1878</v>
      </c>
      <c r="AC185" s="29"/>
    </row>
    <row r="186" spans="2:29" ht="26.25" x14ac:dyDescent="0.25">
      <c r="B186" s="13" t="str">
        <f>Calculations!A159</f>
        <v>19C165</v>
      </c>
      <c r="C186" s="60">
        <v>55</v>
      </c>
      <c r="D186" s="29" t="str">
        <f>Calculations!B159</f>
        <v>Cowling Farm, Chorley, PR6 9EA</v>
      </c>
      <c r="E186" s="29" t="s">
        <v>1812</v>
      </c>
      <c r="F186" s="13" t="str">
        <f>Calculations!C159</f>
        <v>Mixed Use</v>
      </c>
      <c r="G186" s="53">
        <f>Calculations!D159</f>
        <v>3.4148499999999999</v>
      </c>
      <c r="H186" s="53">
        <f>Calculations!H159</f>
        <v>3.4148499999999999</v>
      </c>
      <c r="I186" s="53">
        <f>Calculations!L159</f>
        <v>100</v>
      </c>
      <c r="J186" s="53">
        <f>Calculations!G159</f>
        <v>0</v>
      </c>
      <c r="K186" s="53">
        <f>Calculations!K159</f>
        <v>0</v>
      </c>
      <c r="L186" s="53">
        <f>Calculations!F159</f>
        <v>0</v>
      </c>
      <c r="M186" s="53">
        <f>Calculations!J159</f>
        <v>0</v>
      </c>
      <c r="N186" s="53">
        <f>Calculations!E159</f>
        <v>0</v>
      </c>
      <c r="O186" s="53">
        <f>Calculations!I159</f>
        <v>0</v>
      </c>
      <c r="P186" s="53">
        <f>Calculations!Q159</f>
        <v>2.8525200000000001E-2</v>
      </c>
      <c r="Q186" s="53">
        <f>Calculations!V159</f>
        <v>0.83532805247668285</v>
      </c>
      <c r="R186" s="53">
        <f>Calculations!O159</f>
        <v>0</v>
      </c>
      <c r="S186" s="53">
        <f>Calculations!T159</f>
        <v>0</v>
      </c>
      <c r="T186" s="53">
        <f>Calculations!M159</f>
        <v>0</v>
      </c>
      <c r="U186" s="53">
        <f>Calculations!R159</f>
        <v>0</v>
      </c>
      <c r="V186" s="31" t="s">
        <v>1782</v>
      </c>
      <c r="W186" s="31" t="s">
        <v>1782</v>
      </c>
      <c r="X186" s="31" t="s">
        <v>1779</v>
      </c>
      <c r="Y186" s="29" t="s">
        <v>1787</v>
      </c>
      <c r="Z186" s="38" t="s">
        <v>1788</v>
      </c>
      <c r="AA186" s="29" t="s">
        <v>2255</v>
      </c>
      <c r="AB186" s="64" t="s">
        <v>1878</v>
      </c>
      <c r="AC186" s="29"/>
    </row>
    <row r="187" spans="2:29" ht="26.25" x14ac:dyDescent="0.25">
      <c r="B187" s="13" t="str">
        <f>Calculations!A160</f>
        <v>19C166</v>
      </c>
      <c r="C187" s="60">
        <v>52</v>
      </c>
      <c r="D187" s="29" t="str">
        <f>Calculations!B160</f>
        <v>Land at Ackhurst Business Park, Chorley, PR7 1NW</v>
      </c>
      <c r="E187" s="29" t="s">
        <v>1812</v>
      </c>
      <c r="F187" s="13" t="str">
        <f>Calculations!C160</f>
        <v>Employment</v>
      </c>
      <c r="G187" s="53">
        <f>Calculations!D160</f>
        <v>0.478549</v>
      </c>
      <c r="H187" s="53">
        <f>Calculations!H160</f>
        <v>0.478549</v>
      </c>
      <c r="I187" s="53">
        <f>Calculations!L160</f>
        <v>100</v>
      </c>
      <c r="J187" s="53">
        <f>Calculations!G160</f>
        <v>0</v>
      </c>
      <c r="K187" s="53">
        <f>Calculations!K160</f>
        <v>0</v>
      </c>
      <c r="L187" s="53">
        <f>Calculations!F160</f>
        <v>0</v>
      </c>
      <c r="M187" s="53">
        <f>Calculations!J160</f>
        <v>0</v>
      </c>
      <c r="N187" s="53">
        <f>Calculations!E160</f>
        <v>0</v>
      </c>
      <c r="O187" s="53">
        <f>Calculations!I160</f>
        <v>0</v>
      </c>
      <c r="P187" s="53">
        <f>Calculations!Q160</f>
        <v>0</v>
      </c>
      <c r="Q187" s="53">
        <f>Calculations!V160</f>
        <v>0</v>
      </c>
      <c r="R187" s="53">
        <f>Calculations!O160</f>
        <v>0</v>
      </c>
      <c r="S187" s="53">
        <f>Calculations!T160</f>
        <v>0</v>
      </c>
      <c r="T187" s="53">
        <f>Calculations!M160</f>
        <v>0</v>
      </c>
      <c r="U187" s="53">
        <f>Calculations!R160</f>
        <v>0</v>
      </c>
      <c r="V187" s="31" t="s">
        <v>1782</v>
      </c>
      <c r="W187" s="31" t="s">
        <v>1782</v>
      </c>
      <c r="X187" s="31" t="s">
        <v>1780</v>
      </c>
      <c r="Y187" s="29" t="s">
        <v>1789</v>
      </c>
      <c r="Z187" s="38" t="s">
        <v>1790</v>
      </c>
      <c r="AA187" s="29" t="s">
        <v>2305</v>
      </c>
      <c r="AB187" s="64" t="s">
        <v>1878</v>
      </c>
      <c r="AC187" s="29"/>
    </row>
    <row r="188" spans="2:29" ht="51.75" x14ac:dyDescent="0.25">
      <c r="B188" s="13" t="str">
        <f>Calculations!A161</f>
        <v>19C167</v>
      </c>
      <c r="C188" s="60">
        <v>45</v>
      </c>
      <c r="D188" s="29" t="str">
        <f>Calculations!B161</f>
        <v>The Revolution, Buckshaw Avenue, Buckshaw Village, PR6 7AJ</v>
      </c>
      <c r="E188" s="29" t="s">
        <v>1812</v>
      </c>
      <c r="F188" s="13" t="str">
        <f>Calculations!C161</f>
        <v>Employment</v>
      </c>
      <c r="G188" s="53">
        <f>Calculations!D161</f>
        <v>2.8758499999999998</v>
      </c>
      <c r="H188" s="53">
        <f>Calculations!H161</f>
        <v>2.8758499999999998</v>
      </c>
      <c r="I188" s="53">
        <f>Calculations!L161</f>
        <v>100</v>
      </c>
      <c r="J188" s="53">
        <f>Calculations!G161</f>
        <v>0</v>
      </c>
      <c r="K188" s="53">
        <f>Calculations!K161</f>
        <v>0</v>
      </c>
      <c r="L188" s="53">
        <f>Calculations!F161</f>
        <v>0</v>
      </c>
      <c r="M188" s="53">
        <f>Calculations!J161</f>
        <v>0</v>
      </c>
      <c r="N188" s="53">
        <f>Calculations!E161</f>
        <v>0</v>
      </c>
      <c r="O188" s="53">
        <f>Calculations!I161</f>
        <v>0</v>
      </c>
      <c r="P188" s="53">
        <f>Calculations!Q161</f>
        <v>0.54069999999999996</v>
      </c>
      <c r="Q188" s="53">
        <f>Calculations!V161</f>
        <v>18.801397847592884</v>
      </c>
      <c r="R188" s="53">
        <f>Calculations!O161</f>
        <v>0.14102100000000001</v>
      </c>
      <c r="S188" s="53">
        <f>Calculations!T161</f>
        <v>4.9036284924457121</v>
      </c>
      <c r="T188" s="53">
        <f>Calculations!M161</f>
        <v>1.8800000000000001E-2</v>
      </c>
      <c r="U188" s="53">
        <f>Calculations!R161</f>
        <v>0.65371976980718749</v>
      </c>
      <c r="V188" s="31" t="s">
        <v>1782</v>
      </c>
      <c r="W188" s="31" t="s">
        <v>1782</v>
      </c>
      <c r="X188" s="31" t="s">
        <v>1780</v>
      </c>
      <c r="Y188" s="29" t="s">
        <v>1787</v>
      </c>
      <c r="Z188" s="38" t="s">
        <v>1788</v>
      </c>
      <c r="AA188" s="29" t="s">
        <v>2306</v>
      </c>
      <c r="AB188" s="64" t="s">
        <v>1888</v>
      </c>
      <c r="AC188" s="29"/>
    </row>
    <row r="189" spans="2:29" ht="51.75" x14ac:dyDescent="0.25">
      <c r="B189" s="13" t="str">
        <f>Calculations!A162</f>
        <v>19C168</v>
      </c>
      <c r="C189" s="60">
        <v>45</v>
      </c>
      <c r="D189" s="29" t="str">
        <f>Calculations!B162</f>
        <v>Group 1, Buckshaw Village, PR7 7EY</v>
      </c>
      <c r="E189" s="29" t="s">
        <v>1812</v>
      </c>
      <c r="F189" s="13" t="str">
        <f>Calculations!C162</f>
        <v>Employment</v>
      </c>
      <c r="G189" s="53">
        <f>Calculations!D162</f>
        <v>2.2989700000000002</v>
      </c>
      <c r="H189" s="53">
        <f>Calculations!H162</f>
        <v>2.2989700000000002</v>
      </c>
      <c r="I189" s="53">
        <f>Calculations!L162</f>
        <v>100</v>
      </c>
      <c r="J189" s="53">
        <f>Calculations!G162</f>
        <v>0</v>
      </c>
      <c r="K189" s="53">
        <f>Calculations!K162</f>
        <v>0</v>
      </c>
      <c r="L189" s="53">
        <f>Calculations!F162</f>
        <v>0</v>
      </c>
      <c r="M189" s="53">
        <f>Calculations!J162</f>
        <v>0</v>
      </c>
      <c r="N189" s="53">
        <f>Calculations!E162</f>
        <v>0</v>
      </c>
      <c r="O189" s="53">
        <f>Calculations!I162</f>
        <v>0</v>
      </c>
      <c r="P189" s="53">
        <f>Calculations!Q162</f>
        <v>0.37191079999999999</v>
      </c>
      <c r="Q189" s="53">
        <f>Calculations!V162</f>
        <v>16.17727939033567</v>
      </c>
      <c r="R189" s="53">
        <f>Calculations!O162</f>
        <v>0.15340880000000001</v>
      </c>
      <c r="S189" s="53">
        <f>Calculations!T162</f>
        <v>6.6729361409674768</v>
      </c>
      <c r="T189" s="53">
        <f>Calculations!M162</f>
        <v>7.6399999999999996E-2</v>
      </c>
      <c r="U189" s="53">
        <f>Calculations!R162</f>
        <v>3.3232273583387339</v>
      </c>
      <c r="V189" s="31" t="s">
        <v>1782</v>
      </c>
      <c r="W189" s="31" t="s">
        <v>1782</v>
      </c>
      <c r="X189" s="31" t="s">
        <v>1780</v>
      </c>
      <c r="Y189" s="29" t="s">
        <v>1787</v>
      </c>
      <c r="Z189" s="38" t="s">
        <v>1788</v>
      </c>
      <c r="AA189" s="29" t="s">
        <v>2307</v>
      </c>
      <c r="AB189" s="64" t="s">
        <v>1888</v>
      </c>
      <c r="AC189" s="29"/>
    </row>
    <row r="190" spans="2:29" x14ac:dyDescent="0.25">
      <c r="B190" s="13" t="str">
        <f>Calculations!A163</f>
        <v>19C169</v>
      </c>
      <c r="C190" s="60">
        <v>69</v>
      </c>
      <c r="D190" s="29" t="str">
        <f>Calculations!B163</f>
        <v>Fairport, Market Place Adlington, PR7 4EZ</v>
      </c>
      <c r="E190" s="29" t="s">
        <v>1812</v>
      </c>
      <c r="F190" s="13" t="str">
        <f>Calculations!C163</f>
        <v>Mixed Use</v>
      </c>
      <c r="G190" s="53">
        <f>Calculations!D163</f>
        <v>1.47357</v>
      </c>
      <c r="H190" s="53">
        <f>Calculations!H163</f>
        <v>1.47357</v>
      </c>
      <c r="I190" s="53">
        <f>Calculations!L163</f>
        <v>100</v>
      </c>
      <c r="J190" s="53">
        <f>Calculations!G163</f>
        <v>0</v>
      </c>
      <c r="K190" s="53">
        <f>Calculations!K163</f>
        <v>0</v>
      </c>
      <c r="L190" s="53">
        <f>Calculations!F163</f>
        <v>0</v>
      </c>
      <c r="M190" s="53">
        <f>Calculations!J163</f>
        <v>0</v>
      </c>
      <c r="N190" s="53">
        <f>Calculations!E163</f>
        <v>0</v>
      </c>
      <c r="O190" s="53">
        <f>Calculations!I163</f>
        <v>0</v>
      </c>
      <c r="P190" s="53">
        <f>Calculations!Q163</f>
        <v>3.4616599999999997E-2</v>
      </c>
      <c r="Q190" s="53">
        <f>Calculations!V163</f>
        <v>2.3491656317650329</v>
      </c>
      <c r="R190" s="53">
        <f>Calculations!O163</f>
        <v>0</v>
      </c>
      <c r="S190" s="53">
        <f>Calculations!T163</f>
        <v>0</v>
      </c>
      <c r="T190" s="53">
        <f>Calculations!M163</f>
        <v>0</v>
      </c>
      <c r="U190" s="53">
        <f>Calculations!R163</f>
        <v>0</v>
      </c>
      <c r="V190" s="31" t="s">
        <v>1782</v>
      </c>
      <c r="W190" s="31" t="s">
        <v>1782</v>
      </c>
      <c r="X190" s="31" t="s">
        <v>1779</v>
      </c>
      <c r="Y190" s="29" t="s">
        <v>1787</v>
      </c>
      <c r="Z190" s="38" t="s">
        <v>1788</v>
      </c>
      <c r="AA190" s="29" t="s">
        <v>2196</v>
      </c>
      <c r="AB190" s="64" t="s">
        <v>1878</v>
      </c>
      <c r="AC190" s="29"/>
    </row>
    <row r="191" spans="2:29" ht="26.25" x14ac:dyDescent="0.25">
      <c r="B191" s="13" t="str">
        <f>Calculations!A164</f>
        <v>19C170</v>
      </c>
      <c r="C191" s="60" t="s">
        <v>1858</v>
      </c>
      <c r="D191" s="29" t="str">
        <f>Calculations!B164</f>
        <v>Rear of New Street Mawdesley, L40 2QP</v>
      </c>
      <c r="E191" s="29" t="s">
        <v>1812</v>
      </c>
      <c r="F191" s="13" t="str">
        <f>Calculations!C164</f>
        <v>Residential</v>
      </c>
      <c r="G191" s="53">
        <f>Calculations!D164</f>
        <v>0.25486199999999998</v>
      </c>
      <c r="H191" s="53">
        <f>Calculations!H164</f>
        <v>0.25486199999999998</v>
      </c>
      <c r="I191" s="53">
        <f>Calculations!L164</f>
        <v>100</v>
      </c>
      <c r="J191" s="53">
        <f>Calculations!G164</f>
        <v>0</v>
      </c>
      <c r="K191" s="53">
        <f>Calculations!K164</f>
        <v>0</v>
      </c>
      <c r="L191" s="53">
        <f>Calculations!F164</f>
        <v>0</v>
      </c>
      <c r="M191" s="53">
        <f>Calculations!J164</f>
        <v>0</v>
      </c>
      <c r="N191" s="53">
        <f>Calculations!E164</f>
        <v>0</v>
      </c>
      <c r="O191" s="53">
        <f>Calculations!I164</f>
        <v>0</v>
      </c>
      <c r="P191" s="53">
        <f>Calculations!Q164</f>
        <v>7.2575899999999997E-4</v>
      </c>
      <c r="Q191" s="53">
        <f>Calculations!V164</f>
        <v>0.28476548092693299</v>
      </c>
      <c r="R191" s="53">
        <f>Calculations!O164</f>
        <v>0</v>
      </c>
      <c r="S191" s="53">
        <f>Calculations!T164</f>
        <v>0</v>
      </c>
      <c r="T191" s="53">
        <f>Calculations!M164</f>
        <v>0</v>
      </c>
      <c r="U191" s="53">
        <f>Calculations!R164</f>
        <v>0</v>
      </c>
      <c r="V191" s="31" t="s">
        <v>1782</v>
      </c>
      <c r="W191" s="31" t="s">
        <v>1782</v>
      </c>
      <c r="X191" s="31" t="s">
        <v>1779</v>
      </c>
      <c r="Y191" s="29" t="s">
        <v>1787</v>
      </c>
      <c r="Z191" s="38" t="s">
        <v>1788</v>
      </c>
      <c r="AA191" s="29" t="s">
        <v>2439</v>
      </c>
      <c r="AB191" s="64" t="s">
        <v>1878</v>
      </c>
      <c r="AC191" s="29"/>
    </row>
    <row r="192" spans="2:29" ht="51.75" x14ac:dyDescent="0.25">
      <c r="B192" s="13" t="str">
        <f>Calculations!A165</f>
        <v>19C171</v>
      </c>
      <c r="C192" s="60">
        <v>55</v>
      </c>
      <c r="D192" s="29" t="str">
        <f>Calculations!B165</f>
        <v>East of M61, Chorley, PR6 9AR</v>
      </c>
      <c r="E192" s="29" t="s">
        <v>1812</v>
      </c>
      <c r="F192" s="13" t="str">
        <f>Calculations!C165</f>
        <v>Mixed Use</v>
      </c>
      <c r="G192" s="53">
        <f>Calculations!D165</f>
        <v>10.360300000000001</v>
      </c>
      <c r="H192" s="53">
        <f>Calculations!H165</f>
        <v>3.8170146023340004</v>
      </c>
      <c r="I192" s="53">
        <f>Calculations!L165</f>
        <v>36.842703419148101</v>
      </c>
      <c r="J192" s="53">
        <f>Calculations!G165</f>
        <v>3.3072885135400001</v>
      </c>
      <c r="K192" s="53">
        <f>Calculations!K165</f>
        <v>31.92270989778288</v>
      </c>
      <c r="L192" s="53">
        <f>Calculations!F165</f>
        <v>3.0467953940300001</v>
      </c>
      <c r="M192" s="53">
        <f>Calculations!J165</f>
        <v>29.408370356360336</v>
      </c>
      <c r="N192" s="53">
        <f>Calculations!E165</f>
        <v>0.18920149009600001</v>
      </c>
      <c r="O192" s="53">
        <f>Calculations!I165</f>
        <v>1.8262163267086862</v>
      </c>
      <c r="P192" s="53">
        <f>Calculations!Q165</f>
        <v>3.1238900000000003</v>
      </c>
      <c r="Q192" s="53">
        <f>Calculations!V165</f>
        <v>30.152505236334861</v>
      </c>
      <c r="R192" s="53">
        <f>Calculations!O165</f>
        <v>0.83057000000000003</v>
      </c>
      <c r="S192" s="53">
        <f>Calculations!T165</f>
        <v>8.0168527938380176</v>
      </c>
      <c r="T192" s="53">
        <f>Calculations!M165</f>
        <v>0.45088400000000001</v>
      </c>
      <c r="U192" s="53">
        <f>Calculations!R165</f>
        <v>4.352036137949673</v>
      </c>
      <c r="V192" s="31" t="s">
        <v>1782</v>
      </c>
      <c r="W192" s="31" t="s">
        <v>1781</v>
      </c>
      <c r="X192" s="31" t="s">
        <v>1779</v>
      </c>
      <c r="Y192" s="29" t="s">
        <v>1784</v>
      </c>
      <c r="Z192" s="38" t="s">
        <v>1785</v>
      </c>
      <c r="AA192" s="29" t="s">
        <v>2308</v>
      </c>
      <c r="AB192" s="64" t="s">
        <v>1878</v>
      </c>
      <c r="AC192" s="29" t="s">
        <v>2452</v>
      </c>
    </row>
    <row r="193" spans="2:29" ht="77.25" x14ac:dyDescent="0.25">
      <c r="B193" s="13" t="str">
        <f>Calculations!A166</f>
        <v>19C172</v>
      </c>
      <c r="C193" s="60" t="s">
        <v>1854</v>
      </c>
      <c r="D193" s="29" t="str">
        <f>Calculations!B166</f>
        <v>West of Whittle-le-Woods, PR6 7TF-PR6 7DA</v>
      </c>
      <c r="E193" s="29" t="s">
        <v>1812</v>
      </c>
      <c r="F193" s="13" t="str">
        <f>Calculations!C166</f>
        <v>Residential</v>
      </c>
      <c r="G193" s="53">
        <f>Calculations!D166</f>
        <v>52.594799999999999</v>
      </c>
      <c r="H193" s="53">
        <f>Calculations!H166</f>
        <v>49.684295493840992</v>
      </c>
      <c r="I193" s="53">
        <f>Calculations!L166</f>
        <v>94.46617440096928</v>
      </c>
      <c r="J193" s="53">
        <f>Calculations!G166</f>
        <v>1.19523260887</v>
      </c>
      <c r="K193" s="53">
        <f>Calculations!K166</f>
        <v>2.2725300008175715</v>
      </c>
      <c r="L193" s="53">
        <f>Calculations!F166</f>
        <v>0.25876486693900003</v>
      </c>
      <c r="M193" s="53">
        <f>Calculations!J166</f>
        <v>0.49199705472594252</v>
      </c>
      <c r="N193" s="53">
        <f>Calculations!E166</f>
        <v>1.4565070303500001</v>
      </c>
      <c r="O193" s="53">
        <f>Calculations!I166</f>
        <v>2.7692985434871891</v>
      </c>
      <c r="P193" s="53">
        <f>Calculations!Q166</f>
        <v>3.5209989999999998</v>
      </c>
      <c r="Q193" s="53">
        <f>Calculations!V166</f>
        <v>6.6945762698974036</v>
      </c>
      <c r="R193" s="53">
        <f>Calculations!O166</f>
        <v>1.858449</v>
      </c>
      <c r="S193" s="53">
        <f>Calculations!T166</f>
        <v>3.5335223254009902</v>
      </c>
      <c r="T193" s="53">
        <f>Calculations!M166</f>
        <v>1.28207</v>
      </c>
      <c r="U193" s="53">
        <f>Calculations!R166</f>
        <v>2.4376364203305267</v>
      </c>
      <c r="V193" s="31" t="s">
        <v>1782</v>
      </c>
      <c r="W193" s="31" t="s">
        <v>1781</v>
      </c>
      <c r="X193" s="31" t="s">
        <v>1779</v>
      </c>
      <c r="Y193" s="29" t="s">
        <v>1786</v>
      </c>
      <c r="Z193" s="38" t="s">
        <v>1791</v>
      </c>
      <c r="AA193" s="29" t="s">
        <v>2309</v>
      </c>
      <c r="AB193" s="64" t="s">
        <v>1877</v>
      </c>
      <c r="AC193" s="29"/>
    </row>
    <row r="194" spans="2:29" ht="26.25" x14ac:dyDescent="0.25">
      <c r="B194" s="13" t="str">
        <f>Calculations!A167</f>
        <v>19C173</v>
      </c>
      <c r="C194" s="60">
        <v>61</v>
      </c>
      <c r="D194" s="29" t="str">
        <f>Calculations!B167</f>
        <v>Eaves Green, Chorley (Remainder of Allocation), PR7 3TQ-PR7 3TJ</v>
      </c>
      <c r="E194" s="29" t="s">
        <v>1812</v>
      </c>
      <c r="F194" s="13" t="str">
        <f>Calculations!C167</f>
        <v>Residential</v>
      </c>
      <c r="G194" s="53">
        <f>Calculations!D167</f>
        <v>7.9946000000000002</v>
      </c>
      <c r="H194" s="53">
        <f>Calculations!H167</f>
        <v>7.9946000000000002</v>
      </c>
      <c r="I194" s="53">
        <f>Calculations!L167</f>
        <v>100</v>
      </c>
      <c r="J194" s="53">
        <f>Calculations!G167</f>
        <v>0</v>
      </c>
      <c r="K194" s="53">
        <f>Calculations!K167</f>
        <v>0</v>
      </c>
      <c r="L194" s="53">
        <f>Calculations!F167</f>
        <v>0</v>
      </c>
      <c r="M194" s="53">
        <f>Calculations!J167</f>
        <v>0</v>
      </c>
      <c r="N194" s="53">
        <f>Calculations!E167</f>
        <v>0</v>
      </c>
      <c r="O194" s="53">
        <f>Calculations!I167</f>
        <v>0</v>
      </c>
      <c r="P194" s="53">
        <f>Calculations!Q167</f>
        <v>0</v>
      </c>
      <c r="Q194" s="53">
        <f>Calculations!V167</f>
        <v>0</v>
      </c>
      <c r="R194" s="53">
        <f>Calculations!O167</f>
        <v>0</v>
      </c>
      <c r="S194" s="53">
        <f>Calculations!T167</f>
        <v>0</v>
      </c>
      <c r="T194" s="53">
        <f>Calculations!M167</f>
        <v>0</v>
      </c>
      <c r="U194" s="53">
        <f>Calculations!R167</f>
        <v>0</v>
      </c>
      <c r="V194" s="31" t="s">
        <v>1782</v>
      </c>
      <c r="W194" s="31" t="s">
        <v>1782</v>
      </c>
      <c r="X194" s="31" t="s">
        <v>1779</v>
      </c>
      <c r="Y194" s="29" t="s">
        <v>1787</v>
      </c>
      <c r="Z194" s="38" t="s">
        <v>1788</v>
      </c>
      <c r="AA194" s="13" t="s">
        <v>2310</v>
      </c>
      <c r="AB194" s="64" t="s">
        <v>1878</v>
      </c>
      <c r="AC194" s="29"/>
    </row>
    <row r="195" spans="2:29" x14ac:dyDescent="0.25">
      <c r="B195" s="13" t="str">
        <f>Calculations!A168</f>
        <v>19C174</v>
      </c>
      <c r="C195" s="60">
        <v>55</v>
      </c>
      <c r="D195" s="29" t="str">
        <f>Calculations!B168</f>
        <v>Cabbage Hall Fields, Chorley, PR6 7DE</v>
      </c>
      <c r="E195" s="29" t="s">
        <v>1812</v>
      </c>
      <c r="F195" s="13" t="str">
        <f>Calculations!C168</f>
        <v>Residential</v>
      </c>
      <c r="G195" s="53">
        <f>Calculations!D168</f>
        <v>0.63217199999999996</v>
      </c>
      <c r="H195" s="53">
        <f>Calculations!H168</f>
        <v>0.63217199999999996</v>
      </c>
      <c r="I195" s="53">
        <f>Calculations!L168</f>
        <v>100</v>
      </c>
      <c r="J195" s="53">
        <f>Calculations!G168</f>
        <v>0</v>
      </c>
      <c r="K195" s="53">
        <f>Calculations!K168</f>
        <v>0</v>
      </c>
      <c r="L195" s="53">
        <f>Calculations!F168</f>
        <v>0</v>
      </c>
      <c r="M195" s="53">
        <f>Calculations!J168</f>
        <v>0</v>
      </c>
      <c r="N195" s="53">
        <f>Calculations!E168</f>
        <v>0</v>
      </c>
      <c r="O195" s="53">
        <f>Calculations!I168</f>
        <v>0</v>
      </c>
      <c r="P195" s="53">
        <f>Calculations!Q168</f>
        <v>2.3470000000000001E-3</v>
      </c>
      <c r="Q195" s="53">
        <f>Calculations!V168</f>
        <v>0.37125972045582539</v>
      </c>
      <c r="R195" s="53">
        <f>Calculations!O168</f>
        <v>0</v>
      </c>
      <c r="S195" s="53">
        <f>Calculations!T168</f>
        <v>0</v>
      </c>
      <c r="T195" s="53">
        <f>Calculations!M168</f>
        <v>0</v>
      </c>
      <c r="U195" s="53">
        <f>Calculations!R168</f>
        <v>0</v>
      </c>
      <c r="V195" s="31" t="s">
        <v>1782</v>
      </c>
      <c r="W195" s="31" t="s">
        <v>1782</v>
      </c>
      <c r="X195" s="31" t="s">
        <v>1779</v>
      </c>
      <c r="Y195" s="29" t="s">
        <v>1787</v>
      </c>
      <c r="Z195" s="38" t="s">
        <v>1788</v>
      </c>
      <c r="AA195" s="13" t="s">
        <v>2151</v>
      </c>
      <c r="AB195" s="64" t="s">
        <v>1878</v>
      </c>
      <c r="AC195" s="29"/>
    </row>
    <row r="196" spans="2:29" x14ac:dyDescent="0.25">
      <c r="B196" s="13" t="str">
        <f>Calculations!A169</f>
        <v>19C175</v>
      </c>
      <c r="C196" s="60">
        <v>55</v>
      </c>
      <c r="D196" s="29" t="str">
        <f>Calculations!B169</f>
        <v>Land Adjacent to Northgate Drive, Chorley, PR6 0JH</v>
      </c>
      <c r="E196" s="29" t="s">
        <v>1812</v>
      </c>
      <c r="F196" s="13" t="str">
        <f>Calculations!C169</f>
        <v>Residential</v>
      </c>
      <c r="G196" s="53">
        <f>Calculations!D169</f>
        <v>0.75166299999999997</v>
      </c>
      <c r="H196" s="53">
        <f>Calculations!H169</f>
        <v>0.75166299999999997</v>
      </c>
      <c r="I196" s="53">
        <f>Calculations!L169</f>
        <v>100</v>
      </c>
      <c r="J196" s="53">
        <f>Calculations!G169</f>
        <v>0</v>
      </c>
      <c r="K196" s="53">
        <f>Calculations!K169</f>
        <v>0</v>
      </c>
      <c r="L196" s="53">
        <f>Calculations!F169</f>
        <v>0</v>
      </c>
      <c r="M196" s="53">
        <f>Calculations!J169</f>
        <v>0</v>
      </c>
      <c r="N196" s="53">
        <f>Calculations!E169</f>
        <v>0</v>
      </c>
      <c r="O196" s="53">
        <f>Calculations!I169</f>
        <v>0</v>
      </c>
      <c r="P196" s="53">
        <f>Calculations!Q169</f>
        <v>1.1717951799999999E-2</v>
      </c>
      <c r="Q196" s="53">
        <f>Calculations!V169</f>
        <v>1.5589368906012402</v>
      </c>
      <c r="R196" s="53">
        <f>Calculations!O169</f>
        <v>6.3395179999999995E-4</v>
      </c>
      <c r="S196" s="53">
        <f>Calculations!T169</f>
        <v>8.4339897001714861E-2</v>
      </c>
      <c r="T196" s="53">
        <f>Calculations!M169</f>
        <v>9.1860800000000007E-5</v>
      </c>
      <c r="U196" s="53">
        <f>Calculations!R169</f>
        <v>1.2221008616893476E-2</v>
      </c>
      <c r="V196" s="31" t="s">
        <v>1782</v>
      </c>
      <c r="W196" s="31" t="s">
        <v>1782</v>
      </c>
      <c r="X196" s="31" t="s">
        <v>1779</v>
      </c>
      <c r="Y196" s="29" t="s">
        <v>1787</v>
      </c>
      <c r="Z196" s="38" t="s">
        <v>1788</v>
      </c>
      <c r="AA196" s="29" t="s">
        <v>2151</v>
      </c>
      <c r="AB196" s="64" t="s">
        <v>1878</v>
      </c>
      <c r="AC196" s="29"/>
    </row>
    <row r="197" spans="2:29" ht="26.25" x14ac:dyDescent="0.25">
      <c r="B197" s="13" t="str">
        <f>Calculations!A170</f>
        <v>19C176</v>
      </c>
      <c r="C197" s="60">
        <v>46</v>
      </c>
      <c r="D197" s="29" t="str">
        <f>Calculations!B170</f>
        <v>Westwood Road, Clayton Brook, PR5 8LS</v>
      </c>
      <c r="E197" s="29" t="s">
        <v>1812</v>
      </c>
      <c r="F197" s="13" t="str">
        <f>Calculations!C170</f>
        <v>Residential</v>
      </c>
      <c r="G197" s="53">
        <f>Calculations!D170</f>
        <v>1.29681</v>
      </c>
      <c r="H197" s="53">
        <f>Calculations!H170</f>
        <v>1.29681</v>
      </c>
      <c r="I197" s="53">
        <f>Calculations!L170</f>
        <v>100</v>
      </c>
      <c r="J197" s="53">
        <f>Calculations!G170</f>
        <v>0</v>
      </c>
      <c r="K197" s="53">
        <f>Calculations!K170</f>
        <v>0</v>
      </c>
      <c r="L197" s="53">
        <f>Calculations!F170</f>
        <v>0</v>
      </c>
      <c r="M197" s="53">
        <f>Calculations!J170</f>
        <v>0</v>
      </c>
      <c r="N197" s="53">
        <f>Calculations!E170</f>
        <v>0</v>
      </c>
      <c r="O197" s="53">
        <f>Calculations!I170</f>
        <v>0</v>
      </c>
      <c r="P197" s="53">
        <f>Calculations!Q170</f>
        <v>1.11141E-3</v>
      </c>
      <c r="Q197" s="53">
        <f>Calculations!V170</f>
        <v>8.5703379832049412E-2</v>
      </c>
      <c r="R197" s="53">
        <f>Calculations!O170</f>
        <v>0</v>
      </c>
      <c r="S197" s="53">
        <f>Calculations!T170</f>
        <v>0</v>
      </c>
      <c r="T197" s="53">
        <f>Calculations!M170</f>
        <v>0</v>
      </c>
      <c r="U197" s="53">
        <f>Calculations!R170</f>
        <v>0</v>
      </c>
      <c r="V197" s="31" t="s">
        <v>1782</v>
      </c>
      <c r="W197" s="31" t="s">
        <v>1782</v>
      </c>
      <c r="X197" s="31" t="s">
        <v>1779</v>
      </c>
      <c r="Y197" s="29" t="s">
        <v>1787</v>
      </c>
      <c r="Z197" s="38" t="s">
        <v>1788</v>
      </c>
      <c r="AA197" s="29" t="s">
        <v>2440</v>
      </c>
      <c r="AB197" s="64" t="s">
        <v>1878</v>
      </c>
      <c r="AC197" s="29"/>
    </row>
    <row r="198" spans="2:29" ht="26.25" x14ac:dyDescent="0.25">
      <c r="B198" s="13" t="str">
        <f>Calculations!A171</f>
        <v>19C177</v>
      </c>
      <c r="C198" s="60">
        <v>38</v>
      </c>
      <c r="D198" s="29" t="str">
        <f>Calculations!B171</f>
        <v>Land East of Wigan Road, Clayton-le-Woods, PR25 5SB</v>
      </c>
      <c r="E198" s="29" t="s">
        <v>1812</v>
      </c>
      <c r="F198" s="13" t="str">
        <f>Calculations!C171</f>
        <v>Mixed Use</v>
      </c>
      <c r="G198" s="53">
        <f>Calculations!D171</f>
        <v>8.0999099999999995</v>
      </c>
      <c r="H198" s="53">
        <f>Calculations!H171</f>
        <v>8.0999099999999995</v>
      </c>
      <c r="I198" s="53">
        <f>Calculations!L171</f>
        <v>100</v>
      </c>
      <c r="J198" s="53">
        <f>Calculations!G171</f>
        <v>0</v>
      </c>
      <c r="K198" s="53">
        <f>Calculations!K171</f>
        <v>0</v>
      </c>
      <c r="L198" s="53">
        <f>Calculations!F171</f>
        <v>0</v>
      </c>
      <c r="M198" s="53">
        <f>Calculations!J171</f>
        <v>0</v>
      </c>
      <c r="N198" s="53">
        <f>Calculations!E171</f>
        <v>0</v>
      </c>
      <c r="O198" s="53">
        <f>Calculations!I171</f>
        <v>0</v>
      </c>
      <c r="P198" s="53">
        <f>Calculations!Q171</f>
        <v>0.20928360000000001</v>
      </c>
      <c r="Q198" s="53">
        <f>Calculations!V171</f>
        <v>2.5837768567798904</v>
      </c>
      <c r="R198" s="53">
        <f>Calculations!O171</f>
        <v>6.4763600000000004E-2</v>
      </c>
      <c r="S198" s="53">
        <f>Calculations!T171</f>
        <v>0.79955950127840947</v>
      </c>
      <c r="T198" s="53">
        <f>Calculations!M171</f>
        <v>1.3886000000000001E-2</v>
      </c>
      <c r="U198" s="53">
        <f>Calculations!R171</f>
        <v>0.1714340035876942</v>
      </c>
      <c r="V198" s="31" t="s">
        <v>1782</v>
      </c>
      <c r="W198" s="31" t="s">
        <v>1782</v>
      </c>
      <c r="X198" s="31" t="s">
        <v>1779</v>
      </c>
      <c r="Y198" s="29" t="s">
        <v>1787</v>
      </c>
      <c r="Z198" s="38" t="s">
        <v>1788</v>
      </c>
      <c r="AA198" s="29" t="s">
        <v>2311</v>
      </c>
      <c r="AB198" s="64" t="s">
        <v>1878</v>
      </c>
      <c r="AC198" s="29"/>
    </row>
    <row r="199" spans="2:29" x14ac:dyDescent="0.25">
      <c r="B199" s="13" t="str">
        <f>Calculations!A172</f>
        <v>19C178</v>
      </c>
      <c r="C199" s="60">
        <v>52</v>
      </c>
      <c r="D199" s="29" t="str">
        <f>Calculations!B172</f>
        <v>Land at End of Dunrobin Drive, Euxton, PR7 6JD</v>
      </c>
      <c r="E199" s="29" t="s">
        <v>1812</v>
      </c>
      <c r="F199" s="13" t="str">
        <f>Calculations!C172</f>
        <v>Residential</v>
      </c>
      <c r="G199" s="53">
        <f>Calculations!D172</f>
        <v>1.77745</v>
      </c>
      <c r="H199" s="53">
        <f>Calculations!H172</f>
        <v>1.77745</v>
      </c>
      <c r="I199" s="53">
        <f>Calculations!L172</f>
        <v>100</v>
      </c>
      <c r="J199" s="53">
        <f>Calculations!G172</f>
        <v>0</v>
      </c>
      <c r="K199" s="53">
        <f>Calculations!K172</f>
        <v>0</v>
      </c>
      <c r="L199" s="53">
        <f>Calculations!F172</f>
        <v>0</v>
      </c>
      <c r="M199" s="53">
        <f>Calculations!J172</f>
        <v>0</v>
      </c>
      <c r="N199" s="53">
        <f>Calculations!E172</f>
        <v>0</v>
      </c>
      <c r="O199" s="53">
        <f>Calculations!I172</f>
        <v>0</v>
      </c>
      <c r="P199" s="53">
        <f>Calculations!Q172</f>
        <v>6.0313499999999992E-2</v>
      </c>
      <c r="Q199" s="53">
        <f>Calculations!V172</f>
        <v>3.3932600073138484</v>
      </c>
      <c r="R199" s="53">
        <f>Calculations!O172</f>
        <v>2.2179899999999999E-2</v>
      </c>
      <c r="S199" s="53">
        <f>Calculations!T172</f>
        <v>1.2478494472418353</v>
      </c>
      <c r="T199" s="53">
        <f>Calculations!M172</f>
        <v>0</v>
      </c>
      <c r="U199" s="53">
        <f>Calculations!R172</f>
        <v>0</v>
      </c>
      <c r="V199" s="31" t="s">
        <v>1782</v>
      </c>
      <c r="W199" s="31" t="s">
        <v>1782</v>
      </c>
      <c r="X199" s="31" t="s">
        <v>1779</v>
      </c>
      <c r="Y199" s="29" t="s">
        <v>1787</v>
      </c>
      <c r="Z199" s="38" t="s">
        <v>1788</v>
      </c>
      <c r="AA199" s="29" t="s">
        <v>2151</v>
      </c>
      <c r="AB199" s="64" t="s">
        <v>1878</v>
      </c>
      <c r="AC199" s="29"/>
    </row>
    <row r="200" spans="2:29" ht="26.25" x14ac:dyDescent="0.25">
      <c r="B200" s="13" t="str">
        <f>Calculations!A173</f>
        <v>19C179</v>
      </c>
      <c r="C200" s="60">
        <v>52</v>
      </c>
      <c r="D200" s="29" t="str">
        <f>Calculations!B173</f>
        <v>Land at Greenside, Euxton, PR7 6AP</v>
      </c>
      <c r="E200" s="29" t="s">
        <v>1812</v>
      </c>
      <c r="F200" s="13" t="str">
        <f>Calculations!C173</f>
        <v>Residential</v>
      </c>
      <c r="G200" s="53">
        <f>Calculations!D173</f>
        <v>0.67146700000000004</v>
      </c>
      <c r="H200" s="53">
        <f>Calculations!H173</f>
        <v>0.67146700000000004</v>
      </c>
      <c r="I200" s="53">
        <f>Calculations!L173</f>
        <v>100</v>
      </c>
      <c r="J200" s="53">
        <f>Calculations!G173</f>
        <v>0</v>
      </c>
      <c r="K200" s="53">
        <f>Calculations!K173</f>
        <v>0</v>
      </c>
      <c r="L200" s="53">
        <f>Calculations!F173</f>
        <v>0</v>
      </c>
      <c r="M200" s="53">
        <f>Calculations!J173</f>
        <v>0</v>
      </c>
      <c r="N200" s="53">
        <f>Calculations!E173</f>
        <v>0</v>
      </c>
      <c r="O200" s="53">
        <f>Calculations!I173</f>
        <v>0</v>
      </c>
      <c r="P200" s="53">
        <f>Calculations!Q173</f>
        <v>4.0345800000000001E-2</v>
      </c>
      <c r="Q200" s="53">
        <f>Calculations!V173</f>
        <v>6.0086050394137018</v>
      </c>
      <c r="R200" s="53">
        <f>Calculations!O173</f>
        <v>0</v>
      </c>
      <c r="S200" s="53">
        <f>Calculations!T173</f>
        <v>0</v>
      </c>
      <c r="T200" s="53">
        <f>Calculations!M173</f>
        <v>0</v>
      </c>
      <c r="U200" s="53">
        <f>Calculations!R173</f>
        <v>0</v>
      </c>
      <c r="V200" s="31" t="s">
        <v>1782</v>
      </c>
      <c r="W200" s="31" t="s">
        <v>1782</v>
      </c>
      <c r="X200" s="31" t="s">
        <v>1779</v>
      </c>
      <c r="Y200" s="29" t="s">
        <v>1787</v>
      </c>
      <c r="Z200" s="38" t="s">
        <v>1788</v>
      </c>
      <c r="AA200" s="29" t="s">
        <v>2312</v>
      </c>
      <c r="AB200" s="64" t="s">
        <v>1889</v>
      </c>
      <c r="AC200" s="29"/>
    </row>
    <row r="201" spans="2:29" ht="26.25" x14ac:dyDescent="0.25">
      <c r="B201" s="13" t="str">
        <f>Calculations!A174</f>
        <v>19C180</v>
      </c>
      <c r="C201" s="60">
        <v>53</v>
      </c>
      <c r="D201" s="29" t="str">
        <f>Calculations!B174</f>
        <v>Land East of Lucas Lane, Whittle-le-Woods, PR6 7DA</v>
      </c>
      <c r="E201" s="29" t="s">
        <v>1812</v>
      </c>
      <c r="F201" s="13" t="str">
        <f>Calculations!C174</f>
        <v>Residential</v>
      </c>
      <c r="G201" s="53">
        <f>Calculations!D174</f>
        <v>7.2844499999999996</v>
      </c>
      <c r="H201" s="53">
        <f>Calculations!H174</f>
        <v>7.2844499999999996</v>
      </c>
      <c r="I201" s="53">
        <f>Calculations!L174</f>
        <v>100</v>
      </c>
      <c r="J201" s="53">
        <f>Calculations!G174</f>
        <v>0</v>
      </c>
      <c r="K201" s="53">
        <f>Calculations!K174</f>
        <v>0</v>
      </c>
      <c r="L201" s="53">
        <f>Calculations!F174</f>
        <v>0</v>
      </c>
      <c r="M201" s="53">
        <f>Calculations!J174</f>
        <v>0</v>
      </c>
      <c r="N201" s="53">
        <f>Calculations!E174</f>
        <v>0</v>
      </c>
      <c r="O201" s="53">
        <f>Calculations!I174</f>
        <v>0</v>
      </c>
      <c r="P201" s="53">
        <f>Calculations!Q174</f>
        <v>0.37689680000000003</v>
      </c>
      <c r="Q201" s="53">
        <f>Calculations!V174</f>
        <v>5.1739911729780568</v>
      </c>
      <c r="R201" s="53">
        <f>Calculations!O174</f>
        <v>0.15429680000000001</v>
      </c>
      <c r="S201" s="53">
        <f>Calculations!T174</f>
        <v>2.1181667799216144</v>
      </c>
      <c r="T201" s="53">
        <f>Calculations!M174</f>
        <v>7.4806200000000003E-2</v>
      </c>
      <c r="U201" s="53">
        <f>Calculations!R174</f>
        <v>1.0269299672590244</v>
      </c>
      <c r="V201" s="31" t="s">
        <v>1782</v>
      </c>
      <c r="W201" s="31" t="s">
        <v>1782</v>
      </c>
      <c r="X201" s="31" t="s">
        <v>1779</v>
      </c>
      <c r="Y201" s="29" t="s">
        <v>1787</v>
      </c>
      <c r="Z201" s="38" t="s">
        <v>1788</v>
      </c>
      <c r="AA201" s="29" t="s">
        <v>2313</v>
      </c>
      <c r="AB201" s="64" t="s">
        <v>1877</v>
      </c>
      <c r="AC201" s="29"/>
    </row>
    <row r="202" spans="2:29" ht="26.25" x14ac:dyDescent="0.25">
      <c r="B202" s="13" t="str">
        <f>Calculations!A175</f>
        <v>19C181</v>
      </c>
      <c r="C202" s="60">
        <v>61</v>
      </c>
      <c r="D202" s="29" t="str">
        <f>Calculations!B175</f>
        <v>Pole Green Nurseries, Charnock Richard, PR7 5NH</v>
      </c>
      <c r="E202" s="29" t="s">
        <v>1812</v>
      </c>
      <c r="F202" s="13" t="str">
        <f>Calculations!C175</f>
        <v>Residential</v>
      </c>
      <c r="G202" s="53">
        <f>Calculations!D175</f>
        <v>0.91221699999999994</v>
      </c>
      <c r="H202" s="53">
        <f>Calculations!H175</f>
        <v>0.91221699999999994</v>
      </c>
      <c r="I202" s="53">
        <f>Calculations!L175</f>
        <v>100</v>
      </c>
      <c r="J202" s="53">
        <f>Calculations!G175</f>
        <v>0</v>
      </c>
      <c r="K202" s="53">
        <f>Calculations!K175</f>
        <v>0</v>
      </c>
      <c r="L202" s="53">
        <f>Calculations!F175</f>
        <v>0</v>
      </c>
      <c r="M202" s="53">
        <f>Calculations!J175</f>
        <v>0</v>
      </c>
      <c r="N202" s="53">
        <f>Calculations!E175</f>
        <v>0</v>
      </c>
      <c r="O202" s="53">
        <f>Calculations!I175</f>
        <v>0</v>
      </c>
      <c r="P202" s="53">
        <f>Calculations!Q175</f>
        <v>1.9599999999999999E-2</v>
      </c>
      <c r="Q202" s="53">
        <f>Calculations!V175</f>
        <v>2.148611569396317</v>
      </c>
      <c r="R202" s="53">
        <f>Calculations!O175</f>
        <v>1.4799999999999999E-2</v>
      </c>
      <c r="S202" s="53">
        <f>Calculations!T175</f>
        <v>1.6224209809727292</v>
      </c>
      <c r="T202" s="53">
        <f>Calculations!M175</f>
        <v>1.1599999999999999E-2</v>
      </c>
      <c r="U202" s="53">
        <f>Calculations!R175</f>
        <v>1.271627255357004</v>
      </c>
      <c r="V202" s="31" t="s">
        <v>1782</v>
      </c>
      <c r="W202" s="31" t="s">
        <v>1782</v>
      </c>
      <c r="X202" s="31" t="s">
        <v>1779</v>
      </c>
      <c r="Y202" s="29" t="s">
        <v>1787</v>
      </c>
      <c r="Z202" s="38" t="s">
        <v>1788</v>
      </c>
      <c r="AA202" s="29" t="s">
        <v>2314</v>
      </c>
      <c r="AB202" s="64" t="s">
        <v>1878</v>
      </c>
      <c r="AC202" s="29"/>
    </row>
    <row r="203" spans="2:29" x14ac:dyDescent="0.25">
      <c r="B203" s="13" t="str">
        <f>Calculations!A176</f>
        <v>19C182</v>
      </c>
      <c r="C203" s="60" t="s">
        <v>1858</v>
      </c>
      <c r="D203" s="29" t="str">
        <f>Calculations!B176</f>
        <v>Land off Gorsey Lane, Mawdesley, L40 2QP</v>
      </c>
      <c r="E203" s="29" t="s">
        <v>1812</v>
      </c>
      <c r="F203" s="13" t="str">
        <f>Calculations!C176</f>
        <v>Residential</v>
      </c>
      <c r="G203" s="53">
        <f>Calculations!D176</f>
        <v>2.46726</v>
      </c>
      <c r="H203" s="53">
        <f>Calculations!H176</f>
        <v>2.46726</v>
      </c>
      <c r="I203" s="53">
        <f>Calculations!L176</f>
        <v>100</v>
      </c>
      <c r="J203" s="53">
        <f>Calculations!G176</f>
        <v>0</v>
      </c>
      <c r="K203" s="53">
        <f>Calculations!K176</f>
        <v>0</v>
      </c>
      <c r="L203" s="53">
        <f>Calculations!F176</f>
        <v>0</v>
      </c>
      <c r="M203" s="53">
        <f>Calculations!J176</f>
        <v>0</v>
      </c>
      <c r="N203" s="53">
        <f>Calculations!E176</f>
        <v>0</v>
      </c>
      <c r="O203" s="53">
        <f>Calculations!I176</f>
        <v>0</v>
      </c>
      <c r="P203" s="53">
        <f>Calculations!Q176</f>
        <v>0.21236280000000002</v>
      </c>
      <c r="Q203" s="53">
        <f>Calculations!V176</f>
        <v>8.6072323143892415</v>
      </c>
      <c r="R203" s="53">
        <f>Calculations!O176</f>
        <v>8.7730799999999998E-2</v>
      </c>
      <c r="S203" s="53">
        <f>Calculations!T176</f>
        <v>3.555798740303008</v>
      </c>
      <c r="T203" s="53">
        <f>Calculations!M176</f>
        <v>5.0233800000000002E-2</v>
      </c>
      <c r="U203" s="53">
        <f>Calculations!R176</f>
        <v>2.036015661097736</v>
      </c>
      <c r="V203" s="31" t="s">
        <v>1782</v>
      </c>
      <c r="W203" s="31" t="s">
        <v>1782</v>
      </c>
      <c r="X203" s="31" t="s">
        <v>1779</v>
      </c>
      <c r="Y203" s="29" t="s">
        <v>1787</v>
      </c>
      <c r="Z203" s="38" t="s">
        <v>1788</v>
      </c>
      <c r="AA203" s="29" t="s">
        <v>2315</v>
      </c>
      <c r="AB203" s="64" t="s">
        <v>1878</v>
      </c>
      <c r="AC203" s="29"/>
    </row>
    <row r="204" spans="2:29" x14ac:dyDescent="0.25">
      <c r="B204" s="13" t="str">
        <f>Calculations!A177</f>
        <v>19C184</v>
      </c>
      <c r="C204" s="60">
        <v>53</v>
      </c>
      <c r="D204" s="29" t="str">
        <f>Calculations!B177</f>
        <v>Land off Blackburn Road, Wheelton, PR6 8EJ</v>
      </c>
      <c r="E204" s="29" t="s">
        <v>1812</v>
      </c>
      <c r="F204" s="13" t="str">
        <f>Calculations!C177</f>
        <v>Residential</v>
      </c>
      <c r="G204" s="53">
        <f>Calculations!D177</f>
        <v>1.7083299999999999</v>
      </c>
      <c r="H204" s="53">
        <f>Calculations!H177</f>
        <v>1.7083299999999999</v>
      </c>
      <c r="I204" s="53">
        <f>Calculations!L177</f>
        <v>100</v>
      </c>
      <c r="J204" s="53">
        <f>Calculations!G177</f>
        <v>0</v>
      </c>
      <c r="K204" s="53">
        <f>Calculations!K177</f>
        <v>0</v>
      </c>
      <c r="L204" s="53">
        <f>Calculations!F177</f>
        <v>0</v>
      </c>
      <c r="M204" s="53">
        <f>Calculations!J177</f>
        <v>0</v>
      </c>
      <c r="N204" s="53">
        <f>Calculations!E177</f>
        <v>0</v>
      </c>
      <c r="O204" s="53">
        <f>Calculations!I177</f>
        <v>0</v>
      </c>
      <c r="P204" s="53">
        <f>Calculations!Q177</f>
        <v>0</v>
      </c>
      <c r="Q204" s="53">
        <f>Calculations!V177</f>
        <v>0</v>
      </c>
      <c r="R204" s="53">
        <f>Calculations!O177</f>
        <v>0</v>
      </c>
      <c r="S204" s="53">
        <f>Calculations!T177</f>
        <v>0</v>
      </c>
      <c r="T204" s="53">
        <f>Calculations!M177</f>
        <v>0</v>
      </c>
      <c r="U204" s="53">
        <f>Calculations!R177</f>
        <v>0</v>
      </c>
      <c r="V204" s="31" t="s">
        <v>1782</v>
      </c>
      <c r="W204" s="31" t="s">
        <v>1782</v>
      </c>
      <c r="X204" s="31" t="s">
        <v>1779</v>
      </c>
      <c r="Y204" s="29" t="s">
        <v>1787</v>
      </c>
      <c r="Z204" s="38" t="s">
        <v>1788</v>
      </c>
      <c r="AA204" s="29" t="s">
        <v>2151</v>
      </c>
      <c r="AB204" s="64" t="s">
        <v>1878</v>
      </c>
      <c r="AC204" s="29"/>
    </row>
    <row r="205" spans="2:29" ht="64.5" x14ac:dyDescent="0.25">
      <c r="B205" s="13" t="str">
        <f>Calculations!A178</f>
        <v>19C185</v>
      </c>
      <c r="C205" s="60">
        <v>41</v>
      </c>
      <c r="D205" s="29" t="str">
        <f>Calculations!B178</f>
        <v>Land off Bolton Road, Abbey Village, PR6 8DP</v>
      </c>
      <c r="E205" s="29" t="s">
        <v>1812</v>
      </c>
      <c r="F205" s="13" t="str">
        <f>Calculations!C178</f>
        <v>Residential</v>
      </c>
      <c r="G205" s="53">
        <f>Calculations!D178</f>
        <v>1.48691</v>
      </c>
      <c r="H205" s="53">
        <f>Calculations!H178</f>
        <v>1.48691</v>
      </c>
      <c r="I205" s="53">
        <f>Calculations!L178</f>
        <v>100</v>
      </c>
      <c r="J205" s="53">
        <f>Calculations!G178</f>
        <v>0</v>
      </c>
      <c r="K205" s="53">
        <f>Calculations!K178</f>
        <v>0</v>
      </c>
      <c r="L205" s="53">
        <f>Calculations!F178</f>
        <v>0</v>
      </c>
      <c r="M205" s="53">
        <f>Calculations!J178</f>
        <v>0</v>
      </c>
      <c r="N205" s="53">
        <f>Calculations!E178</f>
        <v>0</v>
      </c>
      <c r="O205" s="53">
        <f>Calculations!I178</f>
        <v>0</v>
      </c>
      <c r="P205" s="53">
        <f>Calculations!Q178</f>
        <v>0.72015350000000011</v>
      </c>
      <c r="Q205" s="53">
        <f>Calculations!V178</f>
        <v>48.432891029046829</v>
      </c>
      <c r="R205" s="53">
        <f>Calculations!O178</f>
        <v>0.37607250000000003</v>
      </c>
      <c r="S205" s="53">
        <f>Calculations!T178</f>
        <v>25.292216744792896</v>
      </c>
      <c r="T205" s="53">
        <f>Calculations!M178</f>
        <v>0.31270500000000001</v>
      </c>
      <c r="U205" s="53">
        <f>Calculations!R178</f>
        <v>21.030526393662026</v>
      </c>
      <c r="V205" s="31" t="s">
        <v>1781</v>
      </c>
      <c r="W205" s="31" t="s">
        <v>1782</v>
      </c>
      <c r="X205" s="31" t="s">
        <v>1779</v>
      </c>
      <c r="Y205" s="29" t="s">
        <v>1783</v>
      </c>
      <c r="Z205" s="38" t="s">
        <v>1806</v>
      </c>
      <c r="AA205" s="29" t="s">
        <v>2316</v>
      </c>
      <c r="AB205" s="64" t="s">
        <v>1878</v>
      </c>
      <c r="AC205" s="29"/>
    </row>
    <row r="206" spans="2:29" ht="51.75" x14ac:dyDescent="0.25">
      <c r="B206" s="13" t="str">
        <f>Calculations!A179</f>
        <v>19C186</v>
      </c>
      <c r="C206" s="60">
        <v>39</v>
      </c>
      <c r="D206" s="29" t="str">
        <f>Calculations!B179</f>
        <v>Land off Gregson Lane, Hoghton, PR5 0ED</v>
      </c>
      <c r="E206" s="29" t="s">
        <v>1812</v>
      </c>
      <c r="F206" s="13" t="str">
        <f>Calculations!C179</f>
        <v>Residential</v>
      </c>
      <c r="G206" s="53">
        <f>Calculations!D179</f>
        <v>2.71218</v>
      </c>
      <c r="H206" s="53">
        <f>Calculations!H179</f>
        <v>2.71218</v>
      </c>
      <c r="I206" s="53">
        <f>Calculations!L179</f>
        <v>100</v>
      </c>
      <c r="J206" s="53">
        <f>Calculations!G179</f>
        <v>0</v>
      </c>
      <c r="K206" s="53">
        <f>Calculations!K179</f>
        <v>0</v>
      </c>
      <c r="L206" s="53">
        <f>Calculations!F179</f>
        <v>0</v>
      </c>
      <c r="M206" s="53">
        <f>Calculations!J179</f>
        <v>0</v>
      </c>
      <c r="N206" s="53">
        <f>Calculations!E179</f>
        <v>0</v>
      </c>
      <c r="O206" s="53">
        <f>Calculations!I179</f>
        <v>0</v>
      </c>
      <c r="P206" s="53">
        <f>Calculations!Q179</f>
        <v>0.32828780000000002</v>
      </c>
      <c r="Q206" s="53">
        <f>Calculations!V179</f>
        <v>12.104203998259704</v>
      </c>
      <c r="R206" s="53">
        <f>Calculations!O179</f>
        <v>0.1789568</v>
      </c>
      <c r="S206" s="53">
        <f>Calculations!T179</f>
        <v>6.598264127012218</v>
      </c>
      <c r="T206" s="53">
        <f>Calculations!M179</f>
        <v>0.117691</v>
      </c>
      <c r="U206" s="53">
        <f>Calculations!R179</f>
        <v>4.339350633070076</v>
      </c>
      <c r="V206" s="31" t="s">
        <v>1782</v>
      </c>
      <c r="W206" s="31" t="s">
        <v>1782</v>
      </c>
      <c r="X206" s="31" t="s">
        <v>1779</v>
      </c>
      <c r="Y206" s="29" t="s">
        <v>1786</v>
      </c>
      <c r="Z206" s="38" t="s">
        <v>1793</v>
      </c>
      <c r="AA206" s="29" t="s">
        <v>2317</v>
      </c>
      <c r="AB206" s="64" t="s">
        <v>1878</v>
      </c>
      <c r="AC206" s="29"/>
    </row>
    <row r="207" spans="2:29" x14ac:dyDescent="0.25">
      <c r="B207" s="13" t="str">
        <f>Calculations!A180</f>
        <v>19C187</v>
      </c>
      <c r="C207" s="60">
        <v>55</v>
      </c>
      <c r="D207" s="29" t="str">
        <f>Calculations!B180</f>
        <v>Former Service Station, Preston Road, Chorley, PR7 1PN</v>
      </c>
      <c r="E207" s="29" t="s">
        <v>1812</v>
      </c>
      <c r="F207" s="13" t="str">
        <f>Calculations!C180</f>
        <v>Residential</v>
      </c>
      <c r="G207" s="53">
        <f>Calculations!D180</f>
        <v>0.16164799999999999</v>
      </c>
      <c r="H207" s="53">
        <f>Calculations!H180</f>
        <v>0.16164799999999999</v>
      </c>
      <c r="I207" s="53">
        <f>Calculations!L180</f>
        <v>100</v>
      </c>
      <c r="J207" s="53">
        <f>Calculations!G180</f>
        <v>0</v>
      </c>
      <c r="K207" s="53">
        <f>Calculations!K180</f>
        <v>0</v>
      </c>
      <c r="L207" s="53">
        <f>Calculations!F180</f>
        <v>0</v>
      </c>
      <c r="M207" s="53">
        <f>Calculations!J180</f>
        <v>0</v>
      </c>
      <c r="N207" s="53">
        <f>Calculations!E180</f>
        <v>0</v>
      </c>
      <c r="O207" s="53">
        <f>Calculations!I180</f>
        <v>0</v>
      </c>
      <c r="P207" s="53">
        <f>Calculations!Q180</f>
        <v>0</v>
      </c>
      <c r="Q207" s="53">
        <f>Calculations!V180</f>
        <v>0</v>
      </c>
      <c r="R207" s="53">
        <f>Calculations!O180</f>
        <v>0</v>
      </c>
      <c r="S207" s="53">
        <f>Calculations!T180</f>
        <v>0</v>
      </c>
      <c r="T207" s="53">
        <f>Calculations!M180</f>
        <v>0</v>
      </c>
      <c r="U207" s="53">
        <f>Calculations!R180</f>
        <v>0</v>
      </c>
      <c r="V207" s="31" t="s">
        <v>1782</v>
      </c>
      <c r="W207" s="31" t="s">
        <v>1782</v>
      </c>
      <c r="X207" s="31" t="s">
        <v>1779</v>
      </c>
      <c r="Y207" s="29" t="s">
        <v>1789</v>
      </c>
      <c r="Z207" s="38" t="s">
        <v>1790</v>
      </c>
      <c r="AA207" s="29" t="s">
        <v>2151</v>
      </c>
      <c r="AB207" s="64" t="s">
        <v>1878</v>
      </c>
      <c r="AC207" s="29"/>
    </row>
    <row r="208" spans="2:29" ht="26.25" x14ac:dyDescent="0.25">
      <c r="B208" s="13" t="str">
        <f>Calculations!A181</f>
        <v>19C188</v>
      </c>
      <c r="C208" s="60">
        <v>55</v>
      </c>
      <c r="D208" s="29" t="str">
        <f>Calculations!B181</f>
        <v>Bengal Street Depot, PR7 1SA</v>
      </c>
      <c r="E208" s="29" t="s">
        <v>1812</v>
      </c>
      <c r="F208" s="13" t="str">
        <f>Calculations!C181</f>
        <v>Employment</v>
      </c>
      <c r="G208" s="53">
        <f>Calculations!D181</f>
        <v>0.68737099999999995</v>
      </c>
      <c r="H208" s="53">
        <f>Calculations!H181</f>
        <v>0.68737099999999995</v>
      </c>
      <c r="I208" s="53">
        <f>Calculations!L181</f>
        <v>100</v>
      </c>
      <c r="J208" s="53">
        <f>Calculations!G181</f>
        <v>0</v>
      </c>
      <c r="K208" s="53">
        <f>Calculations!K181</f>
        <v>0</v>
      </c>
      <c r="L208" s="53">
        <f>Calculations!F181</f>
        <v>0</v>
      </c>
      <c r="M208" s="53">
        <f>Calculations!J181</f>
        <v>0</v>
      </c>
      <c r="N208" s="53">
        <f>Calculations!E181</f>
        <v>0</v>
      </c>
      <c r="O208" s="53">
        <f>Calculations!I181</f>
        <v>0</v>
      </c>
      <c r="P208" s="53">
        <f>Calculations!Q181</f>
        <v>3.1610999999999998E-4</v>
      </c>
      <c r="Q208" s="53">
        <f>Calculations!V181</f>
        <v>4.5988265434532445E-2</v>
      </c>
      <c r="R208" s="53">
        <f>Calculations!O181</f>
        <v>0</v>
      </c>
      <c r="S208" s="53">
        <f>Calculations!T181</f>
        <v>0</v>
      </c>
      <c r="T208" s="53">
        <f>Calculations!M181</f>
        <v>0</v>
      </c>
      <c r="U208" s="53">
        <f>Calculations!R181</f>
        <v>0</v>
      </c>
      <c r="V208" s="31" t="s">
        <v>1782</v>
      </c>
      <c r="W208" s="31" t="s">
        <v>1782</v>
      </c>
      <c r="X208" s="31" t="s">
        <v>1780</v>
      </c>
      <c r="Y208" s="29" t="s">
        <v>1787</v>
      </c>
      <c r="Z208" s="38" t="s">
        <v>1788</v>
      </c>
      <c r="AA208" s="29" t="s">
        <v>2318</v>
      </c>
      <c r="AB208" s="64" t="s">
        <v>1878</v>
      </c>
      <c r="AC208" s="29" t="s">
        <v>2461</v>
      </c>
    </row>
    <row r="209" spans="2:29" ht="39" x14ac:dyDescent="0.25">
      <c r="B209" s="13" t="str">
        <f>Calculations!A182</f>
        <v>19C227x</v>
      </c>
      <c r="C209" s="60">
        <v>69</v>
      </c>
      <c r="D209" s="29" t="str">
        <f>Calculations!B182</f>
        <v>North of BondÔÇÖs Lane</v>
      </c>
      <c r="E209" s="29" t="s">
        <v>1812</v>
      </c>
      <c r="F209" s="13" t="str">
        <f>Calculations!C182</f>
        <v>Residential</v>
      </c>
      <c r="G209" s="53">
        <f>Calculations!D182</f>
        <v>4.1290899999999997</v>
      </c>
      <c r="H209" s="53">
        <f>Calculations!H182</f>
        <v>4.1290899999999997</v>
      </c>
      <c r="I209" s="53">
        <f>Calculations!L182</f>
        <v>100</v>
      </c>
      <c r="J209" s="53">
        <f>Calculations!G182</f>
        <v>0</v>
      </c>
      <c r="K209" s="53">
        <f>Calculations!K182</f>
        <v>0</v>
      </c>
      <c r="L209" s="53">
        <f>Calculations!F182</f>
        <v>0</v>
      </c>
      <c r="M209" s="53">
        <f>Calculations!J182</f>
        <v>0</v>
      </c>
      <c r="N209" s="53">
        <f>Calculations!E182</f>
        <v>0</v>
      </c>
      <c r="O209" s="53">
        <f>Calculations!I182</f>
        <v>0</v>
      </c>
      <c r="P209" s="53">
        <f>Calculations!Q182</f>
        <v>0.735626</v>
      </c>
      <c r="Q209" s="53">
        <f>Calculations!V182</f>
        <v>17.815693046167556</v>
      </c>
      <c r="R209" s="53">
        <f>Calculations!O182</f>
        <v>0.30896600000000002</v>
      </c>
      <c r="S209" s="53">
        <f>Calculations!T182</f>
        <v>7.4826656720972426</v>
      </c>
      <c r="T209" s="53">
        <f>Calculations!M182</f>
        <v>0.1552</v>
      </c>
      <c r="U209" s="53">
        <f>Calculations!R182</f>
        <v>3.7586974369655302</v>
      </c>
      <c r="V209" s="31" t="s">
        <v>1782</v>
      </c>
      <c r="W209" s="31" t="s">
        <v>1782</v>
      </c>
      <c r="X209" s="31" t="s">
        <v>1779</v>
      </c>
      <c r="Y209" s="29" t="s">
        <v>1787</v>
      </c>
      <c r="Z209" s="38" t="s">
        <v>1788</v>
      </c>
      <c r="AA209" s="29" t="s">
        <v>2319</v>
      </c>
      <c r="AB209" s="64" t="s">
        <v>1878</v>
      </c>
      <c r="AC209" s="29" t="s">
        <v>1781</v>
      </c>
    </row>
    <row r="210" spans="2:29" ht="102.75" x14ac:dyDescent="0.25">
      <c r="B210" s="13" t="str">
        <f>Calculations!A183</f>
        <v>19C228x</v>
      </c>
      <c r="C210" s="60" t="s">
        <v>1866</v>
      </c>
      <c r="D210" s="29" t="str">
        <f>Calculations!B183</f>
        <v>Land South East of Belmont Road and Abbey Grove</v>
      </c>
      <c r="E210" s="29" t="s">
        <v>1812</v>
      </c>
      <c r="F210" s="13" t="str">
        <f>Calculations!C183</f>
        <v>Residential</v>
      </c>
      <c r="G210" s="53">
        <f>Calculations!D183</f>
        <v>4.6914400000000001</v>
      </c>
      <c r="H210" s="53">
        <f>Calculations!H183</f>
        <v>4.691426614895013</v>
      </c>
      <c r="I210" s="53">
        <f>Calculations!L183</f>
        <v>99.999714690905421</v>
      </c>
      <c r="J210" s="53">
        <f>Calculations!G183</f>
        <v>1.33851049868E-5</v>
      </c>
      <c r="K210" s="53">
        <f>Calculations!K183</f>
        <v>2.8530909458076838E-4</v>
      </c>
      <c r="L210" s="53">
        <f>Calculations!F183</f>
        <v>0</v>
      </c>
      <c r="M210" s="53">
        <f>Calculations!J183</f>
        <v>0</v>
      </c>
      <c r="N210" s="53">
        <f>Calculations!E183</f>
        <v>0</v>
      </c>
      <c r="O210" s="53">
        <f>Calculations!I183</f>
        <v>0</v>
      </c>
      <c r="P210" s="53">
        <f>Calculations!Q183</f>
        <v>0.78678700000000001</v>
      </c>
      <c r="Q210" s="53">
        <f>Calculations!V183</f>
        <v>16.770693006837988</v>
      </c>
      <c r="R210" s="53">
        <f>Calculations!O183</f>
        <v>0.40221000000000001</v>
      </c>
      <c r="S210" s="53">
        <f>Calculations!T183</f>
        <v>8.5732738775301396</v>
      </c>
      <c r="T210" s="53">
        <f>Calculations!M183</f>
        <v>0.23433000000000001</v>
      </c>
      <c r="U210" s="53">
        <f>Calculations!R183</f>
        <v>4.9948416690824144</v>
      </c>
      <c r="V210" s="31" t="s">
        <v>1782</v>
      </c>
      <c r="W210" s="31" t="s">
        <v>1781</v>
      </c>
      <c r="X210" s="31" t="s">
        <v>1779</v>
      </c>
      <c r="Y210" s="29" t="s">
        <v>1787</v>
      </c>
      <c r="Z210" s="38" t="s">
        <v>1788</v>
      </c>
      <c r="AA210" s="29" t="s">
        <v>2320</v>
      </c>
      <c r="AB210" s="64" t="s">
        <v>1878</v>
      </c>
      <c r="AC210" s="29" t="s">
        <v>2445</v>
      </c>
    </row>
    <row r="211" spans="2:29" ht="39" x14ac:dyDescent="0.25">
      <c r="B211" s="13" t="str">
        <f>Calculations!A184</f>
        <v>19C229x</v>
      </c>
      <c r="C211" s="60">
        <v>69</v>
      </c>
      <c r="D211" s="29" t="str">
        <f>Calculations!B184</f>
        <v>HarrisonÔÇÖs Farm</v>
      </c>
      <c r="E211" s="29" t="s">
        <v>1812</v>
      </c>
      <c r="F211" s="13" t="str">
        <f>Calculations!C184</f>
        <v>Residential</v>
      </c>
      <c r="G211" s="53">
        <f>Calculations!D184</f>
        <v>9.1981199999999994</v>
      </c>
      <c r="H211" s="53">
        <f>Calculations!H184</f>
        <v>9.1981199999999994</v>
      </c>
      <c r="I211" s="53">
        <f>Calculations!L184</f>
        <v>100</v>
      </c>
      <c r="J211" s="53">
        <f>Calculations!G184</f>
        <v>0</v>
      </c>
      <c r="K211" s="53">
        <f>Calculations!K184</f>
        <v>0</v>
      </c>
      <c r="L211" s="53">
        <f>Calculations!F184</f>
        <v>0</v>
      </c>
      <c r="M211" s="53">
        <f>Calculations!J184</f>
        <v>0</v>
      </c>
      <c r="N211" s="53">
        <f>Calculations!E184</f>
        <v>0</v>
      </c>
      <c r="O211" s="53">
        <f>Calculations!I184</f>
        <v>0</v>
      </c>
      <c r="P211" s="53">
        <f>Calculations!Q184</f>
        <v>1.2547409999999999</v>
      </c>
      <c r="Q211" s="53">
        <f>Calculations!V184</f>
        <v>13.641276695672595</v>
      </c>
      <c r="R211" s="53">
        <f>Calculations!O184</f>
        <v>0.41926999999999998</v>
      </c>
      <c r="S211" s="53">
        <f>Calculations!T184</f>
        <v>4.5582140698316609</v>
      </c>
      <c r="T211" s="53">
        <f>Calculations!M184</f>
        <v>0.15754499999999999</v>
      </c>
      <c r="U211" s="53">
        <f>Calculations!R184</f>
        <v>1.712795658243206</v>
      </c>
      <c r="V211" s="31" t="s">
        <v>1782</v>
      </c>
      <c r="W211" s="31" t="s">
        <v>1782</v>
      </c>
      <c r="X211" s="31" t="s">
        <v>1779</v>
      </c>
      <c r="Y211" s="29" t="s">
        <v>1787</v>
      </c>
      <c r="Z211" s="38" t="s">
        <v>1788</v>
      </c>
      <c r="AA211" s="29" t="s">
        <v>2321</v>
      </c>
      <c r="AB211" s="64" t="s">
        <v>1878</v>
      </c>
      <c r="AC211" s="29" t="s">
        <v>1781</v>
      </c>
    </row>
    <row r="212" spans="2:29" ht="39" x14ac:dyDescent="0.25">
      <c r="B212" s="13" t="str">
        <f>Calculations!A185</f>
        <v>19C233x</v>
      </c>
      <c r="C212" s="60">
        <v>43</v>
      </c>
      <c r="D212" s="29" t="str">
        <f>Calculations!B185</f>
        <v>Land south of South Road</v>
      </c>
      <c r="E212" s="29" t="s">
        <v>1812</v>
      </c>
      <c r="F212" s="13" t="str">
        <f>Calculations!C185</f>
        <v>Residential</v>
      </c>
      <c r="G212" s="53">
        <f>Calculations!D185</f>
        <v>1.1402099999999999</v>
      </c>
      <c r="H212" s="53">
        <f>Calculations!H185</f>
        <v>1.1402099999999999</v>
      </c>
      <c r="I212" s="53">
        <f>Calculations!L185</f>
        <v>100</v>
      </c>
      <c r="J212" s="53">
        <f>Calculations!G185</f>
        <v>0</v>
      </c>
      <c r="K212" s="53">
        <f>Calculations!K185</f>
        <v>0</v>
      </c>
      <c r="L212" s="53">
        <f>Calculations!F185</f>
        <v>0</v>
      </c>
      <c r="M212" s="53">
        <f>Calculations!J185</f>
        <v>0</v>
      </c>
      <c r="N212" s="53">
        <f>Calculations!E185</f>
        <v>0</v>
      </c>
      <c r="O212" s="53">
        <f>Calculations!I185</f>
        <v>0</v>
      </c>
      <c r="P212" s="53">
        <f>Calculations!Q185</f>
        <v>0.2995351</v>
      </c>
      <c r="Q212" s="53">
        <f>Calculations!V185</f>
        <v>26.270169530174272</v>
      </c>
      <c r="R212" s="53">
        <f>Calculations!O185</f>
        <v>0.13852110000000001</v>
      </c>
      <c r="S212" s="53">
        <f>Calculations!T185</f>
        <v>12.148735759202253</v>
      </c>
      <c r="T212" s="53">
        <f>Calculations!M185</f>
        <v>3.7021100000000001E-2</v>
      </c>
      <c r="U212" s="53">
        <f>Calculations!R185</f>
        <v>3.2468668052376319</v>
      </c>
      <c r="V212" s="31" t="s">
        <v>1781</v>
      </c>
      <c r="W212" s="31" t="s">
        <v>1782</v>
      </c>
      <c r="X212" s="31" t="s">
        <v>1779</v>
      </c>
      <c r="Y212" s="29" t="s">
        <v>1783</v>
      </c>
      <c r="Z212" s="38" t="s">
        <v>1806</v>
      </c>
      <c r="AA212" s="29" t="s">
        <v>2322</v>
      </c>
      <c r="AB212" s="64" t="s">
        <v>1878</v>
      </c>
      <c r="AC212" s="29"/>
    </row>
    <row r="213" spans="2:29" ht="26.25" x14ac:dyDescent="0.25">
      <c r="B213" s="13" t="str">
        <f>Calculations!A186</f>
        <v>19C236x</v>
      </c>
      <c r="C213" s="60">
        <v>61</v>
      </c>
      <c r="D213" s="29" t="str">
        <f>Calculations!B186</f>
        <v>Charter Lane</v>
      </c>
      <c r="E213" s="29" t="s">
        <v>1812</v>
      </c>
      <c r="F213" s="13" t="str">
        <f>Calculations!C186</f>
        <v>Residential</v>
      </c>
      <c r="G213" s="53">
        <f>Calculations!D186</f>
        <v>3.4237500000000001</v>
      </c>
      <c r="H213" s="53">
        <f>Calculations!H186</f>
        <v>3.4237500000000001</v>
      </c>
      <c r="I213" s="53">
        <f>Calculations!L186</f>
        <v>100</v>
      </c>
      <c r="J213" s="53">
        <f>Calculations!G186</f>
        <v>0</v>
      </c>
      <c r="K213" s="53">
        <f>Calculations!K186</f>
        <v>0</v>
      </c>
      <c r="L213" s="53">
        <f>Calculations!F186</f>
        <v>0</v>
      </c>
      <c r="M213" s="53">
        <f>Calculations!J186</f>
        <v>0</v>
      </c>
      <c r="N213" s="53">
        <f>Calculations!E186</f>
        <v>0</v>
      </c>
      <c r="O213" s="53">
        <f>Calculations!I186</f>
        <v>0</v>
      </c>
      <c r="P213" s="53">
        <f>Calculations!Q186</f>
        <v>0.37787940000000003</v>
      </c>
      <c r="Q213" s="53">
        <f>Calculations!V186</f>
        <v>11.037003285870757</v>
      </c>
      <c r="R213" s="53">
        <f>Calculations!O186</f>
        <v>1.7897400000000001E-2</v>
      </c>
      <c r="S213" s="53">
        <f>Calculations!T186</f>
        <v>0.52274260679079954</v>
      </c>
      <c r="T213" s="53">
        <f>Calculations!M186</f>
        <v>1.04E-2</v>
      </c>
      <c r="U213" s="53">
        <f>Calculations!R186</f>
        <v>0.30376049653158083</v>
      </c>
      <c r="V213" s="31" t="s">
        <v>1782</v>
      </c>
      <c r="W213" s="31" t="s">
        <v>1782</v>
      </c>
      <c r="X213" s="31" t="s">
        <v>1779</v>
      </c>
      <c r="Y213" s="29" t="s">
        <v>1787</v>
      </c>
      <c r="Z213" s="38" t="s">
        <v>1788</v>
      </c>
      <c r="AA213" s="29" t="s">
        <v>2290</v>
      </c>
      <c r="AB213" s="64" t="s">
        <v>1878</v>
      </c>
      <c r="AC213" s="29"/>
    </row>
    <row r="214" spans="2:29" x14ac:dyDescent="0.25">
      <c r="B214" s="13" t="str">
        <f>Calculations!A187</f>
        <v>19C238x</v>
      </c>
      <c r="C214" s="60">
        <v>61</v>
      </c>
      <c r="D214" s="29" t="str">
        <f>Calculations!B187</f>
        <v>Eaves Green, off Lower Burgh Lane</v>
      </c>
      <c r="E214" s="29" t="s">
        <v>1812</v>
      </c>
      <c r="F214" s="13" t="str">
        <f>Calculations!C187</f>
        <v>Residential</v>
      </c>
      <c r="G214" s="53">
        <f>Calculations!D187</f>
        <v>10.085900000000001</v>
      </c>
      <c r="H214" s="53">
        <f>Calculations!H187</f>
        <v>10.085900000000001</v>
      </c>
      <c r="I214" s="53">
        <f>Calculations!L187</f>
        <v>100</v>
      </c>
      <c r="J214" s="53">
        <f>Calculations!G187</f>
        <v>0</v>
      </c>
      <c r="K214" s="53">
        <f>Calculations!K187</f>
        <v>0</v>
      </c>
      <c r="L214" s="53">
        <f>Calculations!F187</f>
        <v>0</v>
      </c>
      <c r="M214" s="53">
        <f>Calculations!J187</f>
        <v>0</v>
      </c>
      <c r="N214" s="53">
        <f>Calculations!E187</f>
        <v>0</v>
      </c>
      <c r="O214" s="53">
        <f>Calculations!I187</f>
        <v>0</v>
      </c>
      <c r="P214" s="53">
        <f>Calculations!Q187</f>
        <v>0</v>
      </c>
      <c r="Q214" s="53">
        <f>Calculations!V187</f>
        <v>0</v>
      </c>
      <c r="R214" s="53">
        <f>Calculations!O187</f>
        <v>0</v>
      </c>
      <c r="S214" s="53">
        <f>Calculations!T187</f>
        <v>0</v>
      </c>
      <c r="T214" s="53">
        <f>Calculations!M187</f>
        <v>0</v>
      </c>
      <c r="U214" s="53">
        <f>Calculations!R187</f>
        <v>0</v>
      </c>
      <c r="V214" s="31" t="s">
        <v>1782</v>
      </c>
      <c r="W214" s="31" t="s">
        <v>1782</v>
      </c>
      <c r="X214" s="31" t="s">
        <v>1779</v>
      </c>
      <c r="Y214" s="29" t="s">
        <v>1787</v>
      </c>
      <c r="Z214" s="38" t="s">
        <v>1788</v>
      </c>
      <c r="AA214" s="13" t="s">
        <v>2323</v>
      </c>
      <c r="AB214" s="64" t="s">
        <v>1878</v>
      </c>
      <c r="AC214" s="29"/>
    </row>
    <row r="215" spans="2:29" ht="26.25" x14ac:dyDescent="0.25">
      <c r="B215" s="13" t="str">
        <f>Calculations!A188</f>
        <v>19C239x</v>
      </c>
      <c r="C215" s="60">
        <v>55</v>
      </c>
      <c r="D215" s="29" t="str">
        <f>Calculations!B188</f>
        <v>Cowling Farm</v>
      </c>
      <c r="E215" s="29" t="s">
        <v>1812</v>
      </c>
      <c r="F215" s="13" t="str">
        <f>Calculations!C188</f>
        <v>Mixed Use</v>
      </c>
      <c r="G215" s="53">
        <f>Calculations!D188</f>
        <v>9.5153400000000001</v>
      </c>
      <c r="H215" s="53">
        <f>Calculations!H188</f>
        <v>9.5153400000000001</v>
      </c>
      <c r="I215" s="53">
        <f>Calculations!L188</f>
        <v>100</v>
      </c>
      <c r="J215" s="53">
        <f>Calculations!G188</f>
        <v>0</v>
      </c>
      <c r="K215" s="53">
        <f>Calculations!K188</f>
        <v>0</v>
      </c>
      <c r="L215" s="53">
        <f>Calculations!F188</f>
        <v>0</v>
      </c>
      <c r="M215" s="53">
        <f>Calculations!J188</f>
        <v>0</v>
      </c>
      <c r="N215" s="53">
        <f>Calculations!E188</f>
        <v>0</v>
      </c>
      <c r="O215" s="53">
        <f>Calculations!I188</f>
        <v>0</v>
      </c>
      <c r="P215" s="53">
        <f>Calculations!Q188</f>
        <v>0.35832029999999998</v>
      </c>
      <c r="Q215" s="53">
        <f>Calculations!V188</f>
        <v>3.7657119976795363</v>
      </c>
      <c r="R215" s="53">
        <f>Calculations!O188</f>
        <v>0.18135029999999999</v>
      </c>
      <c r="S215" s="53">
        <f>Calculations!T188</f>
        <v>1.9058730428970483</v>
      </c>
      <c r="T215" s="53">
        <f>Calculations!M188</f>
        <v>0.135601</v>
      </c>
      <c r="U215" s="53">
        <f>Calculations!R188</f>
        <v>1.4250778217068438</v>
      </c>
      <c r="V215" s="31" t="s">
        <v>1782</v>
      </c>
      <c r="W215" s="31" t="s">
        <v>1782</v>
      </c>
      <c r="X215" s="31" t="s">
        <v>1779</v>
      </c>
      <c r="Y215" s="29" t="s">
        <v>1787</v>
      </c>
      <c r="Z215" s="38" t="s">
        <v>1788</v>
      </c>
      <c r="AA215" s="29" t="s">
        <v>2255</v>
      </c>
      <c r="AB215" s="64" t="s">
        <v>1878</v>
      </c>
      <c r="AC215" s="29"/>
    </row>
    <row r="216" spans="2:29" ht="26.25" x14ac:dyDescent="0.25">
      <c r="B216" s="13" t="str">
        <f>Calculations!A189</f>
        <v>19C242x</v>
      </c>
      <c r="C216" s="60">
        <v>52</v>
      </c>
      <c r="D216" s="29" t="str">
        <f>Calculations!B189</f>
        <v>Woodlands, Southport Road</v>
      </c>
      <c r="E216" s="29" t="s">
        <v>1812</v>
      </c>
      <c r="F216" s="13" t="str">
        <f>Calculations!C189</f>
        <v>Mixed Use</v>
      </c>
      <c r="G216" s="53">
        <f>Calculations!D189</f>
        <v>5.1589200000000002</v>
      </c>
      <c r="H216" s="53">
        <f>Calculations!H189</f>
        <v>5.1589200000000002</v>
      </c>
      <c r="I216" s="53">
        <f>Calculations!L189</f>
        <v>100</v>
      </c>
      <c r="J216" s="53">
        <f>Calculations!G189</f>
        <v>0</v>
      </c>
      <c r="K216" s="53">
        <f>Calculations!K189</f>
        <v>0</v>
      </c>
      <c r="L216" s="53">
        <f>Calculations!F189</f>
        <v>0</v>
      </c>
      <c r="M216" s="53">
        <f>Calculations!J189</f>
        <v>0</v>
      </c>
      <c r="N216" s="53">
        <f>Calculations!E189</f>
        <v>0</v>
      </c>
      <c r="O216" s="53">
        <f>Calculations!I189</f>
        <v>0</v>
      </c>
      <c r="P216" s="53">
        <f>Calculations!Q189</f>
        <v>0.1076</v>
      </c>
      <c r="Q216" s="53">
        <f>Calculations!V189</f>
        <v>2.0857078613353184</v>
      </c>
      <c r="R216" s="53">
        <f>Calculations!O189</f>
        <v>2.9600000000000001E-2</v>
      </c>
      <c r="S216" s="53">
        <f>Calculations!T189</f>
        <v>0.57376350088778272</v>
      </c>
      <c r="T216" s="53">
        <f>Calculations!M189</f>
        <v>2.8000000000000001E-2</v>
      </c>
      <c r="U216" s="53">
        <f>Calculations!R189</f>
        <v>0.54274925759655124</v>
      </c>
      <c r="V216" s="31" t="s">
        <v>1782</v>
      </c>
      <c r="W216" s="31" t="s">
        <v>1782</v>
      </c>
      <c r="X216" s="31" t="s">
        <v>1779</v>
      </c>
      <c r="Y216" s="29" t="s">
        <v>1787</v>
      </c>
      <c r="Z216" s="38" t="s">
        <v>1788</v>
      </c>
      <c r="AA216" s="29" t="s">
        <v>2324</v>
      </c>
      <c r="AB216" s="64" t="s">
        <v>1878</v>
      </c>
      <c r="AC216" s="29"/>
    </row>
    <row r="217" spans="2:29" ht="39" x14ac:dyDescent="0.25">
      <c r="B217" s="13" t="str">
        <f>Calculations!A190</f>
        <v>19C243x</v>
      </c>
      <c r="C217" s="60" t="s">
        <v>1856</v>
      </c>
      <c r="D217" s="29" t="str">
        <f>Calculations!B190</f>
        <v>Great Knowley</v>
      </c>
      <c r="E217" s="29" t="s">
        <v>1812</v>
      </c>
      <c r="F217" s="13" t="str">
        <f>Calculations!C190</f>
        <v>Residential</v>
      </c>
      <c r="G217" s="53">
        <f>Calculations!D190</f>
        <v>20.912199999999999</v>
      </c>
      <c r="H217" s="53">
        <f>Calculations!H190</f>
        <v>20.912199999999999</v>
      </c>
      <c r="I217" s="53">
        <f>Calculations!L190</f>
        <v>100</v>
      </c>
      <c r="J217" s="53">
        <f>Calculations!G190</f>
        <v>0</v>
      </c>
      <c r="K217" s="53">
        <f>Calculations!K190</f>
        <v>0</v>
      </c>
      <c r="L217" s="53">
        <f>Calculations!F190</f>
        <v>0</v>
      </c>
      <c r="M217" s="53">
        <f>Calculations!J190</f>
        <v>0</v>
      </c>
      <c r="N217" s="53">
        <f>Calculations!E190</f>
        <v>0</v>
      </c>
      <c r="O217" s="53">
        <f>Calculations!I190</f>
        <v>0</v>
      </c>
      <c r="P217" s="53">
        <f>Calculations!Q190</f>
        <v>2.4676939999999998</v>
      </c>
      <c r="Q217" s="53">
        <f>Calculations!V190</f>
        <v>11.800260135232065</v>
      </c>
      <c r="R217" s="53">
        <f>Calculations!O190</f>
        <v>0.63115399999999999</v>
      </c>
      <c r="S217" s="53">
        <f>Calculations!T190</f>
        <v>3.0181138282916193</v>
      </c>
      <c r="T217" s="53">
        <f>Calculations!M190</f>
        <v>0.20277500000000001</v>
      </c>
      <c r="U217" s="53">
        <f>Calculations!R190</f>
        <v>0.9696492956264765</v>
      </c>
      <c r="V217" s="31" t="s">
        <v>1782</v>
      </c>
      <c r="W217" s="31" t="s">
        <v>1782</v>
      </c>
      <c r="X217" s="31" t="s">
        <v>1779</v>
      </c>
      <c r="Y217" s="29" t="s">
        <v>1787</v>
      </c>
      <c r="Z217" s="38" t="s">
        <v>1788</v>
      </c>
      <c r="AA217" s="29" t="s">
        <v>2302</v>
      </c>
      <c r="AB217" s="64" t="s">
        <v>1878</v>
      </c>
      <c r="AC217" s="29" t="s">
        <v>2457</v>
      </c>
    </row>
    <row r="218" spans="2:29" x14ac:dyDescent="0.25">
      <c r="B218" s="13" t="str">
        <f>Calculations!A191</f>
        <v>19C249x</v>
      </c>
      <c r="C218" s="60">
        <v>55</v>
      </c>
      <c r="D218" s="29" t="str">
        <f>Calculations!B191</f>
        <v>Former Service Station, Preston Road, Chorley, PR7 1PN</v>
      </c>
      <c r="E218" s="29" t="s">
        <v>1812</v>
      </c>
      <c r="F218" s="13" t="str">
        <f>Calculations!C191</f>
        <v>Residential</v>
      </c>
      <c r="G218" s="53">
        <f>Calculations!D191</f>
        <v>0.16164799999999999</v>
      </c>
      <c r="H218" s="53">
        <f>Calculations!H191</f>
        <v>0.16164799999999999</v>
      </c>
      <c r="I218" s="53">
        <f>Calculations!L191</f>
        <v>100</v>
      </c>
      <c r="J218" s="53">
        <f>Calculations!G191</f>
        <v>0</v>
      </c>
      <c r="K218" s="53">
        <f>Calculations!K191</f>
        <v>0</v>
      </c>
      <c r="L218" s="53">
        <f>Calculations!F191</f>
        <v>0</v>
      </c>
      <c r="M218" s="53">
        <f>Calculations!J191</f>
        <v>0</v>
      </c>
      <c r="N218" s="53">
        <f>Calculations!E191</f>
        <v>0</v>
      </c>
      <c r="O218" s="53">
        <f>Calculations!I191</f>
        <v>0</v>
      </c>
      <c r="P218" s="53">
        <f>Calculations!Q191</f>
        <v>0</v>
      </c>
      <c r="Q218" s="53">
        <f>Calculations!V191</f>
        <v>0</v>
      </c>
      <c r="R218" s="53">
        <f>Calculations!O191</f>
        <v>0</v>
      </c>
      <c r="S218" s="53">
        <f>Calculations!T191</f>
        <v>0</v>
      </c>
      <c r="T218" s="53">
        <f>Calculations!M191</f>
        <v>0</v>
      </c>
      <c r="U218" s="53">
        <f>Calculations!R191</f>
        <v>0</v>
      </c>
      <c r="V218" s="31" t="s">
        <v>1782</v>
      </c>
      <c r="W218" s="31" t="s">
        <v>1782</v>
      </c>
      <c r="X218" s="31" t="s">
        <v>1779</v>
      </c>
      <c r="Y218" s="29" t="s">
        <v>1789</v>
      </c>
      <c r="Z218" s="38" t="s">
        <v>1790</v>
      </c>
      <c r="AA218" s="29" t="s">
        <v>2151</v>
      </c>
      <c r="AB218" s="64" t="s">
        <v>1878</v>
      </c>
      <c r="AC218" s="29"/>
    </row>
    <row r="219" spans="2:29" ht="26.25" x14ac:dyDescent="0.25">
      <c r="B219" s="13" t="str">
        <f>Calculations!A192</f>
        <v>19C250x</v>
      </c>
      <c r="C219" s="60">
        <v>55</v>
      </c>
      <c r="D219" s="29" t="str">
        <f>Calculations!B192</f>
        <v>Bengal Street Depot</v>
      </c>
      <c r="E219" s="29" t="s">
        <v>1812</v>
      </c>
      <c r="F219" s="13" t="str">
        <f>Calculations!C192</f>
        <v>Mixed Use</v>
      </c>
      <c r="G219" s="53">
        <f>Calculations!D192</f>
        <v>0.68737099999999995</v>
      </c>
      <c r="H219" s="53">
        <f>Calculations!H192</f>
        <v>0.68737099999999995</v>
      </c>
      <c r="I219" s="53">
        <f>Calculations!L192</f>
        <v>100</v>
      </c>
      <c r="J219" s="53">
        <f>Calculations!G192</f>
        <v>0</v>
      </c>
      <c r="K219" s="53">
        <f>Calculations!K192</f>
        <v>0</v>
      </c>
      <c r="L219" s="53">
        <f>Calculations!F192</f>
        <v>0</v>
      </c>
      <c r="M219" s="53">
        <f>Calculations!J192</f>
        <v>0</v>
      </c>
      <c r="N219" s="53">
        <f>Calculations!E192</f>
        <v>0</v>
      </c>
      <c r="O219" s="53">
        <f>Calculations!I192</f>
        <v>0</v>
      </c>
      <c r="P219" s="53">
        <f>Calculations!Q192</f>
        <v>3.1610999999999998E-4</v>
      </c>
      <c r="Q219" s="53">
        <f>Calculations!V192</f>
        <v>4.5988265434532445E-2</v>
      </c>
      <c r="R219" s="53">
        <f>Calculations!O192</f>
        <v>0</v>
      </c>
      <c r="S219" s="53">
        <f>Calculations!T192</f>
        <v>0</v>
      </c>
      <c r="T219" s="53">
        <f>Calculations!M192</f>
        <v>0</v>
      </c>
      <c r="U219" s="53">
        <f>Calculations!R192</f>
        <v>0</v>
      </c>
      <c r="V219" s="31" t="s">
        <v>1782</v>
      </c>
      <c r="W219" s="31" t="s">
        <v>1782</v>
      </c>
      <c r="X219" s="31" t="s">
        <v>1779</v>
      </c>
      <c r="Y219" s="29" t="s">
        <v>1787</v>
      </c>
      <c r="Z219" s="38" t="s">
        <v>1788</v>
      </c>
      <c r="AA219" s="29" t="s">
        <v>2318</v>
      </c>
      <c r="AB219" s="64" t="s">
        <v>1878</v>
      </c>
      <c r="AC219" s="29" t="s">
        <v>2461</v>
      </c>
    </row>
    <row r="220" spans="2:29" ht="39" x14ac:dyDescent="0.25">
      <c r="B220" s="13" t="str">
        <f>Calculations!A193</f>
        <v>19C251x</v>
      </c>
      <c r="C220" s="60">
        <v>38</v>
      </c>
      <c r="D220" s="29" t="str">
        <f>Calculations!B193</f>
        <v>Land to the East of Wigan Road</v>
      </c>
      <c r="E220" s="29" t="s">
        <v>1812</v>
      </c>
      <c r="F220" s="13" t="str">
        <f>Calculations!C193</f>
        <v>Mixed Use</v>
      </c>
      <c r="G220" s="53">
        <f>Calculations!D193</f>
        <v>20.507999999999999</v>
      </c>
      <c r="H220" s="53">
        <f>Calculations!H193</f>
        <v>20.507999999999999</v>
      </c>
      <c r="I220" s="53">
        <f>Calculations!L193</f>
        <v>100</v>
      </c>
      <c r="J220" s="53">
        <f>Calculations!G193</f>
        <v>0</v>
      </c>
      <c r="K220" s="53">
        <f>Calculations!K193</f>
        <v>0</v>
      </c>
      <c r="L220" s="53">
        <f>Calculations!F193</f>
        <v>0</v>
      </c>
      <c r="M220" s="53">
        <f>Calculations!J193</f>
        <v>0</v>
      </c>
      <c r="N220" s="53">
        <f>Calculations!E193</f>
        <v>0</v>
      </c>
      <c r="O220" s="53">
        <f>Calculations!I193</f>
        <v>0</v>
      </c>
      <c r="P220" s="53">
        <f>Calculations!Q193</f>
        <v>0.31709569999999998</v>
      </c>
      <c r="Q220" s="53">
        <f>Calculations!V193</f>
        <v>1.5462048956504779</v>
      </c>
      <c r="R220" s="53">
        <f>Calculations!O193</f>
        <v>0.13778269999999998</v>
      </c>
      <c r="S220" s="53">
        <f>Calculations!T193</f>
        <v>0.67184854690852336</v>
      </c>
      <c r="T220" s="53">
        <f>Calculations!M193</f>
        <v>8.3507399999999996E-2</v>
      </c>
      <c r="U220" s="53">
        <f>Calculations!R193</f>
        <v>0.40719426565242833</v>
      </c>
      <c r="V220" s="31" t="s">
        <v>1782</v>
      </c>
      <c r="W220" s="31" t="s">
        <v>1782</v>
      </c>
      <c r="X220" s="31" t="s">
        <v>1779</v>
      </c>
      <c r="Y220" s="29" t="s">
        <v>1787</v>
      </c>
      <c r="Z220" s="38" t="s">
        <v>1788</v>
      </c>
      <c r="AA220" s="29" t="s">
        <v>2325</v>
      </c>
      <c r="AB220" s="64" t="s">
        <v>1878</v>
      </c>
      <c r="AC220" s="29"/>
    </row>
    <row r="221" spans="2:29" ht="26.25" x14ac:dyDescent="0.25">
      <c r="B221" s="13" t="str">
        <f>Calculations!A194</f>
        <v>19C254x</v>
      </c>
      <c r="C221" s="60" t="s">
        <v>1861</v>
      </c>
      <c r="D221" s="29" t="str">
        <f>Calculations!B194</f>
        <v>North of Hewlett Avenue</v>
      </c>
      <c r="E221" s="29" t="s">
        <v>1812</v>
      </c>
      <c r="F221" s="13" t="str">
        <f>Calculations!C194</f>
        <v>Residential</v>
      </c>
      <c r="G221" s="53">
        <f>Calculations!D194</f>
        <v>2.8179500000000002</v>
      </c>
      <c r="H221" s="53">
        <f>Calculations!H194</f>
        <v>2.8179500000000002</v>
      </c>
      <c r="I221" s="53">
        <f>Calculations!L194</f>
        <v>100</v>
      </c>
      <c r="J221" s="53">
        <f>Calculations!G194</f>
        <v>0</v>
      </c>
      <c r="K221" s="53">
        <f>Calculations!K194</f>
        <v>0</v>
      </c>
      <c r="L221" s="53">
        <f>Calculations!F194</f>
        <v>0</v>
      </c>
      <c r="M221" s="53">
        <f>Calculations!J194</f>
        <v>0</v>
      </c>
      <c r="N221" s="53">
        <f>Calculations!E194</f>
        <v>0</v>
      </c>
      <c r="O221" s="53">
        <f>Calculations!I194</f>
        <v>0</v>
      </c>
      <c r="P221" s="53">
        <f>Calculations!Q194</f>
        <v>0.10363839999999999</v>
      </c>
      <c r="Q221" s="53">
        <f>Calculations!V194</f>
        <v>3.6777941411309634</v>
      </c>
      <c r="R221" s="53">
        <f>Calculations!O194</f>
        <v>4.6256699999999998E-2</v>
      </c>
      <c r="S221" s="53">
        <f>Calculations!T194</f>
        <v>1.6415018009545943</v>
      </c>
      <c r="T221" s="53">
        <f>Calculations!M194</f>
        <v>1.8333800000000001E-2</v>
      </c>
      <c r="U221" s="53">
        <f>Calculations!R194</f>
        <v>0.65060771127947625</v>
      </c>
      <c r="V221" s="31" t="s">
        <v>1782</v>
      </c>
      <c r="W221" s="31" t="s">
        <v>1782</v>
      </c>
      <c r="X221" s="31" t="s">
        <v>1779</v>
      </c>
      <c r="Y221" s="29" t="s">
        <v>1787</v>
      </c>
      <c r="Z221" s="38" t="s">
        <v>1788</v>
      </c>
      <c r="AA221" s="29" t="s">
        <v>2326</v>
      </c>
      <c r="AB221" s="64" t="s">
        <v>1878</v>
      </c>
      <c r="AC221" s="29"/>
    </row>
    <row r="222" spans="2:29" ht="26.25" x14ac:dyDescent="0.25">
      <c r="B222" s="13" t="str">
        <f>Calculations!A195</f>
        <v>19C256x</v>
      </c>
      <c r="C222" s="60">
        <v>67</v>
      </c>
      <c r="D222" s="29" t="str">
        <f>Calculations!B195</f>
        <v>Blainscough Hall</v>
      </c>
      <c r="E222" s="29" t="s">
        <v>1812</v>
      </c>
      <c r="F222" s="13" t="str">
        <f>Calculations!C195</f>
        <v>Residential</v>
      </c>
      <c r="G222" s="53">
        <f>Calculations!D195</f>
        <v>5.2466999999999997</v>
      </c>
      <c r="H222" s="53">
        <f>Calculations!H195</f>
        <v>5.2466999999999997</v>
      </c>
      <c r="I222" s="53">
        <f>Calculations!L195</f>
        <v>100</v>
      </c>
      <c r="J222" s="53">
        <f>Calculations!G195</f>
        <v>0</v>
      </c>
      <c r="K222" s="53">
        <f>Calculations!K195</f>
        <v>0</v>
      </c>
      <c r="L222" s="53">
        <f>Calculations!F195</f>
        <v>0</v>
      </c>
      <c r="M222" s="53">
        <f>Calculations!J195</f>
        <v>0</v>
      </c>
      <c r="N222" s="53">
        <f>Calculations!E195</f>
        <v>0</v>
      </c>
      <c r="O222" s="53">
        <f>Calculations!I195</f>
        <v>0</v>
      </c>
      <c r="P222" s="53">
        <f>Calculations!Q195</f>
        <v>0.76693500000000003</v>
      </c>
      <c r="Q222" s="53">
        <f>Calculations!V195</f>
        <v>14.617473840699871</v>
      </c>
      <c r="R222" s="53">
        <f>Calculations!O195</f>
        <v>0.27525500000000003</v>
      </c>
      <c r="S222" s="53">
        <f>Calculations!T195</f>
        <v>5.2462500238245005</v>
      </c>
      <c r="T222" s="53">
        <f>Calculations!M195</f>
        <v>0.12725600000000001</v>
      </c>
      <c r="U222" s="53">
        <f>Calculations!R195</f>
        <v>2.4254483770751141</v>
      </c>
      <c r="V222" s="31" t="s">
        <v>1782</v>
      </c>
      <c r="W222" s="31" t="s">
        <v>1782</v>
      </c>
      <c r="X222" s="31" t="s">
        <v>1779</v>
      </c>
      <c r="Y222" s="29" t="s">
        <v>1787</v>
      </c>
      <c r="Z222" s="38" t="s">
        <v>1788</v>
      </c>
      <c r="AA222" s="29" t="s">
        <v>2327</v>
      </c>
      <c r="AB222" s="64" t="s">
        <v>1878</v>
      </c>
      <c r="AC222" s="29"/>
    </row>
    <row r="223" spans="2:29" x14ac:dyDescent="0.25">
      <c r="B223" s="13" t="str">
        <f>Calculations!A196</f>
        <v>19C257x</v>
      </c>
      <c r="C223" s="60">
        <v>61</v>
      </c>
      <c r="D223" s="29" t="str">
        <f>Calculations!B196</f>
        <v>Coppull Enterprise Centre, Mill Lane</v>
      </c>
      <c r="E223" s="29" t="s">
        <v>1812</v>
      </c>
      <c r="F223" s="13" t="str">
        <f>Calculations!C196</f>
        <v>Residential</v>
      </c>
      <c r="G223" s="53">
        <f>Calculations!D196</f>
        <v>1.49607</v>
      </c>
      <c r="H223" s="53">
        <f>Calculations!H196</f>
        <v>1.49607</v>
      </c>
      <c r="I223" s="53">
        <f>Calculations!L196</f>
        <v>100</v>
      </c>
      <c r="J223" s="53">
        <f>Calculations!G196</f>
        <v>0</v>
      </c>
      <c r="K223" s="53">
        <f>Calculations!K196</f>
        <v>0</v>
      </c>
      <c r="L223" s="53">
        <f>Calculations!F196</f>
        <v>0</v>
      </c>
      <c r="M223" s="53">
        <f>Calculations!J196</f>
        <v>0</v>
      </c>
      <c r="N223" s="53">
        <f>Calculations!E196</f>
        <v>0</v>
      </c>
      <c r="O223" s="53">
        <f>Calculations!I196</f>
        <v>0</v>
      </c>
      <c r="P223" s="53">
        <f>Calculations!Q196</f>
        <v>2.37973E-2</v>
      </c>
      <c r="Q223" s="53">
        <f>Calculations!V196</f>
        <v>1.5906541806198908</v>
      </c>
      <c r="R223" s="53">
        <f>Calculations!O196</f>
        <v>1.3085299999999999E-2</v>
      </c>
      <c r="S223" s="53">
        <f>Calculations!T196</f>
        <v>0.87464490297913866</v>
      </c>
      <c r="T223" s="53">
        <f>Calculations!M196</f>
        <v>0</v>
      </c>
      <c r="U223" s="53">
        <f>Calculations!R196</f>
        <v>0</v>
      </c>
      <c r="V223" s="31" t="s">
        <v>1782</v>
      </c>
      <c r="W223" s="31" t="s">
        <v>1782</v>
      </c>
      <c r="X223" s="31" t="s">
        <v>1779</v>
      </c>
      <c r="Y223" s="29" t="s">
        <v>1787</v>
      </c>
      <c r="Z223" s="38" t="s">
        <v>1788</v>
      </c>
      <c r="AA223" s="29" t="s">
        <v>2328</v>
      </c>
      <c r="AB223" s="64" t="s">
        <v>1878</v>
      </c>
      <c r="AC223" s="29"/>
    </row>
    <row r="224" spans="2:29" ht="115.5" x14ac:dyDescent="0.25">
      <c r="B224" s="13" t="str">
        <f>Calculations!A197</f>
        <v>19C259x</v>
      </c>
      <c r="C224" s="60">
        <v>50</v>
      </c>
      <c r="D224" s="29" t="str">
        <f>Calculations!B197</f>
        <v>Westhead Road</v>
      </c>
      <c r="E224" s="29" t="s">
        <v>1812</v>
      </c>
      <c r="F224" s="13" t="str">
        <f>Calculations!C197</f>
        <v>Residential</v>
      </c>
      <c r="G224" s="53">
        <f>Calculations!D197</f>
        <v>3.1227800000000001</v>
      </c>
      <c r="H224" s="53">
        <f>Calculations!H197</f>
        <v>0.23665803578400046</v>
      </c>
      <c r="I224" s="53">
        <f>Calculations!L197</f>
        <v>7.5784408694816934</v>
      </c>
      <c r="J224" s="53">
        <f>Calculations!G197</f>
        <v>2.5063779252299998</v>
      </c>
      <c r="K224" s="53">
        <f>Calculations!K197</f>
        <v>80.261111100685923</v>
      </c>
      <c r="L224" s="53">
        <f>Calculations!F197</f>
        <v>0.37974403898600001</v>
      </c>
      <c r="M224" s="53">
        <f>Calculations!J197</f>
        <v>12.160448029832391</v>
      </c>
      <c r="N224" s="53">
        <f>Calculations!E197</f>
        <v>0</v>
      </c>
      <c r="O224" s="53">
        <f>Calculations!I197</f>
        <v>0</v>
      </c>
      <c r="P224" s="53">
        <f>Calculations!Q197</f>
        <v>0.63001030000000002</v>
      </c>
      <c r="Q224" s="53">
        <f>Calculations!V197</f>
        <v>20.17466167965723</v>
      </c>
      <c r="R224" s="53">
        <f>Calculations!O197</f>
        <v>0.21309829999999999</v>
      </c>
      <c r="S224" s="53">
        <f>Calculations!T197</f>
        <v>6.8239933648864142</v>
      </c>
      <c r="T224" s="53">
        <f>Calculations!M197</f>
        <v>3.7395299999999999E-2</v>
      </c>
      <c r="U224" s="53">
        <f>Calculations!R197</f>
        <v>1.1975003042161152</v>
      </c>
      <c r="V224" s="31" t="s">
        <v>1782</v>
      </c>
      <c r="W224" s="31" t="s">
        <v>1781</v>
      </c>
      <c r="X224" s="31" t="s">
        <v>1779</v>
      </c>
      <c r="Y224" s="29" t="s">
        <v>1784</v>
      </c>
      <c r="Z224" s="38" t="s">
        <v>1785</v>
      </c>
      <c r="AA224" s="29" t="s">
        <v>2329</v>
      </c>
      <c r="AB224" s="64" t="s">
        <v>1878</v>
      </c>
      <c r="AC224" s="29" t="s">
        <v>2470</v>
      </c>
    </row>
    <row r="225" spans="2:29" ht="51.75" x14ac:dyDescent="0.25">
      <c r="B225" s="13" t="str">
        <f>Calculations!A198</f>
        <v>19C260x</v>
      </c>
      <c r="C225" s="60">
        <v>50</v>
      </c>
      <c r="D225" s="29" t="str">
        <f>Calculations!B198</f>
        <v>Out Lane</v>
      </c>
      <c r="E225" s="29" t="s">
        <v>1812</v>
      </c>
      <c r="F225" s="13" t="str">
        <f>Calculations!C198</f>
        <v>Residential</v>
      </c>
      <c r="G225" s="53">
        <f>Calculations!D198</f>
        <v>10.0829</v>
      </c>
      <c r="H225" s="53">
        <f>Calculations!H198</f>
        <v>9.7037100680229003</v>
      </c>
      <c r="I225" s="53">
        <f>Calculations!L198</f>
        <v>96.239277073291419</v>
      </c>
      <c r="J225" s="53">
        <f>Calculations!G198</f>
        <v>0.36352719341099998</v>
      </c>
      <c r="K225" s="53">
        <f>Calculations!K198</f>
        <v>3.6053833064991223</v>
      </c>
      <c r="L225" s="53">
        <f>Calculations!F198</f>
        <v>1.5662738566099999E-2</v>
      </c>
      <c r="M225" s="53">
        <f>Calculations!J198</f>
        <v>0.15533962020946354</v>
      </c>
      <c r="N225" s="53">
        <f>Calculations!E198</f>
        <v>0</v>
      </c>
      <c r="O225" s="53">
        <f>Calculations!I198</f>
        <v>0</v>
      </c>
      <c r="P225" s="53">
        <f>Calculations!Q198</f>
        <v>0.57881969999999994</v>
      </c>
      <c r="Q225" s="53">
        <f>Calculations!V198</f>
        <v>5.7406073649446085</v>
      </c>
      <c r="R225" s="53">
        <f>Calculations!O198</f>
        <v>0.21219270000000001</v>
      </c>
      <c r="S225" s="53">
        <f>Calculations!T198</f>
        <v>2.1044808537226394</v>
      </c>
      <c r="T225" s="53">
        <f>Calculations!M198</f>
        <v>0.15010200000000001</v>
      </c>
      <c r="U225" s="53">
        <f>Calculations!R198</f>
        <v>1.4886788523143144</v>
      </c>
      <c r="V225" s="31" t="s">
        <v>1782</v>
      </c>
      <c r="W225" s="31" t="s">
        <v>1781</v>
      </c>
      <c r="X225" s="31" t="s">
        <v>1779</v>
      </c>
      <c r="Y225" s="29" t="s">
        <v>1786</v>
      </c>
      <c r="Z225" s="38" t="s">
        <v>1791</v>
      </c>
      <c r="AA225" s="29" t="s">
        <v>2330</v>
      </c>
      <c r="AB225" s="64" t="s">
        <v>1878</v>
      </c>
      <c r="AC225" s="29"/>
    </row>
    <row r="226" spans="2:29" ht="26.25" x14ac:dyDescent="0.25">
      <c r="B226" s="13" t="str">
        <f>Calculations!A199</f>
        <v>19C263x</v>
      </c>
      <c r="C226" s="60">
        <v>51</v>
      </c>
      <c r="D226" s="29" t="str">
        <f>Calculations!B199</f>
        <v>Between Bradley Land and Parr Lane</v>
      </c>
      <c r="E226" s="29" t="s">
        <v>1812</v>
      </c>
      <c r="F226" s="13" t="str">
        <f>Calculations!C199</f>
        <v>Residential</v>
      </c>
      <c r="G226" s="53">
        <f>Calculations!D199</f>
        <v>1.5141500000000001</v>
      </c>
      <c r="H226" s="53">
        <f>Calculations!H199</f>
        <v>1.5141500000000001</v>
      </c>
      <c r="I226" s="53">
        <f>Calculations!L199</f>
        <v>100</v>
      </c>
      <c r="J226" s="53">
        <f>Calculations!G199</f>
        <v>0</v>
      </c>
      <c r="K226" s="53">
        <f>Calculations!K199</f>
        <v>0</v>
      </c>
      <c r="L226" s="53">
        <f>Calculations!F199</f>
        <v>0</v>
      </c>
      <c r="M226" s="53">
        <f>Calculations!J199</f>
        <v>0</v>
      </c>
      <c r="N226" s="53">
        <f>Calculations!E199</f>
        <v>0</v>
      </c>
      <c r="O226" s="53">
        <f>Calculations!I199</f>
        <v>0</v>
      </c>
      <c r="P226" s="53">
        <f>Calculations!Q199</f>
        <v>0.1256669</v>
      </c>
      <c r="Q226" s="53">
        <f>Calculations!V199</f>
        <v>8.2995013704058369</v>
      </c>
      <c r="R226" s="53">
        <f>Calculations!O199</f>
        <v>7.52694E-2</v>
      </c>
      <c r="S226" s="53">
        <f>Calculations!T199</f>
        <v>4.9710662748076482</v>
      </c>
      <c r="T226" s="53">
        <f>Calculations!M199</f>
        <v>4.6651699999999997E-2</v>
      </c>
      <c r="U226" s="53">
        <f>Calculations!R199</f>
        <v>3.0810487732391105</v>
      </c>
      <c r="V226" s="31" t="s">
        <v>1782</v>
      </c>
      <c r="W226" s="31" t="s">
        <v>1782</v>
      </c>
      <c r="X226" s="31" t="s">
        <v>1779</v>
      </c>
      <c r="Y226" s="29" t="s">
        <v>1787</v>
      </c>
      <c r="Z226" s="38" t="s">
        <v>1788</v>
      </c>
      <c r="AA226" s="29" t="s">
        <v>2331</v>
      </c>
      <c r="AB226" s="64" t="s">
        <v>1878</v>
      </c>
      <c r="AC226" s="29"/>
    </row>
    <row r="227" spans="2:29" ht="26.25" x14ac:dyDescent="0.25">
      <c r="B227" s="13" t="str">
        <f>Calculations!A200</f>
        <v>19C264x</v>
      </c>
      <c r="C227" s="60">
        <v>52</v>
      </c>
      <c r="D227" s="29" t="str">
        <f>Calculations!B200</f>
        <v>Pear Tree Lane</v>
      </c>
      <c r="E227" s="29" t="s">
        <v>1812</v>
      </c>
      <c r="F227" s="13" t="str">
        <f>Calculations!C200</f>
        <v>Residential</v>
      </c>
      <c r="G227" s="53">
        <f>Calculations!D200</f>
        <v>11.7126</v>
      </c>
      <c r="H227" s="53">
        <f>Calculations!H200</f>
        <v>11.7126</v>
      </c>
      <c r="I227" s="53">
        <f>Calculations!L200</f>
        <v>100</v>
      </c>
      <c r="J227" s="53">
        <f>Calculations!G200</f>
        <v>0</v>
      </c>
      <c r="K227" s="53">
        <f>Calculations!K200</f>
        <v>0</v>
      </c>
      <c r="L227" s="53">
        <f>Calculations!F200</f>
        <v>0</v>
      </c>
      <c r="M227" s="53">
        <f>Calculations!J200</f>
        <v>0</v>
      </c>
      <c r="N227" s="53">
        <f>Calculations!E200</f>
        <v>0</v>
      </c>
      <c r="O227" s="53">
        <f>Calculations!I200</f>
        <v>0</v>
      </c>
      <c r="P227" s="53">
        <f>Calculations!Q200</f>
        <v>0.63309400000000005</v>
      </c>
      <c r="Q227" s="53">
        <f>Calculations!V200</f>
        <v>5.4052388026569682</v>
      </c>
      <c r="R227" s="53">
        <f>Calculations!O200</f>
        <v>0.35082799999999997</v>
      </c>
      <c r="S227" s="53">
        <f>Calculations!T200</f>
        <v>2.9953042023120395</v>
      </c>
      <c r="T227" s="53">
        <f>Calculations!M200</f>
        <v>0.27021499999999998</v>
      </c>
      <c r="U227" s="53">
        <f>Calculations!R200</f>
        <v>2.3070454040947355</v>
      </c>
      <c r="V227" s="31" t="s">
        <v>1782</v>
      </c>
      <c r="W227" s="31" t="s">
        <v>1782</v>
      </c>
      <c r="X227" s="31" t="s">
        <v>1779</v>
      </c>
      <c r="Y227" s="29" t="s">
        <v>1787</v>
      </c>
      <c r="Z227" s="38" t="s">
        <v>1788</v>
      </c>
      <c r="AA227" s="29" t="s">
        <v>2332</v>
      </c>
      <c r="AB227" s="64" t="s">
        <v>1878</v>
      </c>
      <c r="AC227" s="29"/>
    </row>
    <row r="228" spans="2:29" ht="39" x14ac:dyDescent="0.25">
      <c r="B228" s="13" t="str">
        <f>Calculations!A201</f>
        <v>19C265x</v>
      </c>
      <c r="C228" s="60">
        <v>45</v>
      </c>
      <c r="D228" s="29" t="str">
        <f>Calculations!B201</f>
        <v>Southern Commercial ÔÇô Land bounded by Ordnance Road, Buckshaw Village</v>
      </c>
      <c r="E228" s="29" t="s">
        <v>1812</v>
      </c>
      <c r="F228" s="13" t="str">
        <f>Calculations!C201</f>
        <v>Employment</v>
      </c>
      <c r="G228" s="53">
        <f>Calculations!D201</f>
        <v>2.73116</v>
      </c>
      <c r="H228" s="53">
        <f>Calculations!H201</f>
        <v>2.73116</v>
      </c>
      <c r="I228" s="53">
        <f>Calculations!L201</f>
        <v>100</v>
      </c>
      <c r="J228" s="53">
        <f>Calculations!G201</f>
        <v>0</v>
      </c>
      <c r="K228" s="53">
        <f>Calculations!K201</f>
        <v>0</v>
      </c>
      <c r="L228" s="53">
        <f>Calculations!F201</f>
        <v>0</v>
      </c>
      <c r="M228" s="53">
        <f>Calculations!J201</f>
        <v>0</v>
      </c>
      <c r="N228" s="53">
        <f>Calculations!E201</f>
        <v>0</v>
      </c>
      <c r="O228" s="53">
        <f>Calculations!I201</f>
        <v>0</v>
      </c>
      <c r="P228" s="53">
        <f>Calculations!Q201</f>
        <v>0.74960289999999996</v>
      </c>
      <c r="Q228" s="53">
        <f>Calculations!V201</f>
        <v>27.446319512588058</v>
      </c>
      <c r="R228" s="53">
        <f>Calculations!O201</f>
        <v>0.13470389999999999</v>
      </c>
      <c r="S228" s="53">
        <f>Calculations!T201</f>
        <v>4.9321130948022081</v>
      </c>
      <c r="T228" s="53">
        <f>Calculations!M201</f>
        <v>3.7874100000000001E-2</v>
      </c>
      <c r="U228" s="53">
        <f>Calculations!R201</f>
        <v>1.3867404326366819</v>
      </c>
      <c r="V228" s="31" t="s">
        <v>1782</v>
      </c>
      <c r="W228" s="31" t="s">
        <v>1782</v>
      </c>
      <c r="X228" s="31" t="s">
        <v>1780</v>
      </c>
      <c r="Y228" s="29" t="s">
        <v>1787</v>
      </c>
      <c r="Z228" s="38" t="s">
        <v>1788</v>
      </c>
      <c r="AA228" s="29" t="s">
        <v>2333</v>
      </c>
      <c r="AB228" s="64" t="s">
        <v>1878</v>
      </c>
      <c r="AC228" s="29"/>
    </row>
    <row r="229" spans="2:29" x14ac:dyDescent="0.25">
      <c r="B229" s="13" t="str">
        <f>Calculations!A202</f>
        <v>19C271x</v>
      </c>
      <c r="C229" s="60">
        <v>53</v>
      </c>
      <c r="D229" s="29" t="str">
        <f>Calculations!B202</f>
        <v>Land off Blackburn Road, Wheelton</v>
      </c>
      <c r="E229" s="29" t="s">
        <v>1812</v>
      </c>
      <c r="F229" s="13" t="str">
        <f>Calculations!C202</f>
        <v>Residential</v>
      </c>
      <c r="G229" s="53">
        <f>Calculations!D202</f>
        <v>1.71672</v>
      </c>
      <c r="H229" s="53">
        <f>Calculations!H202</f>
        <v>1.71672</v>
      </c>
      <c r="I229" s="53">
        <f>Calculations!L202</f>
        <v>100</v>
      </c>
      <c r="J229" s="53">
        <f>Calculations!G202</f>
        <v>0</v>
      </c>
      <c r="K229" s="53">
        <f>Calculations!K202</f>
        <v>0</v>
      </c>
      <c r="L229" s="53">
        <f>Calculations!F202</f>
        <v>0</v>
      </c>
      <c r="M229" s="53">
        <f>Calculations!J202</f>
        <v>0</v>
      </c>
      <c r="N229" s="53">
        <f>Calculations!E202</f>
        <v>0</v>
      </c>
      <c r="O229" s="53">
        <f>Calculations!I202</f>
        <v>0</v>
      </c>
      <c r="P229" s="53">
        <f>Calculations!Q202</f>
        <v>0</v>
      </c>
      <c r="Q229" s="53">
        <f>Calculations!V202</f>
        <v>0</v>
      </c>
      <c r="R229" s="53">
        <f>Calculations!O202</f>
        <v>0</v>
      </c>
      <c r="S229" s="53">
        <f>Calculations!T202</f>
        <v>0</v>
      </c>
      <c r="T229" s="53">
        <f>Calculations!M202</f>
        <v>0</v>
      </c>
      <c r="U229" s="53">
        <f>Calculations!R202</f>
        <v>0</v>
      </c>
      <c r="V229" s="31" t="s">
        <v>1782</v>
      </c>
      <c r="W229" s="31" t="s">
        <v>1782</v>
      </c>
      <c r="X229" s="31" t="s">
        <v>1779</v>
      </c>
      <c r="Y229" s="29" t="s">
        <v>1787</v>
      </c>
      <c r="Z229" s="38" t="s">
        <v>1788</v>
      </c>
      <c r="AA229" s="29" t="s">
        <v>2151</v>
      </c>
      <c r="AB229" s="64" t="s">
        <v>1878</v>
      </c>
      <c r="AC229" s="29"/>
    </row>
    <row r="230" spans="2:29" ht="51.75" x14ac:dyDescent="0.25">
      <c r="B230" s="13" t="str">
        <f>Calculations!A203</f>
        <v>19C272x</v>
      </c>
      <c r="C230" s="60">
        <v>63</v>
      </c>
      <c r="D230" s="29" t="str">
        <f>Calculations!B203</f>
        <v>Babylon Lane</v>
      </c>
      <c r="E230" s="29" t="s">
        <v>1812</v>
      </c>
      <c r="F230" s="13" t="str">
        <f>Calculations!C203</f>
        <v>Residential</v>
      </c>
      <c r="G230" s="53">
        <f>Calculations!D203</f>
        <v>2.5008300000000001</v>
      </c>
      <c r="H230" s="53">
        <f>Calculations!H203</f>
        <v>2.5008300000000001</v>
      </c>
      <c r="I230" s="53">
        <f>Calculations!L203</f>
        <v>100</v>
      </c>
      <c r="J230" s="53">
        <f>Calculations!G203</f>
        <v>0</v>
      </c>
      <c r="K230" s="53">
        <f>Calculations!K203</f>
        <v>0</v>
      </c>
      <c r="L230" s="53">
        <f>Calculations!F203</f>
        <v>0</v>
      </c>
      <c r="M230" s="53">
        <f>Calculations!J203</f>
        <v>0</v>
      </c>
      <c r="N230" s="53">
        <f>Calculations!E203</f>
        <v>0</v>
      </c>
      <c r="O230" s="53">
        <f>Calculations!I203</f>
        <v>0</v>
      </c>
      <c r="P230" s="53">
        <f>Calculations!Q203</f>
        <v>0.20452540000000002</v>
      </c>
      <c r="Q230" s="53">
        <f>Calculations!V203</f>
        <v>8.1783008041330287</v>
      </c>
      <c r="R230" s="53">
        <f>Calculations!O203</f>
        <v>5.9893399999999999E-2</v>
      </c>
      <c r="S230" s="53">
        <f>Calculations!T203</f>
        <v>2.3949408796279634</v>
      </c>
      <c r="T230" s="53">
        <f>Calculations!M203</f>
        <v>2.8799999999999999E-2</v>
      </c>
      <c r="U230" s="53">
        <f>Calculations!R203</f>
        <v>1.1516176629359052</v>
      </c>
      <c r="V230" s="31" t="s">
        <v>1782</v>
      </c>
      <c r="W230" s="31" t="s">
        <v>1782</v>
      </c>
      <c r="X230" s="31" t="s">
        <v>1779</v>
      </c>
      <c r="Y230" s="29" t="s">
        <v>1783</v>
      </c>
      <c r="Z230" s="38" t="s">
        <v>1798</v>
      </c>
      <c r="AA230" s="72" t="s">
        <v>2334</v>
      </c>
      <c r="AB230" s="64" t="s">
        <v>1878</v>
      </c>
      <c r="AC230" s="29"/>
    </row>
    <row r="231" spans="2:29" ht="26.25" x14ac:dyDescent="0.25">
      <c r="B231" s="13" t="str">
        <f>Calculations!A204</f>
        <v>19C275x</v>
      </c>
      <c r="C231" s="60" t="s">
        <v>1858</v>
      </c>
      <c r="D231" s="29" t="str">
        <f>Calculations!B204</f>
        <v>Rear of New Street</v>
      </c>
      <c r="E231" s="29" t="s">
        <v>1812</v>
      </c>
      <c r="F231" s="13" t="str">
        <f>Calculations!C204</f>
        <v>Residential</v>
      </c>
      <c r="G231" s="53">
        <f>Calculations!D204</f>
        <v>0.56743699999999997</v>
      </c>
      <c r="H231" s="53">
        <f>Calculations!H204</f>
        <v>0.56743699999999997</v>
      </c>
      <c r="I231" s="53">
        <f>Calculations!L204</f>
        <v>100</v>
      </c>
      <c r="J231" s="53">
        <f>Calculations!G204</f>
        <v>0</v>
      </c>
      <c r="K231" s="53">
        <f>Calculations!K204</f>
        <v>0</v>
      </c>
      <c r="L231" s="53">
        <f>Calculations!F204</f>
        <v>0</v>
      </c>
      <c r="M231" s="53">
        <f>Calculations!J204</f>
        <v>0</v>
      </c>
      <c r="N231" s="53">
        <f>Calculations!E204</f>
        <v>0</v>
      </c>
      <c r="O231" s="53">
        <f>Calculations!I204</f>
        <v>0</v>
      </c>
      <c r="P231" s="53">
        <f>Calculations!Q204</f>
        <v>9.7392000000000006E-2</v>
      </c>
      <c r="Q231" s="53">
        <f>Calculations!V204</f>
        <v>17.163491277445779</v>
      </c>
      <c r="R231" s="53">
        <f>Calculations!O204</f>
        <v>0</v>
      </c>
      <c r="S231" s="53">
        <f>Calculations!T204</f>
        <v>0</v>
      </c>
      <c r="T231" s="53">
        <f>Calculations!M204</f>
        <v>0</v>
      </c>
      <c r="U231" s="53">
        <f>Calculations!R204</f>
        <v>0</v>
      </c>
      <c r="V231" s="31" t="s">
        <v>1782</v>
      </c>
      <c r="W231" s="31" t="s">
        <v>1782</v>
      </c>
      <c r="X231" s="31" t="s">
        <v>1779</v>
      </c>
      <c r="Y231" s="29" t="s">
        <v>1787</v>
      </c>
      <c r="Z231" s="38" t="s">
        <v>1788</v>
      </c>
      <c r="AA231" s="29" t="s">
        <v>2335</v>
      </c>
      <c r="AB231" s="64" t="s">
        <v>1878</v>
      </c>
      <c r="AC231" s="29"/>
    </row>
    <row r="232" spans="2:29" ht="26.25" x14ac:dyDescent="0.25">
      <c r="B232" s="13" t="str">
        <f>Calculations!A205</f>
        <v>19C277x</v>
      </c>
      <c r="C232" s="60">
        <v>46</v>
      </c>
      <c r="D232" s="29" t="str">
        <f>Calculations!B205</f>
        <v>West of M61 - Hill Top Farm</v>
      </c>
      <c r="E232" s="29" t="s">
        <v>1812</v>
      </c>
      <c r="F232" s="13" t="str">
        <f>Calculations!C205</f>
        <v>Residential</v>
      </c>
      <c r="G232" s="53">
        <f>Calculations!D205</f>
        <v>4.8125999999999998</v>
      </c>
      <c r="H232" s="53">
        <f>Calculations!H205</f>
        <v>4.8125999999999998</v>
      </c>
      <c r="I232" s="53">
        <f>Calculations!L205</f>
        <v>100</v>
      </c>
      <c r="J232" s="53">
        <f>Calculations!G205</f>
        <v>0</v>
      </c>
      <c r="K232" s="53">
        <f>Calculations!K205</f>
        <v>0</v>
      </c>
      <c r="L232" s="53">
        <f>Calculations!F205</f>
        <v>0</v>
      </c>
      <c r="M232" s="53">
        <f>Calculations!J205</f>
        <v>0</v>
      </c>
      <c r="N232" s="53">
        <f>Calculations!E205</f>
        <v>0</v>
      </c>
      <c r="O232" s="53">
        <f>Calculations!I205</f>
        <v>0</v>
      </c>
      <c r="P232" s="53">
        <f>Calculations!Q205</f>
        <v>1.44E-2</v>
      </c>
      <c r="Q232" s="53">
        <f>Calculations!V205</f>
        <v>0.29921456177533973</v>
      </c>
      <c r="R232" s="53">
        <f>Calculations!O205</f>
        <v>0</v>
      </c>
      <c r="S232" s="53">
        <f>Calculations!T205</f>
        <v>0</v>
      </c>
      <c r="T232" s="53">
        <f>Calculations!M205</f>
        <v>0</v>
      </c>
      <c r="U232" s="53">
        <f>Calculations!R205</f>
        <v>0</v>
      </c>
      <c r="V232" s="31" t="s">
        <v>1782</v>
      </c>
      <c r="W232" s="31" t="s">
        <v>1782</v>
      </c>
      <c r="X232" s="31" t="s">
        <v>1779</v>
      </c>
      <c r="Y232" s="29" t="s">
        <v>1787</v>
      </c>
      <c r="Z232" s="38" t="s">
        <v>1788</v>
      </c>
      <c r="AA232" s="29" t="s">
        <v>2336</v>
      </c>
      <c r="AB232" s="64" t="s">
        <v>1878</v>
      </c>
      <c r="AC232" s="29"/>
    </row>
    <row r="233" spans="2:29" ht="64.5" x14ac:dyDescent="0.25">
      <c r="B233" s="13" t="str">
        <f>Calculations!A206</f>
        <v>19C279x</v>
      </c>
      <c r="C233" s="60">
        <v>53</v>
      </c>
      <c r="D233" s="29" t="str">
        <f>Calculations!B206</f>
        <v>West of M61 - Whittle Hill Quarry</v>
      </c>
      <c r="E233" s="29" t="s">
        <v>1812</v>
      </c>
      <c r="F233" s="13" t="str">
        <f>Calculations!C206</f>
        <v>Residential</v>
      </c>
      <c r="G233" s="53">
        <f>Calculations!D206</f>
        <v>5.9658300000000004</v>
      </c>
      <c r="H233" s="53">
        <f>Calculations!H206</f>
        <v>5.9658300000000004</v>
      </c>
      <c r="I233" s="53">
        <f>Calculations!L206</f>
        <v>100</v>
      </c>
      <c r="J233" s="53">
        <f>Calculations!G206</f>
        <v>0</v>
      </c>
      <c r="K233" s="53">
        <f>Calculations!K206</f>
        <v>0</v>
      </c>
      <c r="L233" s="53">
        <f>Calculations!F206</f>
        <v>0</v>
      </c>
      <c r="M233" s="53">
        <f>Calculations!J206</f>
        <v>0</v>
      </c>
      <c r="N233" s="53">
        <f>Calculations!E206</f>
        <v>0</v>
      </c>
      <c r="O233" s="53">
        <f>Calculations!I206</f>
        <v>0</v>
      </c>
      <c r="P233" s="53">
        <f>Calculations!Q206</f>
        <v>0.96494539999999995</v>
      </c>
      <c r="Q233" s="53">
        <f>Calculations!V206</f>
        <v>16.174537323390037</v>
      </c>
      <c r="R233" s="53">
        <f>Calculations!O206</f>
        <v>0.1558824</v>
      </c>
      <c r="S233" s="53">
        <f>Calculations!T206</f>
        <v>2.6129205827185822</v>
      </c>
      <c r="T233" s="53">
        <f>Calculations!M206</f>
        <v>7.9347100000000004E-2</v>
      </c>
      <c r="U233" s="53">
        <f>Calculations!R206</f>
        <v>1.3300261656802155</v>
      </c>
      <c r="V233" s="31" t="s">
        <v>1782</v>
      </c>
      <c r="W233" s="31" t="s">
        <v>1782</v>
      </c>
      <c r="X233" s="31" t="s">
        <v>1779</v>
      </c>
      <c r="Y233" s="29" t="s">
        <v>1783</v>
      </c>
      <c r="Z233" s="38" t="s">
        <v>1796</v>
      </c>
      <c r="AA233" s="29" t="s">
        <v>2337</v>
      </c>
      <c r="AB233" s="64" t="s">
        <v>1878</v>
      </c>
      <c r="AC233" s="29"/>
    </row>
    <row r="234" spans="2:29" ht="26.25" x14ac:dyDescent="0.25">
      <c r="B234" s="13" t="str">
        <f>Calculations!A207</f>
        <v>19C280x</v>
      </c>
      <c r="C234" s="60">
        <v>53</v>
      </c>
      <c r="D234" s="29" t="str">
        <f>Calculations!B207</f>
        <v>West of M61 - Land Adjacnet to Delph Way</v>
      </c>
      <c r="E234" s="29" t="s">
        <v>1812</v>
      </c>
      <c r="F234" s="13" t="str">
        <f>Calculations!C207</f>
        <v>Residential</v>
      </c>
      <c r="G234" s="53">
        <f>Calculations!D207</f>
        <v>6.0395500000000002</v>
      </c>
      <c r="H234" s="53">
        <f>Calculations!H207</f>
        <v>6.0395500000000002</v>
      </c>
      <c r="I234" s="53">
        <f>Calculations!L207</f>
        <v>100</v>
      </c>
      <c r="J234" s="53">
        <f>Calculations!G207</f>
        <v>0</v>
      </c>
      <c r="K234" s="53">
        <f>Calculations!K207</f>
        <v>0</v>
      </c>
      <c r="L234" s="53">
        <f>Calculations!F207</f>
        <v>0</v>
      </c>
      <c r="M234" s="53">
        <f>Calculations!J207</f>
        <v>0</v>
      </c>
      <c r="N234" s="53">
        <f>Calculations!E207</f>
        <v>0</v>
      </c>
      <c r="O234" s="53">
        <f>Calculations!I207</f>
        <v>0</v>
      </c>
      <c r="P234" s="53">
        <f>Calculations!Q207</f>
        <v>2.0799999999999999E-2</v>
      </c>
      <c r="Q234" s="53">
        <f>Calculations!V207</f>
        <v>0.34439651960824896</v>
      </c>
      <c r="R234" s="53">
        <f>Calculations!O207</f>
        <v>0</v>
      </c>
      <c r="S234" s="53">
        <f>Calculations!T207</f>
        <v>0</v>
      </c>
      <c r="T234" s="53">
        <f>Calculations!M207</f>
        <v>0</v>
      </c>
      <c r="U234" s="53">
        <f>Calculations!R207</f>
        <v>0</v>
      </c>
      <c r="V234" s="31" t="s">
        <v>1782</v>
      </c>
      <c r="W234" s="31" t="s">
        <v>1781</v>
      </c>
      <c r="X234" s="31" t="s">
        <v>1779</v>
      </c>
      <c r="Y234" s="29" t="s">
        <v>1787</v>
      </c>
      <c r="Z234" s="38" t="s">
        <v>1788</v>
      </c>
      <c r="AA234" s="29" t="s">
        <v>2338</v>
      </c>
      <c r="AB234" s="64" t="s">
        <v>1878</v>
      </c>
      <c r="AC234" s="29"/>
    </row>
    <row r="235" spans="2:29" ht="39" x14ac:dyDescent="0.25">
      <c r="B235" s="13" t="str">
        <f>Calculations!A208</f>
        <v>19C281x</v>
      </c>
      <c r="C235" s="60">
        <v>53</v>
      </c>
      <c r="D235" s="29" t="str">
        <f>Calculations!B208</f>
        <v>West of M61 - Town Lane</v>
      </c>
      <c r="E235" s="29" t="s">
        <v>1812</v>
      </c>
      <c r="F235" s="13" t="str">
        <f>Calculations!C208</f>
        <v>Residential</v>
      </c>
      <c r="G235" s="53">
        <f>Calculations!D208</f>
        <v>18.575299999999999</v>
      </c>
      <c r="H235" s="53">
        <f>Calculations!H208</f>
        <v>18.278035792344802</v>
      </c>
      <c r="I235" s="53">
        <f>Calculations!L208</f>
        <v>98.399680179296183</v>
      </c>
      <c r="J235" s="53">
        <f>Calculations!G208</f>
        <v>0.234291726482</v>
      </c>
      <c r="K235" s="53">
        <f>Calculations!K208</f>
        <v>1.2613079007176198</v>
      </c>
      <c r="L235" s="53">
        <f>Calculations!F208</f>
        <v>1.7920868645200001E-2</v>
      </c>
      <c r="M235" s="53">
        <f>Calculations!J208</f>
        <v>9.6476873295182328E-2</v>
      </c>
      <c r="N235" s="53">
        <f>Calculations!E208</f>
        <v>4.5051612528000003E-2</v>
      </c>
      <c r="O235" s="53">
        <f>Calculations!I208</f>
        <v>0.24253504669103598</v>
      </c>
      <c r="P235" s="53">
        <f>Calculations!Q208</f>
        <v>0.1744019</v>
      </c>
      <c r="Q235" s="53">
        <f>Calculations!V208</f>
        <v>0.93889143109397966</v>
      </c>
      <c r="R235" s="53">
        <f>Calculations!O208</f>
        <v>5.6027900000000005E-2</v>
      </c>
      <c r="S235" s="53">
        <f>Calculations!T208</f>
        <v>0.30162581492627311</v>
      </c>
      <c r="T235" s="53">
        <f>Calculations!M208</f>
        <v>3.7927700000000002E-2</v>
      </c>
      <c r="U235" s="53">
        <f>Calculations!R208</f>
        <v>0.20418351251392983</v>
      </c>
      <c r="V235" s="31" t="s">
        <v>1782</v>
      </c>
      <c r="W235" s="31" t="s">
        <v>1781</v>
      </c>
      <c r="X235" s="31" t="s">
        <v>1779</v>
      </c>
      <c r="Y235" s="29" t="s">
        <v>1786</v>
      </c>
      <c r="Z235" s="38" t="s">
        <v>1791</v>
      </c>
      <c r="AA235" s="29" t="s">
        <v>2339</v>
      </c>
      <c r="AB235" s="64" t="s">
        <v>1878</v>
      </c>
      <c r="AC235" s="29"/>
    </row>
    <row r="236" spans="2:29" ht="26.25" x14ac:dyDescent="0.25">
      <c r="B236" s="13" t="str">
        <f>Calculations!A209</f>
        <v>19C285</v>
      </c>
      <c r="C236" s="60" t="s">
        <v>1854</v>
      </c>
      <c r="D236" s="29" t="str">
        <f>Calculations!B209</f>
        <v>Land at Hill Top Lane, Whittle-le-Woods, PR6 7QS</v>
      </c>
      <c r="E236" s="29" t="s">
        <v>1812</v>
      </c>
      <c r="F236" s="13" t="str">
        <f>Calculations!C209</f>
        <v>Residential</v>
      </c>
      <c r="G236" s="53">
        <f>Calculations!D209</f>
        <v>4.6132400000000002</v>
      </c>
      <c r="H236" s="53">
        <f>Calculations!H209</f>
        <v>4.6132400000000002</v>
      </c>
      <c r="I236" s="53">
        <f>Calculations!L209</f>
        <v>100</v>
      </c>
      <c r="J236" s="53">
        <f>Calculations!G209</f>
        <v>0</v>
      </c>
      <c r="K236" s="53">
        <f>Calculations!K209</f>
        <v>0</v>
      </c>
      <c r="L236" s="53">
        <f>Calculations!F209</f>
        <v>0</v>
      </c>
      <c r="M236" s="53">
        <f>Calculations!J209</f>
        <v>0</v>
      </c>
      <c r="N236" s="53">
        <f>Calculations!E209</f>
        <v>0</v>
      </c>
      <c r="O236" s="53">
        <f>Calculations!I209</f>
        <v>0</v>
      </c>
      <c r="P236" s="53">
        <f>Calculations!Q209</f>
        <v>3.2800000000000003E-2</v>
      </c>
      <c r="Q236" s="53">
        <f>Calculations!V209</f>
        <v>0.71099704329278346</v>
      </c>
      <c r="R236" s="53">
        <f>Calculations!O209</f>
        <v>1.6400000000000001E-2</v>
      </c>
      <c r="S236" s="53">
        <f>Calculations!T209</f>
        <v>0.35549852164639173</v>
      </c>
      <c r="T236" s="53">
        <f>Calculations!M209</f>
        <v>1.32E-2</v>
      </c>
      <c r="U236" s="53">
        <f>Calculations!R209</f>
        <v>0.28613295644709574</v>
      </c>
      <c r="V236" s="31" t="s">
        <v>1782</v>
      </c>
      <c r="W236" s="31" t="s">
        <v>1782</v>
      </c>
      <c r="X236" s="31" t="s">
        <v>1779</v>
      </c>
      <c r="Y236" s="29" t="s">
        <v>1787</v>
      </c>
      <c r="Z236" s="38" t="s">
        <v>1788</v>
      </c>
      <c r="AA236" s="29" t="s">
        <v>2340</v>
      </c>
      <c r="AB236" s="64" t="s">
        <v>1877</v>
      </c>
      <c r="AC236" s="29"/>
    </row>
    <row r="237" spans="2:29" ht="26.25" x14ac:dyDescent="0.25">
      <c r="B237" s="13" t="str">
        <f>Calculations!A210</f>
        <v>19C286</v>
      </c>
      <c r="C237" s="60">
        <v>53</v>
      </c>
      <c r="D237" s="29" t="str">
        <f>Calculations!B210</f>
        <v>Land east of the Top Lock Public House, Kenyon Lane, Whittle le Woods, eastings 359601, northings 421329</v>
      </c>
      <c r="E237" s="29" t="s">
        <v>1812</v>
      </c>
      <c r="F237" s="13" t="str">
        <f>Calculations!C210</f>
        <v>Residential</v>
      </c>
      <c r="G237" s="53">
        <f>Calculations!D210</f>
        <v>6.9016999999999999</v>
      </c>
      <c r="H237" s="53">
        <f>Calculations!H210</f>
        <v>6.9016999999999999</v>
      </c>
      <c r="I237" s="53">
        <f>Calculations!L210</f>
        <v>100</v>
      </c>
      <c r="J237" s="53">
        <f>Calculations!G210</f>
        <v>0</v>
      </c>
      <c r="K237" s="53">
        <f>Calculations!K210</f>
        <v>0</v>
      </c>
      <c r="L237" s="53">
        <f>Calculations!F210</f>
        <v>0</v>
      </c>
      <c r="M237" s="53">
        <f>Calculations!J210</f>
        <v>0</v>
      </c>
      <c r="N237" s="53">
        <f>Calculations!E210</f>
        <v>0</v>
      </c>
      <c r="O237" s="53">
        <f>Calculations!I210</f>
        <v>0</v>
      </c>
      <c r="P237" s="53">
        <f>Calculations!Q210</f>
        <v>5.1200000000000002E-2</v>
      </c>
      <c r="Q237" s="53">
        <f>Calculations!V210</f>
        <v>0.74184621180288923</v>
      </c>
      <c r="R237" s="53">
        <f>Calculations!O210</f>
        <v>0</v>
      </c>
      <c r="S237" s="53">
        <f>Calculations!T210</f>
        <v>0</v>
      </c>
      <c r="T237" s="53">
        <f>Calculations!M210</f>
        <v>0</v>
      </c>
      <c r="U237" s="53">
        <f>Calculations!R210</f>
        <v>0</v>
      </c>
      <c r="V237" s="31" t="s">
        <v>1782</v>
      </c>
      <c r="W237" s="31" t="s">
        <v>1782</v>
      </c>
      <c r="X237" s="31" t="s">
        <v>1779</v>
      </c>
      <c r="Y237" s="29" t="s">
        <v>1787</v>
      </c>
      <c r="Z237" s="38" t="s">
        <v>1788</v>
      </c>
      <c r="AA237" s="29" t="s">
        <v>2341</v>
      </c>
      <c r="AB237" s="64" t="s">
        <v>1878</v>
      </c>
      <c r="AC237" s="29"/>
    </row>
    <row r="238" spans="2:29" ht="77.25" x14ac:dyDescent="0.25">
      <c r="B238" s="13" t="str">
        <f>Calculations!A211</f>
        <v>19C287</v>
      </c>
      <c r="C238" s="60">
        <v>62</v>
      </c>
      <c r="D238" s="29" t="str">
        <f>Calculations!B211</f>
        <v>Land East of Rawlinson Lane, Heath Charnock, Chorley, PR7 4DE</v>
      </c>
      <c r="E238" s="29" t="s">
        <v>1812</v>
      </c>
      <c r="F238" s="13" t="str">
        <f>Calculations!C211</f>
        <v>Residential</v>
      </c>
      <c r="G238" s="53">
        <f>Calculations!D211</f>
        <v>1.8372299999999999</v>
      </c>
      <c r="H238" s="53">
        <f>Calculations!H211</f>
        <v>1.8372299999999999</v>
      </c>
      <c r="I238" s="53">
        <f>Calculations!L211</f>
        <v>100</v>
      </c>
      <c r="J238" s="53">
        <f>Calculations!G211</f>
        <v>0</v>
      </c>
      <c r="K238" s="53">
        <f>Calculations!K211</f>
        <v>0</v>
      </c>
      <c r="L238" s="53">
        <f>Calculations!F211</f>
        <v>0</v>
      </c>
      <c r="M238" s="53">
        <f>Calculations!J211</f>
        <v>0</v>
      </c>
      <c r="N238" s="53">
        <f>Calculations!E211</f>
        <v>0</v>
      </c>
      <c r="O238" s="53">
        <f>Calculations!I211</f>
        <v>0</v>
      </c>
      <c r="P238" s="53">
        <f>Calculations!Q211</f>
        <v>0.45182730000000004</v>
      </c>
      <c r="Q238" s="53">
        <f>Calculations!V211</f>
        <v>24.592854460247224</v>
      </c>
      <c r="R238" s="53">
        <f>Calculations!O211</f>
        <v>0.1955433</v>
      </c>
      <c r="S238" s="53">
        <f>Calculations!T211</f>
        <v>10.643376169559609</v>
      </c>
      <c r="T238" s="53">
        <f>Calculations!M211</f>
        <v>0.116352</v>
      </c>
      <c r="U238" s="53">
        <f>Calculations!R211</f>
        <v>6.3330121977106844</v>
      </c>
      <c r="V238" s="31" t="s">
        <v>1781</v>
      </c>
      <c r="W238" s="31" t="s">
        <v>1782</v>
      </c>
      <c r="X238" s="31" t="s">
        <v>1779</v>
      </c>
      <c r="Y238" s="29" t="s">
        <v>1783</v>
      </c>
      <c r="Z238" s="38" t="s">
        <v>1806</v>
      </c>
      <c r="AA238" s="29" t="s">
        <v>2342</v>
      </c>
      <c r="AB238" s="64" t="s">
        <v>1878</v>
      </c>
      <c r="AC238" s="29" t="s">
        <v>2447</v>
      </c>
    </row>
    <row r="239" spans="2:29" ht="26.25" x14ac:dyDescent="0.25">
      <c r="B239" s="13" t="str">
        <f>Calculations!A212</f>
        <v>19C288</v>
      </c>
      <c r="C239" s="60">
        <v>53</v>
      </c>
      <c r="D239" s="29" t="str">
        <f>Calculations!B212</f>
        <v>Land east of the Toplock Public house, Kenyon Lane, Whittle le Woods, Easting 35901, Northing 421329</v>
      </c>
      <c r="E239" s="29" t="s">
        <v>1812</v>
      </c>
      <c r="F239" s="13" t="str">
        <f>Calculations!C212</f>
        <v>Residential</v>
      </c>
      <c r="G239" s="53">
        <f>Calculations!D212</f>
        <v>7.0010300000000001</v>
      </c>
      <c r="H239" s="53">
        <f>Calculations!H212</f>
        <v>7.0010300000000001</v>
      </c>
      <c r="I239" s="53">
        <f>Calculations!L212</f>
        <v>100</v>
      </c>
      <c r="J239" s="53">
        <f>Calculations!G212</f>
        <v>0</v>
      </c>
      <c r="K239" s="53">
        <f>Calculations!K212</f>
        <v>0</v>
      </c>
      <c r="L239" s="53">
        <f>Calculations!F212</f>
        <v>0</v>
      </c>
      <c r="M239" s="53">
        <f>Calculations!J212</f>
        <v>0</v>
      </c>
      <c r="N239" s="53">
        <f>Calculations!E212</f>
        <v>0</v>
      </c>
      <c r="O239" s="53">
        <f>Calculations!I212</f>
        <v>0</v>
      </c>
      <c r="P239" s="53">
        <f>Calculations!Q212</f>
        <v>5.1200000000000002E-2</v>
      </c>
      <c r="Q239" s="53">
        <f>Calculations!V212</f>
        <v>0.7313209627726206</v>
      </c>
      <c r="R239" s="53">
        <f>Calculations!O212</f>
        <v>0</v>
      </c>
      <c r="S239" s="53">
        <f>Calculations!T212</f>
        <v>0</v>
      </c>
      <c r="T239" s="53">
        <f>Calculations!M212</f>
        <v>0</v>
      </c>
      <c r="U239" s="53">
        <f>Calculations!R212</f>
        <v>0</v>
      </c>
      <c r="V239" s="31" t="s">
        <v>1782</v>
      </c>
      <c r="W239" s="31" t="s">
        <v>1782</v>
      </c>
      <c r="X239" s="31" t="s">
        <v>1779</v>
      </c>
      <c r="Y239" s="29" t="s">
        <v>1787</v>
      </c>
      <c r="Z239" s="38" t="s">
        <v>1788</v>
      </c>
      <c r="AA239" s="29" t="s">
        <v>2341</v>
      </c>
      <c r="AB239" s="64" t="s">
        <v>1878</v>
      </c>
      <c r="AC239" s="29"/>
    </row>
    <row r="240" spans="2:29" ht="39" x14ac:dyDescent="0.25">
      <c r="B240" s="13" t="str">
        <f>Calculations!A213</f>
        <v>19C289</v>
      </c>
      <c r="C240" s="60">
        <v>62</v>
      </c>
      <c r="D240" s="29" t="str">
        <f>Calculations!B213</f>
        <v>Land west of Rawlinson Lane, Heath Carnock, Chorley, PR7 4DE</v>
      </c>
      <c r="E240" s="29" t="s">
        <v>1812</v>
      </c>
      <c r="F240" s="13" t="str">
        <f>Calculations!C213</f>
        <v>Residential</v>
      </c>
      <c r="G240" s="53">
        <f>Calculations!D213</f>
        <v>2.6535600000000001</v>
      </c>
      <c r="H240" s="53">
        <f>Calculations!H213</f>
        <v>2.6535600000000001</v>
      </c>
      <c r="I240" s="53">
        <f>Calculations!L213</f>
        <v>100</v>
      </c>
      <c r="J240" s="53">
        <f>Calculations!G213</f>
        <v>0</v>
      </c>
      <c r="K240" s="53">
        <f>Calculations!K213</f>
        <v>0</v>
      </c>
      <c r="L240" s="53">
        <f>Calculations!F213</f>
        <v>0</v>
      </c>
      <c r="M240" s="53">
        <f>Calculations!J213</f>
        <v>0</v>
      </c>
      <c r="N240" s="53">
        <f>Calculations!E213</f>
        <v>0</v>
      </c>
      <c r="O240" s="53">
        <f>Calculations!I213</f>
        <v>0</v>
      </c>
      <c r="P240" s="53">
        <f>Calculations!Q213</f>
        <v>0.33066000000000001</v>
      </c>
      <c r="Q240" s="53">
        <f>Calculations!V213</f>
        <v>12.460995794329127</v>
      </c>
      <c r="R240" s="53">
        <f>Calculations!O213</f>
        <v>7.0000000000000007E-2</v>
      </c>
      <c r="S240" s="53">
        <f>Calculations!T213</f>
        <v>2.6379656009285641</v>
      </c>
      <c r="T240" s="53">
        <f>Calculations!M213</f>
        <v>3.5200000000000002E-2</v>
      </c>
      <c r="U240" s="53">
        <f>Calculations!R213</f>
        <v>1.3265198450383635</v>
      </c>
      <c r="V240" s="31" t="s">
        <v>1782</v>
      </c>
      <c r="W240" s="31" t="s">
        <v>1782</v>
      </c>
      <c r="X240" s="31" t="s">
        <v>1779</v>
      </c>
      <c r="Y240" s="29" t="s">
        <v>1787</v>
      </c>
      <c r="Z240" s="38" t="s">
        <v>1788</v>
      </c>
      <c r="AA240" s="29" t="s">
        <v>2343</v>
      </c>
      <c r="AB240" s="64" t="s">
        <v>1878</v>
      </c>
      <c r="AC240" s="29"/>
    </row>
    <row r="241" spans="2:29" ht="26.25" x14ac:dyDescent="0.25">
      <c r="B241" s="13" t="str">
        <f>Calculations!A214</f>
        <v>19C291</v>
      </c>
      <c r="C241" s="60">
        <v>42</v>
      </c>
      <c r="D241" s="29" t="str">
        <f>Calculations!B214</f>
        <v>Land to west of Nook Farm, Carrhouse Lane, Bretherton, Leyland, PR26 9AR</v>
      </c>
      <c r="E241" s="29" t="s">
        <v>1812</v>
      </c>
      <c r="F241" s="13" t="str">
        <f>Calculations!C214</f>
        <v>Residential</v>
      </c>
      <c r="G241" s="53">
        <f>Calculations!D214</f>
        <v>3.70939</v>
      </c>
      <c r="H241" s="53">
        <f>Calculations!H214</f>
        <v>3.70939</v>
      </c>
      <c r="I241" s="53">
        <f>Calculations!L214</f>
        <v>100</v>
      </c>
      <c r="J241" s="53">
        <f>Calculations!G214</f>
        <v>0</v>
      </c>
      <c r="K241" s="53">
        <f>Calculations!K214</f>
        <v>0</v>
      </c>
      <c r="L241" s="53">
        <f>Calculations!F214</f>
        <v>0</v>
      </c>
      <c r="M241" s="53">
        <f>Calculations!J214</f>
        <v>0</v>
      </c>
      <c r="N241" s="53">
        <f>Calculations!E214</f>
        <v>0</v>
      </c>
      <c r="O241" s="53">
        <f>Calculations!I214</f>
        <v>0</v>
      </c>
      <c r="P241" s="53">
        <f>Calculations!Q214</f>
        <v>0.11614000000000001</v>
      </c>
      <c r="Q241" s="53">
        <f>Calculations!V214</f>
        <v>3.1309730171268058</v>
      </c>
      <c r="R241" s="53">
        <f>Calculations!O214</f>
        <v>3.9455900000000002E-2</v>
      </c>
      <c r="S241" s="53">
        <f>Calculations!T214</f>
        <v>1.0636762378719953</v>
      </c>
      <c r="T241" s="53">
        <f>Calculations!M214</f>
        <v>2.2842600000000001E-2</v>
      </c>
      <c r="U241" s="53">
        <f>Calculations!R214</f>
        <v>0.61580475495971032</v>
      </c>
      <c r="V241" s="31" t="s">
        <v>1782</v>
      </c>
      <c r="W241" s="31" t="s">
        <v>1782</v>
      </c>
      <c r="X241" s="31" t="s">
        <v>1779</v>
      </c>
      <c r="Y241" s="29" t="s">
        <v>1787</v>
      </c>
      <c r="Z241" s="38" t="s">
        <v>1788</v>
      </c>
      <c r="AA241" s="29" t="s">
        <v>2151</v>
      </c>
      <c r="AB241" s="64" t="s">
        <v>1878</v>
      </c>
      <c r="AC241" s="29"/>
    </row>
    <row r="242" spans="2:29" ht="26.25" x14ac:dyDescent="0.25">
      <c r="B242" s="13" t="str">
        <f>Calculations!A215</f>
        <v>19C292</v>
      </c>
      <c r="C242" s="60">
        <v>67</v>
      </c>
      <c r="D242" s="29" t="str">
        <f>Calculations!B215</f>
        <v>Ivy Cottage, Preston Road, Coppull, Chorley, Lancashire, R7 5HY</v>
      </c>
      <c r="E242" s="29" t="s">
        <v>1812</v>
      </c>
      <c r="F242" s="13" t="str">
        <f>Calculations!C215</f>
        <v>Residential</v>
      </c>
      <c r="G242" s="53">
        <f>Calculations!D215</f>
        <v>0.60758599999999996</v>
      </c>
      <c r="H242" s="53">
        <f>Calculations!H215</f>
        <v>0.60758599999999996</v>
      </c>
      <c r="I242" s="53">
        <f>Calculations!L215</f>
        <v>100</v>
      </c>
      <c r="J242" s="53">
        <f>Calculations!G215</f>
        <v>0</v>
      </c>
      <c r="K242" s="53">
        <f>Calculations!K215</f>
        <v>0</v>
      </c>
      <c r="L242" s="53">
        <f>Calculations!F215</f>
        <v>0</v>
      </c>
      <c r="M242" s="53">
        <f>Calculations!J215</f>
        <v>0</v>
      </c>
      <c r="N242" s="53">
        <f>Calculations!E215</f>
        <v>0</v>
      </c>
      <c r="O242" s="53">
        <f>Calculations!I215</f>
        <v>0</v>
      </c>
      <c r="P242" s="53">
        <f>Calculations!Q215</f>
        <v>0</v>
      </c>
      <c r="Q242" s="53">
        <f>Calculations!V215</f>
        <v>0</v>
      </c>
      <c r="R242" s="53">
        <f>Calculations!O215</f>
        <v>0</v>
      </c>
      <c r="S242" s="53">
        <f>Calculations!T215</f>
        <v>0</v>
      </c>
      <c r="T242" s="53">
        <f>Calculations!M215</f>
        <v>0</v>
      </c>
      <c r="U242" s="53">
        <f>Calculations!R215</f>
        <v>0</v>
      </c>
      <c r="V242" s="31" t="s">
        <v>1782</v>
      </c>
      <c r="W242" s="31" t="s">
        <v>1782</v>
      </c>
      <c r="X242" s="31" t="s">
        <v>1779</v>
      </c>
      <c r="Y242" s="29" t="s">
        <v>1789</v>
      </c>
      <c r="Z242" s="38" t="s">
        <v>1790</v>
      </c>
      <c r="AA242" s="29" t="s">
        <v>2344</v>
      </c>
      <c r="AB242" s="64" t="s">
        <v>1878</v>
      </c>
      <c r="AC242" s="29"/>
    </row>
    <row r="243" spans="2:29" ht="26.25" x14ac:dyDescent="0.25">
      <c r="B243" s="13" t="str">
        <f>Calculations!A216</f>
        <v>19C293</v>
      </c>
      <c r="C243" s="60">
        <v>43</v>
      </c>
      <c r="D243" s="29" t="str">
        <f>Calculations!B216</f>
        <v>Orchard to the east of Norris's Farm, North Road, Bretherton.</v>
      </c>
      <c r="E243" s="29" t="s">
        <v>1812</v>
      </c>
      <c r="F243" s="13" t="str">
        <f>Calculations!C216</f>
        <v>Residential</v>
      </c>
      <c r="G243" s="53">
        <f>Calculations!D216</f>
        <v>0.139182</v>
      </c>
      <c r="H243" s="53">
        <f>Calculations!H216</f>
        <v>0.139182</v>
      </c>
      <c r="I243" s="53">
        <f>Calculations!L216</f>
        <v>100</v>
      </c>
      <c r="J243" s="53">
        <f>Calculations!G216</f>
        <v>0</v>
      </c>
      <c r="K243" s="53">
        <f>Calculations!K216</f>
        <v>0</v>
      </c>
      <c r="L243" s="53">
        <f>Calculations!F216</f>
        <v>0</v>
      </c>
      <c r="M243" s="53">
        <f>Calculations!J216</f>
        <v>0</v>
      </c>
      <c r="N243" s="53">
        <f>Calculations!E216</f>
        <v>0</v>
      </c>
      <c r="O243" s="53">
        <f>Calculations!I216</f>
        <v>0</v>
      </c>
      <c r="P243" s="53">
        <f>Calculations!Q216</f>
        <v>2.594701E-2</v>
      </c>
      <c r="Q243" s="53">
        <f>Calculations!V216</f>
        <v>18.642504059432969</v>
      </c>
      <c r="R243" s="53">
        <f>Calculations!O216</f>
        <v>5.2103100000000001E-3</v>
      </c>
      <c r="S243" s="53">
        <f>Calculations!T216</f>
        <v>3.7435228693365517</v>
      </c>
      <c r="T243" s="53">
        <f>Calculations!M216</f>
        <v>0</v>
      </c>
      <c r="U243" s="53">
        <f>Calculations!R216</f>
        <v>0</v>
      </c>
      <c r="V243" s="31" t="s">
        <v>1782</v>
      </c>
      <c r="W243" s="31" t="s">
        <v>1782</v>
      </c>
      <c r="X243" s="31" t="s">
        <v>1779</v>
      </c>
      <c r="Y243" s="29" t="s">
        <v>1787</v>
      </c>
      <c r="Z243" s="38" t="s">
        <v>1788</v>
      </c>
      <c r="AA243" s="29" t="s">
        <v>2345</v>
      </c>
      <c r="AB243" s="64" t="s">
        <v>1878</v>
      </c>
      <c r="AC243" s="29"/>
    </row>
    <row r="244" spans="2:29" ht="51.75" x14ac:dyDescent="0.25">
      <c r="B244" s="13" t="str">
        <f>Calculations!A217</f>
        <v>19C295</v>
      </c>
      <c r="C244" s="60">
        <v>39</v>
      </c>
      <c r="D244" s="29" t="str">
        <f>Calculations!B217</f>
        <v>Land to the south of Bournesfield Hoghton PR5 0EH</v>
      </c>
      <c r="E244" s="29" t="s">
        <v>1812</v>
      </c>
      <c r="F244" s="13" t="str">
        <f>Calculations!C217</f>
        <v>Residential</v>
      </c>
      <c r="G244" s="53">
        <f>Calculations!D217</f>
        <v>6.8602699999999999</v>
      </c>
      <c r="H244" s="53">
        <f>Calculations!H217</f>
        <v>6.8602699999999999</v>
      </c>
      <c r="I244" s="53">
        <f>Calculations!L217</f>
        <v>100</v>
      </c>
      <c r="J244" s="53">
        <f>Calculations!G217</f>
        <v>0</v>
      </c>
      <c r="K244" s="53">
        <f>Calculations!K217</f>
        <v>0</v>
      </c>
      <c r="L244" s="53">
        <f>Calculations!F217</f>
        <v>0</v>
      </c>
      <c r="M244" s="53">
        <f>Calculations!J217</f>
        <v>0</v>
      </c>
      <c r="N244" s="53">
        <f>Calculations!E217</f>
        <v>0</v>
      </c>
      <c r="O244" s="53">
        <f>Calculations!I217</f>
        <v>0</v>
      </c>
      <c r="P244" s="53">
        <f>Calculations!Q217</f>
        <v>2.6389019999999999E-2</v>
      </c>
      <c r="Q244" s="53">
        <f>Calculations!V217</f>
        <v>0.38466445198221061</v>
      </c>
      <c r="R244" s="53">
        <f>Calculations!O217</f>
        <v>1.7600000000000001E-2</v>
      </c>
      <c r="S244" s="53">
        <f>Calculations!T217</f>
        <v>0.25654966932788364</v>
      </c>
      <c r="T244" s="53">
        <f>Calculations!M217</f>
        <v>1.52E-2</v>
      </c>
      <c r="U244" s="53">
        <f>Calculations!R217</f>
        <v>0.22156562351044493</v>
      </c>
      <c r="V244" s="31" t="s">
        <v>1782</v>
      </c>
      <c r="W244" s="31" t="s">
        <v>1782</v>
      </c>
      <c r="X244" s="31" t="s">
        <v>1779</v>
      </c>
      <c r="Y244" s="29" t="s">
        <v>1787</v>
      </c>
      <c r="Z244" s="38" t="s">
        <v>1788</v>
      </c>
      <c r="AA244" s="29" t="s">
        <v>2346</v>
      </c>
      <c r="AB244" s="64" t="s">
        <v>1878</v>
      </c>
      <c r="AC244" s="29"/>
    </row>
    <row r="245" spans="2:29" ht="30" x14ac:dyDescent="0.25">
      <c r="B245" s="13" t="str">
        <f>Calculations!A218</f>
        <v>19C296</v>
      </c>
      <c r="C245" s="60">
        <v>47</v>
      </c>
      <c r="D245" s="29" t="str">
        <f>Calculations!B218</f>
        <v>Land fronting Harbour Lane, Brinscall, PR6 8PT. Situated between St Johns Primary School and Harbour Farm.</v>
      </c>
      <c r="E245" s="29" t="s">
        <v>1812</v>
      </c>
      <c r="F245" s="13" t="str">
        <f>Calculations!C218</f>
        <v>Residential</v>
      </c>
      <c r="G245" s="53">
        <f>Calculations!D218</f>
        <v>0.59857899999999997</v>
      </c>
      <c r="H245" s="53">
        <f>Calculations!H218</f>
        <v>0.59857899999999997</v>
      </c>
      <c r="I245" s="53">
        <f>Calculations!L218</f>
        <v>100</v>
      </c>
      <c r="J245" s="53">
        <f>Calculations!G218</f>
        <v>0</v>
      </c>
      <c r="K245" s="53">
        <f>Calculations!K218</f>
        <v>0</v>
      </c>
      <c r="L245" s="53">
        <f>Calculations!F218</f>
        <v>0</v>
      </c>
      <c r="M245" s="53">
        <f>Calculations!J218</f>
        <v>0</v>
      </c>
      <c r="N245" s="53">
        <f>Calculations!E218</f>
        <v>0</v>
      </c>
      <c r="O245" s="53">
        <f>Calculations!I218</f>
        <v>0</v>
      </c>
      <c r="P245" s="53">
        <f>Calculations!Q218</f>
        <v>0</v>
      </c>
      <c r="Q245" s="53">
        <f>Calculations!V218</f>
        <v>0</v>
      </c>
      <c r="R245" s="53">
        <f>Calculations!O218</f>
        <v>0</v>
      </c>
      <c r="S245" s="53">
        <f>Calculations!T218</f>
        <v>0</v>
      </c>
      <c r="T245" s="53">
        <f>Calculations!M218</f>
        <v>0</v>
      </c>
      <c r="U245" s="53">
        <f>Calculations!R218</f>
        <v>0</v>
      </c>
      <c r="V245" s="31" t="s">
        <v>1782</v>
      </c>
      <c r="W245" s="31" t="s">
        <v>1782</v>
      </c>
      <c r="X245" s="31" t="s">
        <v>1779</v>
      </c>
      <c r="Y245" s="29" t="s">
        <v>1789</v>
      </c>
      <c r="Z245" s="38" t="s">
        <v>1790</v>
      </c>
      <c r="AA245" s="29" t="s">
        <v>2347</v>
      </c>
      <c r="AB245" s="64" t="s">
        <v>1879</v>
      </c>
      <c r="AC245" s="29"/>
    </row>
    <row r="246" spans="2:29" x14ac:dyDescent="0.25">
      <c r="B246" s="13" t="str">
        <f>Calculations!A219</f>
        <v>19C297</v>
      </c>
      <c r="C246" s="60">
        <v>45</v>
      </c>
      <c r="D246" s="29" t="str">
        <f>Calculations!B219</f>
        <v>21/23 Wigan Rd, Euxton, Chorley, PR7 6LA</v>
      </c>
      <c r="E246" s="29" t="s">
        <v>1812</v>
      </c>
      <c r="F246" s="13" t="str">
        <f>Calculations!C219</f>
        <v>Residential</v>
      </c>
      <c r="G246" s="53">
        <f>Calculations!D219</f>
        <v>0.36277300000000001</v>
      </c>
      <c r="H246" s="53">
        <f>Calculations!H219</f>
        <v>0.36277300000000001</v>
      </c>
      <c r="I246" s="53">
        <f>Calculations!L219</f>
        <v>100</v>
      </c>
      <c r="J246" s="53">
        <f>Calculations!G219</f>
        <v>0</v>
      </c>
      <c r="K246" s="53">
        <f>Calculations!K219</f>
        <v>0</v>
      </c>
      <c r="L246" s="53">
        <f>Calculations!F219</f>
        <v>0</v>
      </c>
      <c r="M246" s="53">
        <f>Calculations!J219</f>
        <v>0</v>
      </c>
      <c r="N246" s="53">
        <f>Calculations!E219</f>
        <v>0</v>
      </c>
      <c r="O246" s="53">
        <f>Calculations!I219</f>
        <v>0</v>
      </c>
      <c r="P246" s="53">
        <f>Calculations!Q219</f>
        <v>0</v>
      </c>
      <c r="Q246" s="53">
        <f>Calculations!V219</f>
        <v>0</v>
      </c>
      <c r="R246" s="53">
        <f>Calculations!O219</f>
        <v>0</v>
      </c>
      <c r="S246" s="53">
        <f>Calculations!T219</f>
        <v>0</v>
      </c>
      <c r="T246" s="53">
        <f>Calculations!M219</f>
        <v>0</v>
      </c>
      <c r="U246" s="53">
        <f>Calculations!R219</f>
        <v>0</v>
      </c>
      <c r="V246" s="31" t="s">
        <v>1782</v>
      </c>
      <c r="W246" s="31" t="s">
        <v>1782</v>
      </c>
      <c r="X246" s="31" t="s">
        <v>1779</v>
      </c>
      <c r="Y246" s="29" t="s">
        <v>1789</v>
      </c>
      <c r="Z246" s="38" t="s">
        <v>1790</v>
      </c>
      <c r="AA246" s="29" t="s">
        <v>2151</v>
      </c>
      <c r="AB246" s="64" t="s">
        <v>1878</v>
      </c>
      <c r="AC246" s="29"/>
    </row>
    <row r="247" spans="2:29" x14ac:dyDescent="0.25">
      <c r="B247" s="13" t="str">
        <f>Calculations!A220</f>
        <v>19C298</v>
      </c>
      <c r="C247" s="60">
        <v>45</v>
      </c>
      <c r="D247" s="29" t="str">
        <f>Calculations!B220</f>
        <v>Land surrounding 11 Wigan Road Euxton PR7 6LA</v>
      </c>
      <c r="E247" s="29" t="s">
        <v>1812</v>
      </c>
      <c r="F247" s="13" t="str">
        <f>Calculations!C220</f>
        <v>Residential</v>
      </c>
      <c r="G247" s="53">
        <f>Calculations!D220</f>
        <v>0.49627399999999999</v>
      </c>
      <c r="H247" s="53">
        <f>Calculations!H220</f>
        <v>0.49627399999999999</v>
      </c>
      <c r="I247" s="53">
        <f>Calculations!L220</f>
        <v>100</v>
      </c>
      <c r="J247" s="53">
        <f>Calculations!G220</f>
        <v>0</v>
      </c>
      <c r="K247" s="53">
        <f>Calculations!K220</f>
        <v>0</v>
      </c>
      <c r="L247" s="53">
        <f>Calculations!F220</f>
        <v>0</v>
      </c>
      <c r="M247" s="53">
        <f>Calculations!J220</f>
        <v>0</v>
      </c>
      <c r="N247" s="53">
        <f>Calculations!E220</f>
        <v>0</v>
      </c>
      <c r="O247" s="53">
        <f>Calculations!I220</f>
        <v>0</v>
      </c>
      <c r="P247" s="53">
        <f>Calculations!Q220</f>
        <v>2.0281100000000001E-5</v>
      </c>
      <c r="Q247" s="53">
        <f>Calculations!V220</f>
        <v>4.086673893857023E-3</v>
      </c>
      <c r="R247" s="53">
        <f>Calculations!O220</f>
        <v>0</v>
      </c>
      <c r="S247" s="53">
        <f>Calculations!T220</f>
        <v>0</v>
      </c>
      <c r="T247" s="53">
        <f>Calculations!M220</f>
        <v>0</v>
      </c>
      <c r="U247" s="53">
        <f>Calculations!R220</f>
        <v>0</v>
      </c>
      <c r="V247" s="31" t="s">
        <v>1782</v>
      </c>
      <c r="W247" s="31" t="s">
        <v>1782</v>
      </c>
      <c r="X247" s="31" t="s">
        <v>1779</v>
      </c>
      <c r="Y247" s="29" t="s">
        <v>1787</v>
      </c>
      <c r="Z247" s="38" t="s">
        <v>1788</v>
      </c>
      <c r="AA247" s="29" t="s">
        <v>2348</v>
      </c>
      <c r="AB247" s="64" t="s">
        <v>1878</v>
      </c>
      <c r="AC247" s="29"/>
    </row>
    <row r="248" spans="2:29" ht="51.75" x14ac:dyDescent="0.25">
      <c r="B248" s="13" t="str">
        <f>Calculations!A221</f>
        <v>19C299</v>
      </c>
      <c r="C248" s="60">
        <v>50</v>
      </c>
      <c r="D248" s="29" t="str">
        <f>Calculations!B221</f>
        <v>Land to North of Moor Road, Croston, Leyland, PR26 9HN</v>
      </c>
      <c r="E248" s="29" t="s">
        <v>1812</v>
      </c>
      <c r="F248" s="13" t="str">
        <f>Calculations!C221</f>
        <v>Residential</v>
      </c>
      <c r="G248" s="53">
        <f>Calculations!D221</f>
        <v>4.5365599999999997</v>
      </c>
      <c r="H248" s="53">
        <f>Calculations!H221</f>
        <v>1.3351994374438998</v>
      </c>
      <c r="I248" s="53">
        <f>Calculations!L221</f>
        <v>29.431980122469447</v>
      </c>
      <c r="J248" s="53">
        <f>Calculations!G221</f>
        <v>0.425258378991</v>
      </c>
      <c r="K248" s="53">
        <f>Calculations!K221</f>
        <v>9.3740274346861945</v>
      </c>
      <c r="L248" s="53">
        <f>Calculations!F221</f>
        <v>2.79975309651E-2</v>
      </c>
      <c r="M248" s="53">
        <f>Calculations!J221</f>
        <v>0.61715332686220403</v>
      </c>
      <c r="N248" s="53">
        <f>Calculations!E221</f>
        <v>2.7481046525999999</v>
      </c>
      <c r="O248" s="53">
        <f>Calculations!I221</f>
        <v>60.576839115982153</v>
      </c>
      <c r="P248" s="53">
        <f>Calculations!Q221</f>
        <v>1.8493119999999998</v>
      </c>
      <c r="Q248" s="53">
        <f>Calculations!V221</f>
        <v>40.764632232352263</v>
      </c>
      <c r="R248" s="53">
        <f>Calculations!O221</f>
        <v>0.26563199999999998</v>
      </c>
      <c r="S248" s="53">
        <f>Calculations!T221</f>
        <v>5.855361771915284</v>
      </c>
      <c r="T248" s="53">
        <f>Calculations!M221</f>
        <v>9.8000000000000004E-2</v>
      </c>
      <c r="U248" s="53">
        <f>Calculations!R221</f>
        <v>2.1602271324527837</v>
      </c>
      <c r="V248" s="31" t="s">
        <v>1782</v>
      </c>
      <c r="W248" s="31" t="s">
        <v>1781</v>
      </c>
      <c r="X248" s="31" t="s">
        <v>1779</v>
      </c>
      <c r="Y248" s="29" t="s">
        <v>1783</v>
      </c>
      <c r="Z248" s="38" t="s">
        <v>1807</v>
      </c>
      <c r="AA248" s="29" t="s">
        <v>2349</v>
      </c>
      <c r="AB248" s="64" t="s">
        <v>1886</v>
      </c>
      <c r="AC248" s="29"/>
    </row>
    <row r="249" spans="2:29" ht="26.25" x14ac:dyDescent="0.25">
      <c r="B249" s="13" t="str">
        <f>Calculations!A222</f>
        <v>19C300</v>
      </c>
      <c r="C249" s="60">
        <v>43</v>
      </c>
      <c r="D249" s="29" t="str">
        <f>Calculations!B222</f>
        <v>Land north of Nixon Lane, Moss Side, Leyland (Grid Ref. X: 350706, Y: 421668)</v>
      </c>
      <c r="E249" s="29" t="s">
        <v>1812</v>
      </c>
      <c r="F249" s="13" t="str">
        <f>Calculations!C222</f>
        <v>Residential</v>
      </c>
      <c r="G249" s="53">
        <f>Calculations!D222</f>
        <v>0.38731100000000002</v>
      </c>
      <c r="H249" s="53">
        <f>Calculations!H222</f>
        <v>0.38731100000000002</v>
      </c>
      <c r="I249" s="53">
        <f>Calculations!L222</f>
        <v>100</v>
      </c>
      <c r="J249" s="53">
        <f>Calculations!G222</f>
        <v>0</v>
      </c>
      <c r="K249" s="53">
        <f>Calculations!K222</f>
        <v>0</v>
      </c>
      <c r="L249" s="53">
        <f>Calculations!F222</f>
        <v>0</v>
      </c>
      <c r="M249" s="53">
        <f>Calculations!J222</f>
        <v>0</v>
      </c>
      <c r="N249" s="53">
        <f>Calculations!E222</f>
        <v>0</v>
      </c>
      <c r="O249" s="53">
        <f>Calculations!I222</f>
        <v>0</v>
      </c>
      <c r="P249" s="53">
        <f>Calculations!Q222</f>
        <v>5.8696900000000003E-3</v>
      </c>
      <c r="Q249" s="53">
        <f>Calculations!V222</f>
        <v>1.515497881547387</v>
      </c>
      <c r="R249" s="53">
        <f>Calculations!O222</f>
        <v>0</v>
      </c>
      <c r="S249" s="53">
        <f>Calculations!T222</f>
        <v>0</v>
      </c>
      <c r="T249" s="53">
        <f>Calculations!M222</f>
        <v>0</v>
      </c>
      <c r="U249" s="53">
        <f>Calculations!R222</f>
        <v>0</v>
      </c>
      <c r="V249" s="31" t="s">
        <v>1782</v>
      </c>
      <c r="W249" s="31" t="s">
        <v>1782</v>
      </c>
      <c r="X249" s="31" t="s">
        <v>1779</v>
      </c>
      <c r="Y249" s="29" t="s">
        <v>1787</v>
      </c>
      <c r="Z249" s="38" t="s">
        <v>1788</v>
      </c>
      <c r="AA249" s="29" t="s">
        <v>2369</v>
      </c>
      <c r="AB249" s="64" t="s">
        <v>1878</v>
      </c>
      <c r="AC249" s="29"/>
    </row>
    <row r="250" spans="2:29" ht="26.25" x14ac:dyDescent="0.25">
      <c r="B250" s="13" t="str">
        <f>Calculations!A223</f>
        <v>19C301</v>
      </c>
      <c r="C250" s="60">
        <v>43</v>
      </c>
      <c r="D250" s="29" t="str">
        <f>Calculations!B223</f>
        <v>Land south of Nixon Lane, Moss Side, Leyland (Grid Ref. X: 350800, Y:421480)</v>
      </c>
      <c r="E250" s="29" t="s">
        <v>1812</v>
      </c>
      <c r="F250" s="13" t="str">
        <f>Calculations!C223</f>
        <v>Residential</v>
      </c>
      <c r="G250" s="53">
        <f>Calculations!D223</f>
        <v>7.3414700000000002</v>
      </c>
      <c r="H250" s="53">
        <f>Calculations!H223</f>
        <v>7.3414700000000002</v>
      </c>
      <c r="I250" s="53">
        <f>Calculations!L223</f>
        <v>100</v>
      </c>
      <c r="J250" s="53">
        <f>Calculations!G223</f>
        <v>0</v>
      </c>
      <c r="K250" s="53">
        <f>Calculations!K223</f>
        <v>0</v>
      </c>
      <c r="L250" s="53">
        <f>Calculations!F223</f>
        <v>0</v>
      </c>
      <c r="M250" s="53">
        <f>Calculations!J223</f>
        <v>0</v>
      </c>
      <c r="N250" s="53">
        <f>Calculations!E223</f>
        <v>0</v>
      </c>
      <c r="O250" s="53">
        <f>Calculations!I223</f>
        <v>0</v>
      </c>
      <c r="P250" s="53">
        <f>Calculations!Q223</f>
        <v>0.12109830000000001</v>
      </c>
      <c r="Q250" s="53">
        <f>Calculations!V223</f>
        <v>1.6495102479476182</v>
      </c>
      <c r="R250" s="53">
        <f>Calculations!O223</f>
        <v>3.8536600000000004E-2</v>
      </c>
      <c r="S250" s="53">
        <f>Calculations!T223</f>
        <v>0.52491667200165637</v>
      </c>
      <c r="T250" s="53">
        <f>Calculations!M223</f>
        <v>1.8869199999999999E-2</v>
      </c>
      <c r="U250" s="53">
        <f>Calculations!R223</f>
        <v>0.25702209503001439</v>
      </c>
      <c r="V250" s="31" t="s">
        <v>1782</v>
      </c>
      <c r="W250" s="31" t="s">
        <v>1782</v>
      </c>
      <c r="X250" s="31" t="s">
        <v>1779</v>
      </c>
      <c r="Y250" s="29" t="s">
        <v>1787</v>
      </c>
      <c r="Z250" s="38" t="s">
        <v>1788</v>
      </c>
      <c r="AA250" s="29" t="s">
        <v>2370</v>
      </c>
      <c r="AB250" s="64" t="s">
        <v>1878</v>
      </c>
      <c r="AC250" s="29"/>
    </row>
    <row r="251" spans="2:29" ht="26.25" x14ac:dyDescent="0.25">
      <c r="B251" s="13" t="str">
        <f>Calculations!A224</f>
        <v>19C302</v>
      </c>
      <c r="C251" s="60">
        <v>43</v>
      </c>
      <c r="D251" s="29" t="str">
        <f>Calculations!B224</f>
        <v>Land south of Nixon Lane, Moss Side, Leyland (Grid Ref. X:350833, Y:421529)</v>
      </c>
      <c r="E251" s="29" t="s">
        <v>1812</v>
      </c>
      <c r="F251" s="13" t="str">
        <f>Calculations!C224</f>
        <v>Residential</v>
      </c>
      <c r="G251" s="53">
        <f>Calculations!D224</f>
        <v>9.9352999999999998</v>
      </c>
      <c r="H251" s="53">
        <f>Calculations!H224</f>
        <v>9.9352999999999998</v>
      </c>
      <c r="I251" s="53">
        <f>Calculations!L224</f>
        <v>100</v>
      </c>
      <c r="J251" s="53">
        <f>Calculations!G224</f>
        <v>0</v>
      </c>
      <c r="K251" s="53">
        <f>Calculations!K224</f>
        <v>0</v>
      </c>
      <c r="L251" s="53">
        <f>Calculations!F224</f>
        <v>0</v>
      </c>
      <c r="M251" s="53">
        <f>Calculations!J224</f>
        <v>0</v>
      </c>
      <c r="N251" s="53">
        <f>Calculations!E224</f>
        <v>0</v>
      </c>
      <c r="O251" s="53">
        <f>Calculations!I224</f>
        <v>0</v>
      </c>
      <c r="P251" s="53">
        <f>Calculations!Q224</f>
        <v>0.25841429999999999</v>
      </c>
      <c r="Q251" s="53">
        <f>Calculations!V224</f>
        <v>2.6009712842088311</v>
      </c>
      <c r="R251" s="53">
        <f>Calculations!O224</f>
        <v>6.9938299999999995E-2</v>
      </c>
      <c r="S251" s="53">
        <f>Calculations!T224</f>
        <v>0.70393747546626662</v>
      </c>
      <c r="T251" s="53">
        <f>Calculations!M224</f>
        <v>2.3444099999999999E-2</v>
      </c>
      <c r="U251" s="53">
        <f>Calculations!R224</f>
        <v>0.23596771109075718</v>
      </c>
      <c r="V251" s="31" t="s">
        <v>1782</v>
      </c>
      <c r="W251" s="31" t="s">
        <v>1782</v>
      </c>
      <c r="X251" s="31" t="s">
        <v>1779</v>
      </c>
      <c r="Y251" s="29" t="s">
        <v>1787</v>
      </c>
      <c r="Z251" s="38" t="s">
        <v>1788</v>
      </c>
      <c r="AA251" s="29" t="s">
        <v>2371</v>
      </c>
      <c r="AB251" s="64" t="s">
        <v>1878</v>
      </c>
      <c r="AC251" s="29"/>
    </row>
    <row r="252" spans="2:29" ht="26.25" x14ac:dyDescent="0.25">
      <c r="B252" s="13" t="str">
        <f>Calculations!A225</f>
        <v>19C304</v>
      </c>
      <c r="C252" s="60" t="s">
        <v>1857</v>
      </c>
      <c r="D252" s="29" t="str">
        <f>Calculations!B225</f>
        <v>Worsley Farm, Back Lane, Charnock Richard, Chorley, PR7 5JY</v>
      </c>
      <c r="E252" s="29" t="s">
        <v>1812</v>
      </c>
      <c r="F252" s="13" t="str">
        <f>Calculations!C225</f>
        <v>Residential</v>
      </c>
      <c r="G252" s="53">
        <f>Calculations!D225</f>
        <v>6.5638800000000002</v>
      </c>
      <c r="H252" s="53">
        <f>Calculations!H225</f>
        <v>6.5638800000000002</v>
      </c>
      <c r="I252" s="53">
        <f>Calculations!L225</f>
        <v>100</v>
      </c>
      <c r="J252" s="53">
        <f>Calculations!G225</f>
        <v>0</v>
      </c>
      <c r="K252" s="53">
        <f>Calculations!K225</f>
        <v>0</v>
      </c>
      <c r="L252" s="53">
        <f>Calculations!F225</f>
        <v>0</v>
      </c>
      <c r="M252" s="53">
        <f>Calculations!J225</f>
        <v>0</v>
      </c>
      <c r="N252" s="53">
        <f>Calculations!E225</f>
        <v>0</v>
      </c>
      <c r="O252" s="53">
        <f>Calculations!I225</f>
        <v>0</v>
      </c>
      <c r="P252" s="53">
        <f>Calculations!Q225</f>
        <v>3.3417799999999999E-3</v>
      </c>
      <c r="Q252" s="53">
        <f>Calculations!V225</f>
        <v>5.0911655910833221E-2</v>
      </c>
      <c r="R252" s="53">
        <f>Calculations!O225</f>
        <v>1.1430500000000001E-3</v>
      </c>
      <c r="S252" s="53">
        <f>Calculations!T225</f>
        <v>1.7414242795419782E-2</v>
      </c>
      <c r="T252" s="53">
        <f>Calculations!M225</f>
        <v>0</v>
      </c>
      <c r="U252" s="53">
        <f>Calculations!R225</f>
        <v>0</v>
      </c>
      <c r="V252" s="31" t="s">
        <v>1782</v>
      </c>
      <c r="W252" s="31" t="s">
        <v>1782</v>
      </c>
      <c r="X252" s="31" t="s">
        <v>1779</v>
      </c>
      <c r="Y252" s="29" t="s">
        <v>1787</v>
      </c>
      <c r="Z252" s="38" t="s">
        <v>1788</v>
      </c>
      <c r="AA252" s="29" t="s">
        <v>2372</v>
      </c>
      <c r="AB252" s="64" t="s">
        <v>1878</v>
      </c>
      <c r="AC252" s="29"/>
    </row>
    <row r="253" spans="2:29" ht="26.25" x14ac:dyDescent="0.25">
      <c r="B253" s="13" t="str">
        <f>Calculations!A226</f>
        <v>19C305</v>
      </c>
      <c r="C253" s="60">
        <v>46</v>
      </c>
      <c r="D253" s="29" t="str">
        <f>Calculations!B226</f>
        <v>Lower Wood End Farm, Back Lane, Clayton le Woods, PR6 7EX</v>
      </c>
      <c r="E253" s="29" t="s">
        <v>1812</v>
      </c>
      <c r="F253" s="13" t="str">
        <f>Calculations!C226</f>
        <v>Residential</v>
      </c>
      <c r="G253" s="53">
        <f>Calculations!D226</f>
        <v>1.1889799999999999</v>
      </c>
      <c r="H253" s="53">
        <f>Calculations!H226</f>
        <v>1.1889799999999999</v>
      </c>
      <c r="I253" s="53">
        <f>Calculations!L226</f>
        <v>100</v>
      </c>
      <c r="J253" s="53">
        <f>Calculations!G226</f>
        <v>0</v>
      </c>
      <c r="K253" s="53">
        <f>Calculations!K226</f>
        <v>0</v>
      </c>
      <c r="L253" s="53">
        <f>Calculations!F226</f>
        <v>0</v>
      </c>
      <c r="M253" s="53">
        <f>Calculations!J226</f>
        <v>0</v>
      </c>
      <c r="N253" s="53">
        <f>Calculations!E226</f>
        <v>0</v>
      </c>
      <c r="O253" s="53">
        <f>Calculations!I226</f>
        <v>0</v>
      </c>
      <c r="P253" s="53">
        <f>Calculations!Q226</f>
        <v>4.2644899999999999E-2</v>
      </c>
      <c r="Q253" s="53">
        <f>Calculations!V226</f>
        <v>3.5866793385927438</v>
      </c>
      <c r="R253" s="53">
        <f>Calculations!O226</f>
        <v>0</v>
      </c>
      <c r="S253" s="53">
        <f>Calculations!T226</f>
        <v>0</v>
      </c>
      <c r="T253" s="53">
        <f>Calculations!M226</f>
        <v>0</v>
      </c>
      <c r="U253" s="53">
        <f>Calculations!R226</f>
        <v>0</v>
      </c>
      <c r="V253" s="31" t="s">
        <v>1782</v>
      </c>
      <c r="W253" s="31" t="s">
        <v>1782</v>
      </c>
      <c r="X253" s="31" t="s">
        <v>1779</v>
      </c>
      <c r="Y253" s="29" t="s">
        <v>1787</v>
      </c>
      <c r="Z253" s="38" t="s">
        <v>1788</v>
      </c>
      <c r="AA253" s="29" t="s">
        <v>2373</v>
      </c>
      <c r="AB253" s="64" t="s">
        <v>1878</v>
      </c>
      <c r="AC253" s="29"/>
    </row>
    <row r="254" spans="2:29" x14ac:dyDescent="0.25">
      <c r="B254" s="13" t="str">
        <f>Calculations!A227</f>
        <v>19C306</v>
      </c>
      <c r="C254" s="60">
        <v>52</v>
      </c>
      <c r="D254" s="29" t="str">
        <f>Calculations!B227</f>
        <v>Toy Farm - Land off Washington Lane, Euxton, PR7 6DE</v>
      </c>
      <c r="E254" s="29" t="s">
        <v>1812</v>
      </c>
      <c r="F254" s="13" t="str">
        <f>Calculations!C227</f>
        <v>Residential</v>
      </c>
      <c r="G254" s="53">
        <f>Calculations!D227</f>
        <v>3.9960399999999998</v>
      </c>
      <c r="H254" s="53">
        <f>Calculations!H227</f>
        <v>3.9960399999999998</v>
      </c>
      <c r="I254" s="53">
        <f>Calculations!L227</f>
        <v>100</v>
      </c>
      <c r="J254" s="53">
        <f>Calculations!G227</f>
        <v>0</v>
      </c>
      <c r="K254" s="53">
        <f>Calculations!K227</f>
        <v>0</v>
      </c>
      <c r="L254" s="53">
        <f>Calculations!F227</f>
        <v>0</v>
      </c>
      <c r="M254" s="53">
        <f>Calculations!J227</f>
        <v>0</v>
      </c>
      <c r="N254" s="53">
        <f>Calculations!E227</f>
        <v>0</v>
      </c>
      <c r="O254" s="53">
        <f>Calculations!I227</f>
        <v>0</v>
      </c>
      <c r="P254" s="53">
        <f>Calculations!Q227</f>
        <v>0.1152135</v>
      </c>
      <c r="Q254" s="53">
        <f>Calculations!V227</f>
        <v>2.8831918599413422</v>
      </c>
      <c r="R254" s="53">
        <f>Calculations!O227</f>
        <v>4.36E-2</v>
      </c>
      <c r="S254" s="53">
        <f>Calculations!T227</f>
        <v>1.0910801693676742</v>
      </c>
      <c r="T254" s="53">
        <f>Calculations!M227</f>
        <v>2.3599999999999999E-2</v>
      </c>
      <c r="U254" s="53">
        <f>Calculations!R227</f>
        <v>0.5905846788320438</v>
      </c>
      <c r="V254" s="31" t="s">
        <v>1782</v>
      </c>
      <c r="W254" s="31" t="s">
        <v>1782</v>
      </c>
      <c r="X254" s="31" t="s">
        <v>1779</v>
      </c>
      <c r="Y254" s="29" t="s">
        <v>1787</v>
      </c>
      <c r="Z254" s="38" t="s">
        <v>1788</v>
      </c>
      <c r="AA254" s="29" t="s">
        <v>2196</v>
      </c>
      <c r="AB254" s="64" t="s">
        <v>1878</v>
      </c>
      <c r="AC254" s="29"/>
    </row>
    <row r="255" spans="2:29" ht="102.75" x14ac:dyDescent="0.25">
      <c r="B255" s="13" t="str">
        <f>Calculations!A228</f>
        <v>19C307</v>
      </c>
      <c r="C255" s="60">
        <v>52</v>
      </c>
      <c r="D255" s="29" t="str">
        <f>Calculations!B228</f>
        <v>Land to the South of the A581 Euxton PR76DD, Grid ref 53.656775, -2.663503</v>
      </c>
      <c r="E255" s="29" t="s">
        <v>1812</v>
      </c>
      <c r="F255" s="13" t="str">
        <f>Calculations!C228</f>
        <v>Residential</v>
      </c>
      <c r="G255" s="53">
        <f>Calculations!D228</f>
        <v>33.381900000000002</v>
      </c>
      <c r="H255" s="53">
        <f>Calculations!H228</f>
        <v>29.834147135900022</v>
      </c>
      <c r="I255" s="53">
        <f>Calculations!L228</f>
        <v>89.372226074309793</v>
      </c>
      <c r="J255" s="53">
        <f>Calculations!G228</f>
        <v>1.8612051499800001E-3</v>
      </c>
      <c r="K255" s="53">
        <f>Calculations!K228</f>
        <v>5.5754919581569654E-3</v>
      </c>
      <c r="L255" s="53">
        <f>Calculations!F228</f>
        <v>0</v>
      </c>
      <c r="M255" s="53">
        <f>Calculations!J228</f>
        <v>0</v>
      </c>
      <c r="N255" s="53">
        <f>Calculations!E228</f>
        <v>3.54589165895</v>
      </c>
      <c r="O255" s="53">
        <f>Calculations!I228</f>
        <v>10.622198433732052</v>
      </c>
      <c r="P255" s="53">
        <f>Calculations!Q228</f>
        <v>6.2558830000000007</v>
      </c>
      <c r="Q255" s="53">
        <f>Calculations!V228</f>
        <v>18.740344318328198</v>
      </c>
      <c r="R255" s="53">
        <f>Calculations!O228</f>
        <v>1.8204530000000001</v>
      </c>
      <c r="S255" s="53">
        <f>Calculations!T228</f>
        <v>5.4534133767101336</v>
      </c>
      <c r="T255" s="53">
        <f>Calculations!M228</f>
        <v>1.40672</v>
      </c>
      <c r="U255" s="53">
        <f>Calculations!R228</f>
        <v>4.2140201726085094</v>
      </c>
      <c r="V255" s="31" t="s">
        <v>1782</v>
      </c>
      <c r="W255" s="31" t="s">
        <v>1781</v>
      </c>
      <c r="X255" s="31" t="s">
        <v>1779</v>
      </c>
      <c r="Y255" s="29" t="s">
        <v>1783</v>
      </c>
      <c r="Z255" s="38" t="s">
        <v>1807</v>
      </c>
      <c r="AA255" s="29" t="s">
        <v>2374</v>
      </c>
      <c r="AB255" s="64" t="s">
        <v>1878</v>
      </c>
      <c r="AC255" s="29" t="s">
        <v>2463</v>
      </c>
    </row>
    <row r="256" spans="2:29" ht="39" x14ac:dyDescent="0.25">
      <c r="B256" s="13" t="str">
        <f>Calculations!A229</f>
        <v>19C308</v>
      </c>
      <c r="C256" s="60">
        <v>52</v>
      </c>
      <c r="D256" s="29" t="str">
        <f>Calculations!B229</f>
        <v>Land to the East of Pear Tree Lane and Whinney Lane, Chorley, Nearest postcode: PR7 6DU</v>
      </c>
      <c r="E256" s="29" t="s">
        <v>1812</v>
      </c>
      <c r="F256" s="13" t="str">
        <f>Calculations!C229</f>
        <v>Residential</v>
      </c>
      <c r="G256" s="53">
        <f>Calculations!D229</f>
        <v>19.546299999999999</v>
      </c>
      <c r="H256" s="53">
        <f>Calculations!H229</f>
        <v>19.546299999999999</v>
      </c>
      <c r="I256" s="53">
        <f>Calculations!L229</f>
        <v>100</v>
      </c>
      <c r="J256" s="53">
        <f>Calculations!G229</f>
        <v>0</v>
      </c>
      <c r="K256" s="53">
        <f>Calculations!K229</f>
        <v>0</v>
      </c>
      <c r="L256" s="53">
        <f>Calculations!F229</f>
        <v>0</v>
      </c>
      <c r="M256" s="53">
        <f>Calculations!J229</f>
        <v>0</v>
      </c>
      <c r="N256" s="53">
        <f>Calculations!E229</f>
        <v>0</v>
      </c>
      <c r="O256" s="53">
        <f>Calculations!I229</f>
        <v>0</v>
      </c>
      <c r="P256" s="53">
        <f>Calculations!Q229</f>
        <v>1.1191149999999999</v>
      </c>
      <c r="Q256" s="53">
        <f>Calculations!V229</f>
        <v>5.7254569918603515</v>
      </c>
      <c r="R256" s="53">
        <f>Calculations!O229</f>
        <v>0.584457</v>
      </c>
      <c r="S256" s="53">
        <f>Calculations!T229</f>
        <v>2.9901157763873472</v>
      </c>
      <c r="T256" s="53">
        <f>Calculations!M229</f>
        <v>0.45197700000000002</v>
      </c>
      <c r="U256" s="53">
        <f>Calculations!R229</f>
        <v>2.3123404429482819</v>
      </c>
      <c r="V256" s="31" t="s">
        <v>1782</v>
      </c>
      <c r="W256" s="31" t="s">
        <v>1782</v>
      </c>
      <c r="X256" s="31" t="s">
        <v>1779</v>
      </c>
      <c r="Y256" s="29" t="s">
        <v>1787</v>
      </c>
      <c r="Z256" s="38" t="s">
        <v>1788</v>
      </c>
      <c r="AA256" s="29" t="s">
        <v>2375</v>
      </c>
      <c r="AB256" s="64" t="s">
        <v>1878</v>
      </c>
      <c r="AC256" s="29"/>
    </row>
    <row r="257" spans="2:29" ht="26.25" x14ac:dyDescent="0.25">
      <c r="B257" s="13" t="str">
        <f>Calculations!A230</f>
        <v>19C309</v>
      </c>
      <c r="C257" s="60">
        <v>52</v>
      </c>
      <c r="D257" s="29" t="str">
        <f>Calculations!B230</f>
        <v>Green Belt site 1, Land to south of Pear Tree Lane, Chorley, Nearby Postcode ÔÇô PR7 6DU</v>
      </c>
      <c r="E257" s="29" t="s">
        <v>1812</v>
      </c>
      <c r="F257" s="13" t="str">
        <f>Calculations!C230</f>
        <v>Residential</v>
      </c>
      <c r="G257" s="53">
        <f>Calculations!D230</f>
        <v>2.2316600000000002</v>
      </c>
      <c r="H257" s="53">
        <f>Calculations!H230</f>
        <v>2.2316600000000002</v>
      </c>
      <c r="I257" s="53">
        <f>Calculations!L230</f>
        <v>100</v>
      </c>
      <c r="J257" s="53">
        <f>Calculations!G230</f>
        <v>0</v>
      </c>
      <c r="K257" s="53">
        <f>Calculations!K230</f>
        <v>0</v>
      </c>
      <c r="L257" s="53">
        <f>Calculations!F230</f>
        <v>0</v>
      </c>
      <c r="M257" s="53">
        <f>Calculations!J230</f>
        <v>0</v>
      </c>
      <c r="N257" s="53">
        <f>Calculations!E230</f>
        <v>0</v>
      </c>
      <c r="O257" s="53">
        <f>Calculations!I230</f>
        <v>0</v>
      </c>
      <c r="P257" s="53">
        <f>Calculations!Q230</f>
        <v>7.8764299999999995E-2</v>
      </c>
      <c r="Q257" s="53">
        <f>Calculations!V230</f>
        <v>3.5294041206993891</v>
      </c>
      <c r="R257" s="53">
        <f>Calculations!O230</f>
        <v>4.4384999999999994E-2</v>
      </c>
      <c r="S257" s="53">
        <f>Calculations!T230</f>
        <v>1.9888782341396085</v>
      </c>
      <c r="T257" s="53">
        <f>Calculations!M230</f>
        <v>3.1971199999999998E-2</v>
      </c>
      <c r="U257" s="53">
        <f>Calculations!R230</f>
        <v>1.432619664285778</v>
      </c>
      <c r="V257" s="31" t="s">
        <v>1782</v>
      </c>
      <c r="W257" s="31" t="s">
        <v>1782</v>
      </c>
      <c r="X257" s="31" t="s">
        <v>1779</v>
      </c>
      <c r="Y257" s="29" t="s">
        <v>1787</v>
      </c>
      <c r="Z257" s="38" t="s">
        <v>1788</v>
      </c>
      <c r="AA257" s="29" t="s">
        <v>2376</v>
      </c>
      <c r="AB257" s="64" t="s">
        <v>1878</v>
      </c>
      <c r="AC257" s="29"/>
    </row>
    <row r="258" spans="2:29" ht="39" x14ac:dyDescent="0.25">
      <c r="B258" s="13" t="str">
        <f>Calculations!A231</f>
        <v>19C310</v>
      </c>
      <c r="C258" s="60">
        <v>53</v>
      </c>
      <c r="D258" s="29" t="str">
        <f>Calculations!B231</f>
        <v>Land east of the Toplock Public house Kenyon Lane Whittle le Woods Easting 35901 Northing 421329, PR6 8LT</v>
      </c>
      <c r="E258" s="29" t="s">
        <v>1812</v>
      </c>
      <c r="F258" s="13" t="str">
        <f>Calculations!C231</f>
        <v>Residential</v>
      </c>
      <c r="G258" s="53">
        <f>Calculations!D231</f>
        <v>7.0774299999999997</v>
      </c>
      <c r="H258" s="53">
        <f>Calculations!H231</f>
        <v>7.0774299999999997</v>
      </c>
      <c r="I258" s="53">
        <f>Calculations!L231</f>
        <v>100</v>
      </c>
      <c r="J258" s="53">
        <f>Calculations!G231</f>
        <v>0</v>
      </c>
      <c r="K258" s="53">
        <f>Calculations!K231</f>
        <v>0</v>
      </c>
      <c r="L258" s="53">
        <f>Calculations!F231</f>
        <v>0</v>
      </c>
      <c r="M258" s="53">
        <f>Calculations!J231</f>
        <v>0</v>
      </c>
      <c r="N258" s="53">
        <f>Calculations!E231</f>
        <v>0</v>
      </c>
      <c r="O258" s="53">
        <f>Calculations!I231</f>
        <v>0</v>
      </c>
      <c r="P258" s="53">
        <f>Calculations!Q231</f>
        <v>4.34137E-2</v>
      </c>
      <c r="Q258" s="53">
        <f>Calculations!V231</f>
        <v>0.61341051765965893</v>
      </c>
      <c r="R258" s="53">
        <f>Calculations!O231</f>
        <v>0</v>
      </c>
      <c r="S258" s="53">
        <f>Calculations!T231</f>
        <v>0</v>
      </c>
      <c r="T258" s="53">
        <f>Calculations!M231</f>
        <v>0</v>
      </c>
      <c r="U258" s="53">
        <f>Calculations!R231</f>
        <v>0</v>
      </c>
      <c r="V258" s="31" t="s">
        <v>1782</v>
      </c>
      <c r="W258" s="31" t="s">
        <v>1782</v>
      </c>
      <c r="X258" s="31" t="s">
        <v>1779</v>
      </c>
      <c r="Y258" s="29" t="s">
        <v>1787</v>
      </c>
      <c r="Z258" s="38" t="s">
        <v>1788</v>
      </c>
      <c r="AA258" s="29" t="s">
        <v>2341</v>
      </c>
      <c r="AB258" s="64" t="s">
        <v>1878</v>
      </c>
      <c r="AC258" s="29"/>
    </row>
    <row r="259" spans="2:29" ht="39" x14ac:dyDescent="0.25">
      <c r="B259" s="13" t="str">
        <f>Calculations!A232</f>
        <v>19C311</v>
      </c>
      <c r="C259" s="60">
        <v>62</v>
      </c>
      <c r="D259" s="29" t="str">
        <f>Calculations!B232</f>
        <v>Cockers Farm, Long Lane, Limbrick, Chorley, PR6 9EE</v>
      </c>
      <c r="E259" s="29" t="s">
        <v>1812</v>
      </c>
      <c r="F259" s="13" t="str">
        <f>Calculations!C232</f>
        <v>Residential</v>
      </c>
      <c r="G259" s="53">
        <f>Calculations!D232</f>
        <v>0.50253499999999995</v>
      </c>
      <c r="H259" s="53">
        <f>Calculations!H232</f>
        <v>0.50253499999999995</v>
      </c>
      <c r="I259" s="53">
        <f>Calculations!L232</f>
        <v>100</v>
      </c>
      <c r="J259" s="53">
        <f>Calculations!G232</f>
        <v>0</v>
      </c>
      <c r="K259" s="53">
        <f>Calculations!K232</f>
        <v>0</v>
      </c>
      <c r="L259" s="53">
        <f>Calculations!F232</f>
        <v>0</v>
      </c>
      <c r="M259" s="53">
        <f>Calculations!J232</f>
        <v>0</v>
      </c>
      <c r="N259" s="53">
        <f>Calculations!E232</f>
        <v>0</v>
      </c>
      <c r="O259" s="53">
        <f>Calculations!I232</f>
        <v>0</v>
      </c>
      <c r="P259" s="53">
        <f>Calculations!Q232</f>
        <v>0</v>
      </c>
      <c r="Q259" s="53">
        <f>Calculations!V232</f>
        <v>0</v>
      </c>
      <c r="R259" s="53">
        <f>Calculations!O232</f>
        <v>0</v>
      </c>
      <c r="S259" s="53">
        <f>Calculations!T232</f>
        <v>0</v>
      </c>
      <c r="T259" s="53">
        <f>Calculations!M232</f>
        <v>0</v>
      </c>
      <c r="U259" s="53">
        <f>Calculations!R232</f>
        <v>0</v>
      </c>
      <c r="V259" s="31" t="s">
        <v>1782</v>
      </c>
      <c r="W259" s="31" t="s">
        <v>1782</v>
      </c>
      <c r="X259" s="31" t="s">
        <v>1779</v>
      </c>
      <c r="Y259" s="29" t="s">
        <v>1789</v>
      </c>
      <c r="Z259" s="38" t="s">
        <v>1790</v>
      </c>
      <c r="AA259" s="29" t="s">
        <v>2377</v>
      </c>
      <c r="AB259" s="64" t="s">
        <v>1878</v>
      </c>
      <c r="AC259" s="29" t="s">
        <v>2449</v>
      </c>
    </row>
    <row r="260" spans="2:29" ht="39" x14ac:dyDescent="0.25">
      <c r="B260" s="13" t="str">
        <f>Calculations!A233</f>
        <v>19C312</v>
      </c>
      <c r="C260" s="60" t="s">
        <v>1868</v>
      </c>
      <c r="D260" s="29" t="str">
        <f>Calculations!B233</f>
        <v>Tithe barn Lane, Heapey, Chorley, PR6 8BX</v>
      </c>
      <c r="E260" s="29" t="s">
        <v>1812</v>
      </c>
      <c r="F260" s="13" t="str">
        <f>Calculations!C233</f>
        <v>Residential</v>
      </c>
      <c r="G260" s="53">
        <f>Calculations!D233</f>
        <v>0.219058</v>
      </c>
      <c r="H260" s="53">
        <f>Calculations!H233</f>
        <v>0.18531679388</v>
      </c>
      <c r="I260" s="53">
        <f>Calculations!L233</f>
        <v>84.597135863561249</v>
      </c>
      <c r="J260" s="53">
        <f>Calculations!G233</f>
        <v>3.3741206119999999E-2</v>
      </c>
      <c r="K260" s="53">
        <f>Calculations!K233</f>
        <v>15.402864136438751</v>
      </c>
      <c r="L260" s="53">
        <f>Calculations!F233</f>
        <v>0</v>
      </c>
      <c r="M260" s="53">
        <f>Calculations!J233</f>
        <v>0</v>
      </c>
      <c r="N260" s="53">
        <f>Calculations!E233</f>
        <v>0</v>
      </c>
      <c r="O260" s="53">
        <f>Calculations!I233</f>
        <v>0</v>
      </c>
      <c r="P260" s="53">
        <f>Calculations!Q233</f>
        <v>2.8952100000000001E-6</v>
      </c>
      <c r="Q260" s="53">
        <f>Calculations!V233</f>
        <v>1.3216636689826439E-3</v>
      </c>
      <c r="R260" s="53">
        <f>Calculations!O233</f>
        <v>0</v>
      </c>
      <c r="S260" s="53">
        <f>Calculations!T233</f>
        <v>0</v>
      </c>
      <c r="T260" s="53">
        <f>Calculations!M233</f>
        <v>0</v>
      </c>
      <c r="U260" s="53">
        <f>Calculations!R233</f>
        <v>0</v>
      </c>
      <c r="V260" s="31" t="s">
        <v>1782</v>
      </c>
      <c r="W260" s="31" t="s">
        <v>1781</v>
      </c>
      <c r="X260" s="31" t="s">
        <v>1779</v>
      </c>
      <c r="Y260" s="29" t="s">
        <v>1787</v>
      </c>
      <c r="Z260" s="38" t="s">
        <v>1788</v>
      </c>
      <c r="AA260" s="29" t="s">
        <v>2378</v>
      </c>
      <c r="AB260" s="64" t="s">
        <v>1878</v>
      </c>
      <c r="AC260" s="29" t="s">
        <v>2454</v>
      </c>
    </row>
    <row r="261" spans="2:29" ht="64.5" x14ac:dyDescent="0.25">
      <c r="B261" s="13" t="str">
        <f>Calculations!A234</f>
        <v>19C313</v>
      </c>
      <c r="C261" s="60" t="s">
        <v>1845</v>
      </c>
      <c r="D261" s="29" t="str">
        <f>Calculations!B234</f>
        <v>Finnington Trading Estate, Finnington Ln, Feniscowles, Blackburn, BB2 5JD</v>
      </c>
      <c r="E261" s="29" t="s">
        <v>1812</v>
      </c>
      <c r="F261" s="13" t="str">
        <f>Calculations!C234</f>
        <v>Residential</v>
      </c>
      <c r="G261" s="53">
        <f>Calculations!D234</f>
        <v>4.3067000000000002</v>
      </c>
      <c r="H261" s="53">
        <f>Calculations!H234</f>
        <v>4.3067000000000002</v>
      </c>
      <c r="I261" s="53">
        <f>Calculations!L234</f>
        <v>100</v>
      </c>
      <c r="J261" s="53">
        <f>Calculations!G234</f>
        <v>0</v>
      </c>
      <c r="K261" s="53">
        <f>Calculations!K234</f>
        <v>0</v>
      </c>
      <c r="L261" s="53">
        <f>Calculations!F234</f>
        <v>0</v>
      </c>
      <c r="M261" s="53">
        <f>Calculations!J234</f>
        <v>0</v>
      </c>
      <c r="N261" s="53">
        <f>Calculations!E234</f>
        <v>0</v>
      </c>
      <c r="O261" s="53">
        <f>Calculations!I234</f>
        <v>0</v>
      </c>
      <c r="P261" s="53">
        <f>Calculations!Q234</f>
        <v>0.47274113600000001</v>
      </c>
      <c r="Q261" s="53">
        <f>Calculations!V234</f>
        <v>10.976876401885434</v>
      </c>
      <c r="R261" s="53">
        <f>Calculations!O234</f>
        <v>1.2561360000000001E-3</v>
      </c>
      <c r="S261" s="53">
        <f>Calculations!T234</f>
        <v>2.9167018831123603E-2</v>
      </c>
      <c r="T261" s="53">
        <f>Calculations!M234</f>
        <v>7.67606E-4</v>
      </c>
      <c r="U261" s="53">
        <f>Calculations!R234</f>
        <v>1.7823530777625562E-2</v>
      </c>
      <c r="V261" s="31" t="s">
        <v>1782</v>
      </c>
      <c r="W261" s="31" t="s">
        <v>1781</v>
      </c>
      <c r="X261" s="31" t="s">
        <v>1779</v>
      </c>
      <c r="Y261" s="29" t="s">
        <v>1787</v>
      </c>
      <c r="Z261" s="38" t="s">
        <v>1788</v>
      </c>
      <c r="AA261" s="29" t="s">
        <v>2379</v>
      </c>
      <c r="AB261" s="64" t="s">
        <v>1878</v>
      </c>
      <c r="AC261" s="29"/>
    </row>
    <row r="262" spans="2:29" ht="51.75" x14ac:dyDescent="0.25">
      <c r="B262" s="13" t="str">
        <f>Calculations!A235</f>
        <v>19C314</v>
      </c>
      <c r="C262" s="60">
        <v>59</v>
      </c>
      <c r="D262" s="29" t="str">
        <f>Calculations!B235</f>
        <v>Site Allocation ref. CLCFS00373 within the Central Lancashire Local Plan Issues and Options Paper: 
Land to the East of TIncklers Lane, Eccleston, Chorley, PR7 5QU</v>
      </c>
      <c r="E262" s="29" t="s">
        <v>1812</v>
      </c>
      <c r="F262" s="13" t="str">
        <f>Calculations!C235</f>
        <v>Residential</v>
      </c>
      <c r="G262" s="53">
        <f>Calculations!D235</f>
        <v>0.813276</v>
      </c>
      <c r="H262" s="53">
        <f>Calculations!H235</f>
        <v>0.813276</v>
      </c>
      <c r="I262" s="53">
        <f>Calculations!L235</f>
        <v>100</v>
      </c>
      <c r="J262" s="53">
        <f>Calculations!G235</f>
        <v>0</v>
      </c>
      <c r="K262" s="53">
        <f>Calculations!K235</f>
        <v>0</v>
      </c>
      <c r="L262" s="53">
        <f>Calculations!F235</f>
        <v>0</v>
      </c>
      <c r="M262" s="53">
        <f>Calculations!J235</f>
        <v>0</v>
      </c>
      <c r="N262" s="53">
        <f>Calculations!E235</f>
        <v>0</v>
      </c>
      <c r="O262" s="53">
        <f>Calculations!I235</f>
        <v>0</v>
      </c>
      <c r="P262" s="53">
        <f>Calculations!Q235</f>
        <v>5.8856999999999993E-2</v>
      </c>
      <c r="Q262" s="53">
        <f>Calculations!V235</f>
        <v>7.2370265444941202</v>
      </c>
      <c r="R262" s="53">
        <f>Calculations!O235</f>
        <v>1.4456699999999999E-2</v>
      </c>
      <c r="S262" s="53">
        <f>Calculations!T235</f>
        <v>1.7775884201673233</v>
      </c>
      <c r="T262" s="53">
        <f>Calculations!M235</f>
        <v>1.08567E-2</v>
      </c>
      <c r="U262" s="53">
        <f>Calculations!R235</f>
        <v>1.3349342658580852</v>
      </c>
      <c r="V262" s="31" t="s">
        <v>1782</v>
      </c>
      <c r="W262" s="31" t="s">
        <v>1782</v>
      </c>
      <c r="X262" s="31" t="s">
        <v>1779</v>
      </c>
      <c r="Y262" s="29" t="s">
        <v>1787</v>
      </c>
      <c r="Z262" s="38" t="s">
        <v>1788</v>
      </c>
      <c r="AA262" s="29" t="s">
        <v>2196</v>
      </c>
      <c r="AB262" s="64" t="s">
        <v>1878</v>
      </c>
      <c r="AC262" s="29"/>
    </row>
    <row r="263" spans="2:29" ht="26.25" x14ac:dyDescent="0.25">
      <c r="B263" s="13" t="str">
        <f>Calculations!A236</f>
        <v>19C315</v>
      </c>
      <c r="C263" s="60">
        <v>38</v>
      </c>
      <c r="D263" s="29" t="str">
        <f>Calculations!B236</f>
        <v>Cuerden Lodge, Shady Lane, Bamber Bridge, Preston, PR5 6AU</v>
      </c>
      <c r="E263" s="29" t="s">
        <v>1812</v>
      </c>
      <c r="F263" s="13" t="str">
        <f>Calculations!C236</f>
        <v>Residential</v>
      </c>
      <c r="G263" s="53">
        <f>Calculations!D236</f>
        <v>3.7551600000000001</v>
      </c>
      <c r="H263" s="53">
        <f>Calculations!H236</f>
        <v>3.7551600000000001</v>
      </c>
      <c r="I263" s="53">
        <f>Calculations!L236</f>
        <v>100</v>
      </c>
      <c r="J263" s="53">
        <f>Calculations!G236</f>
        <v>0</v>
      </c>
      <c r="K263" s="53">
        <f>Calculations!K236</f>
        <v>0</v>
      </c>
      <c r="L263" s="53">
        <f>Calculations!F236</f>
        <v>0</v>
      </c>
      <c r="M263" s="53">
        <f>Calculations!J236</f>
        <v>0</v>
      </c>
      <c r="N263" s="53">
        <f>Calculations!E236</f>
        <v>0</v>
      </c>
      <c r="O263" s="53">
        <f>Calculations!I236</f>
        <v>0</v>
      </c>
      <c r="P263" s="53">
        <f>Calculations!Q236</f>
        <v>5.2851299999999997E-2</v>
      </c>
      <c r="Q263" s="53">
        <f>Calculations!V236</f>
        <v>1.4074313744287859</v>
      </c>
      <c r="R263" s="53">
        <f>Calculations!O236</f>
        <v>1.72E-2</v>
      </c>
      <c r="S263" s="53">
        <f>Calculations!T236</f>
        <v>0.45803640856847649</v>
      </c>
      <c r="T263" s="53">
        <f>Calculations!M236</f>
        <v>1.1599999999999999E-2</v>
      </c>
      <c r="U263" s="53">
        <f>Calculations!R236</f>
        <v>0.30890827554618178</v>
      </c>
      <c r="V263" s="31" t="s">
        <v>1782</v>
      </c>
      <c r="W263" s="31" t="s">
        <v>1781</v>
      </c>
      <c r="X263" s="31" t="s">
        <v>1779</v>
      </c>
      <c r="Y263" s="29" t="s">
        <v>1787</v>
      </c>
      <c r="Z263" s="38" t="s">
        <v>1788</v>
      </c>
      <c r="AA263" s="29" t="s">
        <v>2380</v>
      </c>
      <c r="AB263" s="64" t="s">
        <v>1878</v>
      </c>
      <c r="AC263" s="29"/>
    </row>
    <row r="264" spans="2:29" ht="26.25" x14ac:dyDescent="0.25">
      <c r="B264" s="13" t="str">
        <f>Calculations!A237</f>
        <v>19C316</v>
      </c>
      <c r="C264" s="60" t="s">
        <v>1840</v>
      </c>
      <c r="D264" s="29" t="str">
        <f>Calculations!B237</f>
        <v>Land north of Briers Lane, Wheelton, Chorley PR6 8JW</v>
      </c>
      <c r="E264" s="29" t="s">
        <v>1812</v>
      </c>
      <c r="F264" s="13" t="str">
        <f>Calculations!C237</f>
        <v>Residential</v>
      </c>
      <c r="G264" s="53">
        <f>Calculations!D237</f>
        <v>10.728300000000001</v>
      </c>
      <c r="H264" s="53">
        <f>Calculations!H237</f>
        <v>10.728300000000001</v>
      </c>
      <c r="I264" s="53">
        <f>Calculations!L237</f>
        <v>100</v>
      </c>
      <c r="J264" s="53">
        <f>Calculations!G237</f>
        <v>0</v>
      </c>
      <c r="K264" s="53">
        <f>Calculations!K237</f>
        <v>0</v>
      </c>
      <c r="L264" s="53">
        <f>Calculations!F237</f>
        <v>0</v>
      </c>
      <c r="M264" s="53">
        <f>Calculations!J237</f>
        <v>0</v>
      </c>
      <c r="N264" s="53">
        <f>Calculations!E237</f>
        <v>0</v>
      </c>
      <c r="O264" s="53">
        <f>Calculations!I237</f>
        <v>0</v>
      </c>
      <c r="P264" s="53">
        <f>Calculations!Q237</f>
        <v>0.59872689999999995</v>
      </c>
      <c r="Q264" s="53">
        <f>Calculations!V237</f>
        <v>5.5808180233587796</v>
      </c>
      <c r="R264" s="53">
        <f>Calculations!O237</f>
        <v>0.21157290000000001</v>
      </c>
      <c r="S264" s="53">
        <f>Calculations!T237</f>
        <v>1.9721008920332204</v>
      </c>
      <c r="T264" s="53">
        <f>Calculations!M237</f>
        <v>4.9762899999999999E-2</v>
      </c>
      <c r="U264" s="53">
        <f>Calculations!R237</f>
        <v>0.46384702142930379</v>
      </c>
      <c r="V264" s="31" t="s">
        <v>1782</v>
      </c>
      <c r="W264" s="31" t="s">
        <v>1782</v>
      </c>
      <c r="X264" s="31" t="s">
        <v>1779</v>
      </c>
      <c r="Y264" s="29" t="s">
        <v>1787</v>
      </c>
      <c r="Z264" s="38" t="s">
        <v>1788</v>
      </c>
      <c r="AA264" s="29" t="s">
        <v>2381</v>
      </c>
      <c r="AB264" s="64" t="s">
        <v>1878</v>
      </c>
      <c r="AC264" s="29"/>
    </row>
    <row r="265" spans="2:29" ht="30" x14ac:dyDescent="0.25">
      <c r="B265" s="13" t="str">
        <f>Calculations!A238</f>
        <v>19C317</v>
      </c>
      <c r="C265" s="60">
        <v>47</v>
      </c>
      <c r="D265" s="29" t="str">
        <f>Calculations!B238</f>
        <v>Land off Sandy Lane, Brinscall, PR6 8SX - SD 62342 21937</v>
      </c>
      <c r="E265" s="29" t="s">
        <v>1812</v>
      </c>
      <c r="F265" s="13" t="str">
        <f>Calculations!C238</f>
        <v>Residential</v>
      </c>
      <c r="G265" s="53">
        <f>Calculations!D238</f>
        <v>1.9071499999999999</v>
      </c>
      <c r="H265" s="53">
        <f>Calculations!H238</f>
        <v>1.9071499999999999</v>
      </c>
      <c r="I265" s="53">
        <f>Calculations!L238</f>
        <v>100</v>
      </c>
      <c r="J265" s="53">
        <f>Calculations!G238</f>
        <v>0</v>
      </c>
      <c r="K265" s="53">
        <f>Calculations!K238</f>
        <v>0</v>
      </c>
      <c r="L265" s="53">
        <f>Calculations!F238</f>
        <v>0</v>
      </c>
      <c r="M265" s="53">
        <f>Calculations!J238</f>
        <v>0</v>
      </c>
      <c r="N265" s="53">
        <f>Calculations!E238</f>
        <v>0</v>
      </c>
      <c r="O265" s="53">
        <f>Calculations!I238</f>
        <v>0</v>
      </c>
      <c r="P265" s="53">
        <f>Calculations!Q238</f>
        <v>0.11448965999999999</v>
      </c>
      <c r="Q265" s="53">
        <f>Calculations!V238</f>
        <v>6.003180662244711</v>
      </c>
      <c r="R265" s="53">
        <f>Calculations!O238</f>
        <v>9.8466000000000005E-4</v>
      </c>
      <c r="S265" s="53">
        <f>Calculations!T238</f>
        <v>5.1629918989067457E-2</v>
      </c>
      <c r="T265" s="53">
        <f>Calculations!M238</f>
        <v>4.6822900000000002E-4</v>
      </c>
      <c r="U265" s="53">
        <f>Calculations!R238</f>
        <v>2.4551241381118423E-2</v>
      </c>
      <c r="V265" s="31" t="s">
        <v>1782</v>
      </c>
      <c r="W265" s="31" t="s">
        <v>1782</v>
      </c>
      <c r="X265" s="31" t="s">
        <v>1779</v>
      </c>
      <c r="Y265" s="29" t="s">
        <v>1787</v>
      </c>
      <c r="Z265" s="38" t="s">
        <v>1788</v>
      </c>
      <c r="AA265" s="29" t="s">
        <v>2196</v>
      </c>
      <c r="AB265" s="64" t="s">
        <v>1879</v>
      </c>
      <c r="AC265" s="29"/>
    </row>
    <row r="266" spans="2:29" ht="39" x14ac:dyDescent="0.25">
      <c r="B266" s="13" t="str">
        <f>Calculations!A239</f>
        <v>19C318</v>
      </c>
      <c r="C266" s="60">
        <v>44</v>
      </c>
      <c r="D266" s="29" t="str">
        <f>Calculations!B239</f>
        <v>Land north of Altcar Lane, Leyland, Lancs (PR25 1LE)</v>
      </c>
      <c r="E266" s="29" t="s">
        <v>1812</v>
      </c>
      <c r="F266" s="13" t="str">
        <f>Calculations!C239</f>
        <v>Residential</v>
      </c>
      <c r="G266" s="53">
        <f>Calculations!D239</f>
        <v>5.8274900000000001</v>
      </c>
      <c r="H266" s="53">
        <f>Calculations!H239</f>
        <v>5.8057499114264495</v>
      </c>
      <c r="I266" s="53">
        <f>Calculations!L239</f>
        <v>99.626939066844372</v>
      </c>
      <c r="J266" s="53">
        <f>Calculations!G239</f>
        <v>9.3585906480700004E-3</v>
      </c>
      <c r="K266" s="53">
        <f>Calculations!K239</f>
        <v>0.1605938516937824</v>
      </c>
      <c r="L266" s="53">
        <f>Calculations!F239</f>
        <v>2.9731760411899999E-3</v>
      </c>
      <c r="M266" s="53">
        <f>Calculations!J239</f>
        <v>5.1019839436704302E-2</v>
      </c>
      <c r="N266" s="53">
        <f>Calculations!E239</f>
        <v>9.4083218842899996E-3</v>
      </c>
      <c r="O266" s="53">
        <f>Calculations!I239</f>
        <v>0.16144724202512573</v>
      </c>
      <c r="P266" s="53">
        <f>Calculations!Q239</f>
        <v>7.2354429999999997E-2</v>
      </c>
      <c r="Q266" s="53">
        <f>Calculations!V239</f>
        <v>1.2416053910002418</v>
      </c>
      <c r="R266" s="53">
        <f>Calculations!O239</f>
        <v>1.853113E-2</v>
      </c>
      <c r="S266" s="53">
        <f>Calculations!T239</f>
        <v>0.31799505447456794</v>
      </c>
      <c r="T266" s="53">
        <f>Calculations!M239</f>
        <v>1.0389799999999999E-2</v>
      </c>
      <c r="U266" s="53">
        <f>Calculations!R239</f>
        <v>0.17828945223415227</v>
      </c>
      <c r="V266" s="31" t="s">
        <v>1782</v>
      </c>
      <c r="W266" s="31" t="s">
        <v>1781</v>
      </c>
      <c r="X266" s="31" t="s">
        <v>1779</v>
      </c>
      <c r="Y266" s="29" t="s">
        <v>1786</v>
      </c>
      <c r="Z266" s="38" t="s">
        <v>1791</v>
      </c>
      <c r="AA266" s="29" t="s">
        <v>2228</v>
      </c>
      <c r="AB266" s="64" t="s">
        <v>1878</v>
      </c>
      <c r="AC266" s="29"/>
    </row>
    <row r="267" spans="2:29" ht="26.25" x14ac:dyDescent="0.25">
      <c r="B267" s="13" t="str">
        <f>Calculations!A240</f>
        <v>19C319</v>
      </c>
      <c r="C267" s="60">
        <v>50</v>
      </c>
      <c r="D267" s="29" t="str">
        <f>Calculations!B240</f>
        <v>DENIZES FARM, SOUTHPORT ROAD, ULNES WALTON, LEYLAND, PR5 3LP</v>
      </c>
      <c r="E267" s="29" t="s">
        <v>1812</v>
      </c>
      <c r="F267" s="13" t="str">
        <f>Calculations!C240</f>
        <v>Mixed Use</v>
      </c>
      <c r="G267" s="53">
        <f>Calculations!D240</f>
        <v>1.4346699999999999</v>
      </c>
      <c r="H267" s="53">
        <f>Calculations!H240</f>
        <v>1.4346699999999999</v>
      </c>
      <c r="I267" s="53">
        <f>Calculations!L240</f>
        <v>100</v>
      </c>
      <c r="J267" s="53">
        <f>Calculations!G240</f>
        <v>0</v>
      </c>
      <c r="K267" s="53">
        <f>Calculations!K240</f>
        <v>0</v>
      </c>
      <c r="L267" s="53">
        <f>Calculations!F240</f>
        <v>0</v>
      </c>
      <c r="M267" s="53">
        <f>Calculations!J240</f>
        <v>0</v>
      </c>
      <c r="N267" s="53">
        <f>Calculations!E240</f>
        <v>0</v>
      </c>
      <c r="O267" s="53">
        <f>Calculations!I240</f>
        <v>0</v>
      </c>
      <c r="P267" s="53">
        <f>Calculations!Q240</f>
        <v>4.2724610000000003E-2</v>
      </c>
      <c r="Q267" s="53">
        <f>Calculations!V240</f>
        <v>2.9780095771152952</v>
      </c>
      <c r="R267" s="53">
        <f>Calculations!O240</f>
        <v>3.3302100000000001E-3</v>
      </c>
      <c r="S267" s="53">
        <f>Calculations!T240</f>
        <v>0.23212376365296553</v>
      </c>
      <c r="T267" s="53">
        <f>Calculations!M240</f>
        <v>0</v>
      </c>
      <c r="U267" s="53">
        <f>Calculations!R240</f>
        <v>0</v>
      </c>
      <c r="V267" s="31" t="s">
        <v>1782</v>
      </c>
      <c r="W267" s="31" t="s">
        <v>1782</v>
      </c>
      <c r="X267" s="31" t="s">
        <v>1779</v>
      </c>
      <c r="Y267" s="29" t="s">
        <v>1787</v>
      </c>
      <c r="Z267" s="38" t="s">
        <v>1788</v>
      </c>
      <c r="AA267" s="29" t="s">
        <v>2196</v>
      </c>
      <c r="AB267" s="64" t="s">
        <v>1878</v>
      </c>
      <c r="AC267" s="29"/>
    </row>
    <row r="268" spans="2:29" ht="39" x14ac:dyDescent="0.25">
      <c r="B268" s="13" t="str">
        <f>Calculations!A241</f>
        <v>19C320</v>
      </c>
      <c r="C268" s="60">
        <v>60</v>
      </c>
      <c r="D268" s="29" t="str">
        <f>Calculations!B241</f>
        <v>Land East of Keats Close, Eccleston, PR7 5PF (approximate postcode)</v>
      </c>
      <c r="E268" s="29" t="s">
        <v>1812</v>
      </c>
      <c r="F268" s="13" t="str">
        <f>Calculations!C241</f>
        <v>Residential</v>
      </c>
      <c r="G268" s="53">
        <f>Calculations!D241</f>
        <v>0.61529599999999995</v>
      </c>
      <c r="H268" s="53">
        <f>Calculations!H241</f>
        <v>0.61529599999999995</v>
      </c>
      <c r="I268" s="53">
        <f>Calculations!L241</f>
        <v>100</v>
      </c>
      <c r="J268" s="53">
        <f>Calculations!G241</f>
        <v>0</v>
      </c>
      <c r="K268" s="53">
        <f>Calculations!K241</f>
        <v>0</v>
      </c>
      <c r="L268" s="53">
        <f>Calculations!F241</f>
        <v>0</v>
      </c>
      <c r="M268" s="53">
        <f>Calculations!J241</f>
        <v>0</v>
      </c>
      <c r="N268" s="53">
        <f>Calculations!E241</f>
        <v>0</v>
      </c>
      <c r="O268" s="53">
        <f>Calculations!I241</f>
        <v>0</v>
      </c>
      <c r="P268" s="53">
        <f>Calculations!Q241</f>
        <v>9.0728900000000001E-3</v>
      </c>
      <c r="Q268" s="53">
        <f>Calculations!V241</f>
        <v>1.4745569612024132</v>
      </c>
      <c r="R268" s="53">
        <f>Calculations!O241</f>
        <v>0</v>
      </c>
      <c r="S268" s="53">
        <f>Calculations!T241</f>
        <v>0</v>
      </c>
      <c r="T268" s="53">
        <f>Calculations!M241</f>
        <v>0</v>
      </c>
      <c r="U268" s="53">
        <f>Calculations!R241</f>
        <v>0</v>
      </c>
      <c r="V268" s="31" t="s">
        <v>1782</v>
      </c>
      <c r="W268" s="31" t="s">
        <v>1781</v>
      </c>
      <c r="X268" s="31" t="s">
        <v>1779</v>
      </c>
      <c r="Y268" s="29" t="s">
        <v>1787</v>
      </c>
      <c r="Z268" s="38" t="s">
        <v>1788</v>
      </c>
      <c r="AA268" s="29" t="s">
        <v>2382</v>
      </c>
      <c r="AB268" s="64" t="s">
        <v>1878</v>
      </c>
      <c r="AC268" s="29"/>
    </row>
    <row r="269" spans="2:29" ht="26.25" x14ac:dyDescent="0.25">
      <c r="B269" s="13" t="str">
        <f>Calculations!A242</f>
        <v>19C321</v>
      </c>
      <c r="C269" s="60">
        <v>50</v>
      </c>
      <c r="D269" s="29" t="str">
        <f>Calculations!B242</f>
        <v>LAND ADJOINING DENIZES FARM, SOUTHPORT ROAD, ULNES WALTON, LEYLAND, PR5 3LP</v>
      </c>
      <c r="E269" s="29" t="s">
        <v>1812</v>
      </c>
      <c r="F269" s="13" t="str">
        <f>Calculations!C242</f>
        <v>Residential</v>
      </c>
      <c r="G269" s="53">
        <f>Calculations!D242</f>
        <v>0.830901</v>
      </c>
      <c r="H269" s="53">
        <f>Calculations!H242</f>
        <v>0.830901</v>
      </c>
      <c r="I269" s="53">
        <f>Calculations!L242</f>
        <v>100</v>
      </c>
      <c r="J269" s="53">
        <f>Calculations!G242</f>
        <v>0</v>
      </c>
      <c r="K269" s="53">
        <f>Calculations!K242</f>
        <v>0</v>
      </c>
      <c r="L269" s="53">
        <f>Calculations!F242</f>
        <v>0</v>
      </c>
      <c r="M269" s="53">
        <f>Calculations!J242</f>
        <v>0</v>
      </c>
      <c r="N269" s="53">
        <f>Calculations!E242</f>
        <v>0</v>
      </c>
      <c r="O269" s="53">
        <f>Calculations!I242</f>
        <v>0</v>
      </c>
      <c r="P269" s="53">
        <f>Calculations!Q242</f>
        <v>3.665173E-2</v>
      </c>
      <c r="Q269" s="53">
        <f>Calculations!V242</f>
        <v>4.411082668091626</v>
      </c>
      <c r="R269" s="53">
        <f>Calculations!O242</f>
        <v>2.139073E-2</v>
      </c>
      <c r="S269" s="53">
        <f>Calculations!T242</f>
        <v>2.5744017638683792</v>
      </c>
      <c r="T269" s="53">
        <f>Calculations!M242</f>
        <v>8.5907299999999995E-3</v>
      </c>
      <c r="U269" s="53">
        <f>Calculations!R242</f>
        <v>1.0339053629734469</v>
      </c>
      <c r="V269" s="31" t="s">
        <v>1782</v>
      </c>
      <c r="W269" s="31" t="s">
        <v>1782</v>
      </c>
      <c r="X269" s="31" t="s">
        <v>1779</v>
      </c>
      <c r="Y269" s="29" t="s">
        <v>1787</v>
      </c>
      <c r="Z269" s="38" t="s">
        <v>1788</v>
      </c>
      <c r="AA269" s="29" t="s">
        <v>2151</v>
      </c>
      <c r="AB269" s="64" t="s">
        <v>1878</v>
      </c>
      <c r="AC269" s="29"/>
    </row>
    <row r="270" spans="2:29" ht="26.25" x14ac:dyDescent="0.25">
      <c r="B270" s="13" t="str">
        <f>Calculations!A243</f>
        <v>19C322</v>
      </c>
      <c r="C270" s="60">
        <v>38</v>
      </c>
      <c r="D270" s="29" t="str">
        <f>Calculations!B243</f>
        <v>Land at Clock House Farm, Wigan Road, Preston PR5 6AT</v>
      </c>
      <c r="E270" s="29" t="s">
        <v>1812</v>
      </c>
      <c r="F270" s="13" t="str">
        <f>Calculations!C243</f>
        <v>Residential</v>
      </c>
      <c r="G270" s="53">
        <f>Calculations!D243</f>
        <v>19.4679</v>
      </c>
      <c r="H270" s="53">
        <f>Calculations!H243</f>
        <v>19.4679</v>
      </c>
      <c r="I270" s="53">
        <f>Calculations!L243</f>
        <v>100</v>
      </c>
      <c r="J270" s="53">
        <f>Calculations!G243</f>
        <v>0</v>
      </c>
      <c r="K270" s="53">
        <f>Calculations!K243</f>
        <v>0</v>
      </c>
      <c r="L270" s="53">
        <f>Calculations!F243</f>
        <v>0</v>
      </c>
      <c r="M270" s="53">
        <f>Calculations!J243</f>
        <v>0</v>
      </c>
      <c r="N270" s="53">
        <f>Calculations!E243</f>
        <v>0</v>
      </c>
      <c r="O270" s="53">
        <f>Calculations!I243</f>
        <v>0</v>
      </c>
      <c r="P270" s="53">
        <f>Calculations!Q243</f>
        <v>0.66024689999999997</v>
      </c>
      <c r="Q270" s="53">
        <f>Calculations!V243</f>
        <v>3.3914644106452161</v>
      </c>
      <c r="R270" s="53">
        <f>Calculations!O243</f>
        <v>0.22850890000000001</v>
      </c>
      <c r="S270" s="53">
        <f>Calculations!T243</f>
        <v>1.1737727233034894</v>
      </c>
      <c r="T270" s="53">
        <f>Calculations!M243</f>
        <v>0.16391700000000001</v>
      </c>
      <c r="U270" s="53">
        <f>Calculations!R243</f>
        <v>0.84198603855577636</v>
      </c>
      <c r="V270" s="31" t="s">
        <v>1782</v>
      </c>
      <c r="W270" s="31" t="s">
        <v>1782</v>
      </c>
      <c r="X270" s="31" t="s">
        <v>1779</v>
      </c>
      <c r="Y270" s="29" t="s">
        <v>1787</v>
      </c>
      <c r="Z270" s="38" t="s">
        <v>1788</v>
      </c>
      <c r="AA270" s="29" t="s">
        <v>2383</v>
      </c>
      <c r="AB270" s="64" t="s">
        <v>1878</v>
      </c>
      <c r="AC270" s="29"/>
    </row>
    <row r="271" spans="2:29" ht="26.25" x14ac:dyDescent="0.25">
      <c r="B271" s="13" t="str">
        <f>Calculations!A244</f>
        <v>19C323</v>
      </c>
      <c r="C271" s="60">
        <v>53</v>
      </c>
      <c r="D271" s="29" t="str">
        <f>Calculations!B244</f>
        <v>Tithe Barn Lane, Heapey, Chorley, PR6 9BU</v>
      </c>
      <c r="E271" s="29" t="s">
        <v>1812</v>
      </c>
      <c r="F271" s="13" t="str">
        <f>Calculations!C244</f>
        <v>Residential</v>
      </c>
      <c r="G271" s="53">
        <f>Calculations!D244</f>
        <v>0.29643999999999998</v>
      </c>
      <c r="H271" s="53">
        <f>Calculations!H244</f>
        <v>0.29643999999999998</v>
      </c>
      <c r="I271" s="53">
        <f>Calculations!L244</f>
        <v>100</v>
      </c>
      <c r="J271" s="53">
        <f>Calculations!G244</f>
        <v>0</v>
      </c>
      <c r="K271" s="53">
        <f>Calculations!K244</f>
        <v>0</v>
      </c>
      <c r="L271" s="53">
        <f>Calculations!F244</f>
        <v>0</v>
      </c>
      <c r="M271" s="53">
        <f>Calculations!J244</f>
        <v>0</v>
      </c>
      <c r="N271" s="53">
        <f>Calculations!E244</f>
        <v>0</v>
      </c>
      <c r="O271" s="53">
        <f>Calculations!I244</f>
        <v>0</v>
      </c>
      <c r="P271" s="53">
        <f>Calculations!Q244</f>
        <v>0</v>
      </c>
      <c r="Q271" s="53">
        <f>Calculations!V244</f>
        <v>0</v>
      </c>
      <c r="R271" s="53">
        <f>Calculations!O244</f>
        <v>0</v>
      </c>
      <c r="S271" s="53">
        <f>Calculations!T244</f>
        <v>0</v>
      </c>
      <c r="T271" s="53">
        <f>Calculations!M244</f>
        <v>0</v>
      </c>
      <c r="U271" s="53">
        <f>Calculations!R244</f>
        <v>0</v>
      </c>
      <c r="V271" s="31" t="s">
        <v>1782</v>
      </c>
      <c r="W271" s="31" t="s">
        <v>1782</v>
      </c>
      <c r="X271" s="31" t="s">
        <v>1779</v>
      </c>
      <c r="Y271" s="29" t="s">
        <v>1789</v>
      </c>
      <c r="Z271" s="38" t="s">
        <v>1790</v>
      </c>
      <c r="AA271" s="29" t="s">
        <v>2384</v>
      </c>
      <c r="AB271" s="64" t="s">
        <v>1878</v>
      </c>
      <c r="AC271" s="29"/>
    </row>
    <row r="272" spans="2:29" ht="26.25" x14ac:dyDescent="0.25">
      <c r="B272" s="13" t="str">
        <f>Calculations!A245</f>
        <v>19C324</v>
      </c>
      <c r="C272" s="60">
        <v>45</v>
      </c>
      <c r="D272" s="29" t="str">
        <f>Calculations!B245</f>
        <v>Land off Runshaw Lane, Euxton, PR7 6BA</v>
      </c>
      <c r="E272" s="29" t="s">
        <v>1812</v>
      </c>
      <c r="F272" s="13" t="str">
        <f>Calculations!C245</f>
        <v>Residential</v>
      </c>
      <c r="G272" s="53">
        <f>Calculations!D245</f>
        <v>13.644399999999999</v>
      </c>
      <c r="H272" s="53">
        <f>Calculations!H245</f>
        <v>13.644399999999999</v>
      </c>
      <c r="I272" s="53">
        <f>Calculations!L245</f>
        <v>100</v>
      </c>
      <c r="J272" s="53">
        <f>Calculations!G245</f>
        <v>0</v>
      </c>
      <c r="K272" s="53">
        <f>Calculations!K245</f>
        <v>0</v>
      </c>
      <c r="L272" s="53">
        <f>Calculations!F245</f>
        <v>0</v>
      </c>
      <c r="M272" s="53">
        <f>Calculations!J245</f>
        <v>0</v>
      </c>
      <c r="N272" s="53">
        <f>Calculations!E245</f>
        <v>0</v>
      </c>
      <c r="O272" s="53">
        <f>Calculations!I245</f>
        <v>0</v>
      </c>
      <c r="P272" s="53">
        <f>Calculations!Q245</f>
        <v>0.75702200000000008</v>
      </c>
      <c r="Q272" s="53">
        <f>Calculations!V245</f>
        <v>5.5482249127847334</v>
      </c>
      <c r="R272" s="53">
        <f>Calculations!O245</f>
        <v>0.37744900000000003</v>
      </c>
      <c r="S272" s="53">
        <f>Calculations!T245</f>
        <v>2.76632904341708</v>
      </c>
      <c r="T272" s="53">
        <f>Calculations!M245</f>
        <v>0.1835</v>
      </c>
      <c r="U272" s="53">
        <f>Calculations!R245</f>
        <v>1.3448740875377445</v>
      </c>
      <c r="V272" s="31" t="s">
        <v>1782</v>
      </c>
      <c r="W272" s="31" t="s">
        <v>1782</v>
      </c>
      <c r="X272" s="31" t="s">
        <v>1779</v>
      </c>
      <c r="Y272" s="29" t="s">
        <v>1787</v>
      </c>
      <c r="Z272" s="38" t="s">
        <v>1788</v>
      </c>
      <c r="AA272" s="29" t="s">
        <v>2220</v>
      </c>
      <c r="AB272" s="64" t="s">
        <v>1878</v>
      </c>
      <c r="AC272" s="29"/>
    </row>
    <row r="273" spans="2:29" ht="26.25" x14ac:dyDescent="0.25">
      <c r="B273" s="13" t="str">
        <f>Calculations!A246</f>
        <v>19C325</v>
      </c>
      <c r="C273" s="60">
        <v>53</v>
      </c>
      <c r="D273" s="29" t="str">
        <f>Calculations!B246</f>
        <v>Waterloo Lodge, off Buckshaw Avenue, PR6 7AX - SD 58174 19772</v>
      </c>
      <c r="E273" s="29" t="s">
        <v>1812</v>
      </c>
      <c r="F273" s="13" t="str">
        <f>Calculations!C246</f>
        <v>Other</v>
      </c>
      <c r="G273" s="53">
        <f>Calculations!D246</f>
        <v>2.47499</v>
      </c>
      <c r="H273" s="53">
        <f>Calculations!H246</f>
        <v>2.47499</v>
      </c>
      <c r="I273" s="53">
        <f>Calculations!L246</f>
        <v>100</v>
      </c>
      <c r="J273" s="53">
        <f>Calculations!G246</f>
        <v>0</v>
      </c>
      <c r="K273" s="53">
        <f>Calculations!K246</f>
        <v>0</v>
      </c>
      <c r="L273" s="53">
        <f>Calculations!F246</f>
        <v>0</v>
      </c>
      <c r="M273" s="53">
        <f>Calculations!J246</f>
        <v>0</v>
      </c>
      <c r="N273" s="53">
        <f>Calculations!E246</f>
        <v>0</v>
      </c>
      <c r="O273" s="53">
        <f>Calculations!I246</f>
        <v>0</v>
      </c>
      <c r="P273" s="53">
        <f>Calculations!Q246</f>
        <v>8.3024500000000001E-2</v>
      </c>
      <c r="Q273" s="53">
        <f>Calculations!V246</f>
        <v>3.3545388062173989</v>
      </c>
      <c r="R273" s="53">
        <f>Calculations!O246</f>
        <v>3.4364900000000004E-2</v>
      </c>
      <c r="S273" s="53">
        <f>Calculations!T246</f>
        <v>1.3884864181269421</v>
      </c>
      <c r="T273" s="53">
        <f>Calculations!M246</f>
        <v>1.84E-2</v>
      </c>
      <c r="U273" s="53">
        <f>Calculations!R246</f>
        <v>0.74343734722160493</v>
      </c>
      <c r="V273" s="31" t="s">
        <v>1782</v>
      </c>
      <c r="W273" s="31" t="s">
        <v>1782</v>
      </c>
      <c r="X273" s="31" t="s">
        <v>1779</v>
      </c>
      <c r="Y273" s="29" t="s">
        <v>1787</v>
      </c>
      <c r="Z273" s="38" t="s">
        <v>1788</v>
      </c>
      <c r="AA273" s="29" t="s">
        <v>2151</v>
      </c>
      <c r="AB273" s="64" t="s">
        <v>1878</v>
      </c>
      <c r="AC273" s="29"/>
    </row>
    <row r="274" spans="2:29" ht="26.25" x14ac:dyDescent="0.25">
      <c r="B274" s="13" t="str">
        <f>Calculations!A247</f>
        <v>19C326</v>
      </c>
      <c r="C274" s="60">
        <v>51</v>
      </c>
      <c r="D274" s="29" t="str">
        <f>Calculations!B247</f>
        <v>Ashlea, Dawbers Lane, Euxton, Chorley (PR7 6EN)</v>
      </c>
      <c r="E274" s="29" t="s">
        <v>1812</v>
      </c>
      <c r="F274" s="13" t="str">
        <f>Calculations!C247</f>
        <v>Employment</v>
      </c>
      <c r="G274" s="53">
        <f>Calculations!D247</f>
        <v>0.36474899999999999</v>
      </c>
      <c r="H274" s="53">
        <f>Calculations!H247</f>
        <v>0.36474899999999999</v>
      </c>
      <c r="I274" s="53">
        <f>Calculations!L247</f>
        <v>100</v>
      </c>
      <c r="J274" s="53">
        <f>Calculations!G247</f>
        <v>0</v>
      </c>
      <c r="K274" s="53">
        <f>Calculations!K247</f>
        <v>0</v>
      </c>
      <c r="L274" s="53">
        <f>Calculations!F247</f>
        <v>0</v>
      </c>
      <c r="M274" s="53">
        <f>Calculations!J247</f>
        <v>0</v>
      </c>
      <c r="N274" s="53">
        <f>Calculations!E247</f>
        <v>0</v>
      </c>
      <c r="O274" s="53">
        <f>Calculations!I247</f>
        <v>0</v>
      </c>
      <c r="P274" s="53">
        <f>Calculations!Q247</f>
        <v>1.847034E-3</v>
      </c>
      <c r="Q274" s="53">
        <f>Calculations!V247</f>
        <v>0.50638493868386203</v>
      </c>
      <c r="R274" s="53">
        <f>Calculations!O247</f>
        <v>1.33523E-3</v>
      </c>
      <c r="S274" s="53">
        <f>Calculations!T247</f>
        <v>0.36606817290794491</v>
      </c>
      <c r="T274" s="53">
        <f>Calculations!M247</f>
        <v>1.33523E-3</v>
      </c>
      <c r="U274" s="53">
        <f>Calculations!R247</f>
        <v>0.36606817290794491</v>
      </c>
      <c r="V274" s="31" t="s">
        <v>1782</v>
      </c>
      <c r="W274" s="31" t="s">
        <v>1782</v>
      </c>
      <c r="X274" s="31" t="s">
        <v>1780</v>
      </c>
      <c r="Y274" s="29" t="s">
        <v>1787</v>
      </c>
      <c r="Z274" s="38" t="s">
        <v>1788</v>
      </c>
      <c r="AA274" s="29" t="s">
        <v>2385</v>
      </c>
      <c r="AB274" s="64" t="s">
        <v>1878</v>
      </c>
      <c r="AC274" s="29"/>
    </row>
    <row r="275" spans="2:29" ht="64.5" x14ac:dyDescent="0.25">
      <c r="B275" s="13" t="str">
        <f>Calculations!A248</f>
        <v>19C327</v>
      </c>
      <c r="C275" s="60">
        <v>48</v>
      </c>
      <c r="D275" s="29" t="str">
        <f>Calculations!B248</f>
        <v>Lower Bank Street, Withnell, Chorley, PR6 8SE</v>
      </c>
      <c r="E275" s="29" t="s">
        <v>1812</v>
      </c>
      <c r="F275" s="13" t="str">
        <f>Calculations!C248</f>
        <v>Mixed Use</v>
      </c>
      <c r="G275" s="53">
        <f>Calculations!D248</f>
        <v>0.51616499999999998</v>
      </c>
      <c r="H275" s="53">
        <f>Calculations!H248</f>
        <v>0.51616499999999998</v>
      </c>
      <c r="I275" s="53">
        <f>Calculations!L248</f>
        <v>100</v>
      </c>
      <c r="J275" s="53">
        <f>Calculations!G248</f>
        <v>0</v>
      </c>
      <c r="K275" s="53">
        <f>Calculations!K248</f>
        <v>0</v>
      </c>
      <c r="L275" s="53">
        <f>Calculations!F248</f>
        <v>0</v>
      </c>
      <c r="M275" s="53">
        <f>Calculations!J248</f>
        <v>0</v>
      </c>
      <c r="N275" s="53">
        <f>Calculations!E248</f>
        <v>0</v>
      </c>
      <c r="O275" s="53">
        <f>Calculations!I248</f>
        <v>0</v>
      </c>
      <c r="P275" s="53">
        <f>Calculations!Q248</f>
        <v>9.8601400000000006E-2</v>
      </c>
      <c r="Q275" s="53">
        <f>Calculations!V248</f>
        <v>19.102690031288446</v>
      </c>
      <c r="R275" s="53">
        <f>Calculations!O248</f>
        <v>5.9730100000000001E-2</v>
      </c>
      <c r="S275" s="53">
        <f>Calculations!T248</f>
        <v>11.571900458186821</v>
      </c>
      <c r="T275" s="53">
        <f>Calculations!M248</f>
        <v>5.53301E-2</v>
      </c>
      <c r="U275" s="53">
        <f>Calculations!R248</f>
        <v>10.719459862640822</v>
      </c>
      <c r="V275" s="31" t="s">
        <v>1781</v>
      </c>
      <c r="W275" s="31" t="s">
        <v>1782</v>
      </c>
      <c r="X275" s="31" t="s">
        <v>1779</v>
      </c>
      <c r="Y275" s="29" t="s">
        <v>1783</v>
      </c>
      <c r="Z275" s="38" t="s">
        <v>1806</v>
      </c>
      <c r="AA275" s="29" t="s">
        <v>2386</v>
      </c>
      <c r="AB275" s="64" t="s">
        <v>1878</v>
      </c>
      <c r="AC275" s="29"/>
    </row>
    <row r="276" spans="2:29" ht="26.25" x14ac:dyDescent="0.25">
      <c r="B276" s="39" t="str">
        <f>Calculations!A249</f>
        <v>19C328</v>
      </c>
      <c r="C276" s="61" t="s">
        <v>1863</v>
      </c>
      <c r="D276" s="29" t="str">
        <f>Calculations!B249</f>
        <v>Land at YEW TREE FARM, 53 COPPULL HALL LANE, COPPULL PR7 4LR</v>
      </c>
      <c r="E276" s="29" t="s">
        <v>1812</v>
      </c>
      <c r="F276" s="39" t="str">
        <f>Calculations!C249</f>
        <v>Residential</v>
      </c>
      <c r="G276" s="54">
        <f>Calculations!D249</f>
        <v>5.4859</v>
      </c>
      <c r="H276" s="54">
        <f>Calculations!H249</f>
        <v>5.4859</v>
      </c>
      <c r="I276" s="54">
        <f>Calculations!L249</f>
        <v>100</v>
      </c>
      <c r="J276" s="54">
        <f>Calculations!G249</f>
        <v>0</v>
      </c>
      <c r="K276" s="54">
        <f>Calculations!K249</f>
        <v>0</v>
      </c>
      <c r="L276" s="54">
        <f>Calculations!F249</f>
        <v>0</v>
      </c>
      <c r="M276" s="54">
        <f>Calculations!J249</f>
        <v>0</v>
      </c>
      <c r="N276" s="54">
        <f>Calculations!E249</f>
        <v>0</v>
      </c>
      <c r="O276" s="54">
        <f>Calculations!I249</f>
        <v>0</v>
      </c>
      <c r="P276" s="53">
        <f>Calculations!Q249</f>
        <v>3.8957599999999995E-2</v>
      </c>
      <c r="Q276" s="53">
        <f>Calculations!V249</f>
        <v>0.71014054211706368</v>
      </c>
      <c r="R276" s="53">
        <f>Calculations!O249</f>
        <v>1.1599999999999999E-2</v>
      </c>
      <c r="S276" s="53">
        <f>Calculations!T249</f>
        <v>0.21145117483001877</v>
      </c>
      <c r="T276" s="54">
        <f>Calculations!M249</f>
        <v>0</v>
      </c>
      <c r="U276" s="54">
        <f>Calculations!R249</f>
        <v>0</v>
      </c>
      <c r="V276" s="31" t="s">
        <v>1782</v>
      </c>
      <c r="W276" s="31" t="s">
        <v>1782</v>
      </c>
      <c r="X276" s="31" t="s">
        <v>1779</v>
      </c>
      <c r="Y276" s="29" t="s">
        <v>1787</v>
      </c>
      <c r="Z276" s="38" t="s">
        <v>1788</v>
      </c>
      <c r="AA276" s="29" t="s">
        <v>2196</v>
      </c>
      <c r="AB276" s="64" t="s">
        <v>1878</v>
      </c>
      <c r="AC276" s="29"/>
    </row>
    <row r="277" spans="2:29" ht="39" x14ac:dyDescent="0.25">
      <c r="B277" s="39" t="str">
        <f>Calculations!A250</f>
        <v>19C329</v>
      </c>
      <c r="C277" s="61">
        <v>68</v>
      </c>
      <c r="D277" s="29" t="str">
        <f>Calculations!B250</f>
        <v>Land at Yew Tree House Farm, Coppull Hall Lane, Coppull, Chorley PR7 4LR</v>
      </c>
      <c r="E277" s="29" t="s">
        <v>1812</v>
      </c>
      <c r="F277" s="39" t="str">
        <f>Calculations!C250</f>
        <v>Residential</v>
      </c>
      <c r="G277" s="54">
        <f>Calculations!D250</f>
        <v>3.0161500000000001</v>
      </c>
      <c r="H277" s="54">
        <f>Calculations!H250</f>
        <v>3.0161500000000001</v>
      </c>
      <c r="I277" s="54">
        <f>Calculations!L250</f>
        <v>100</v>
      </c>
      <c r="J277" s="54">
        <f>Calculations!G250</f>
        <v>0</v>
      </c>
      <c r="K277" s="54">
        <f>Calculations!K250</f>
        <v>0</v>
      </c>
      <c r="L277" s="54">
        <f>Calculations!F250</f>
        <v>0</v>
      </c>
      <c r="M277" s="54">
        <f>Calculations!J250</f>
        <v>0</v>
      </c>
      <c r="N277" s="54">
        <f>Calculations!E250</f>
        <v>0</v>
      </c>
      <c r="O277" s="54">
        <f>Calculations!I250</f>
        <v>0</v>
      </c>
      <c r="P277" s="53">
        <f>Calculations!Q250</f>
        <v>0.13617652</v>
      </c>
      <c r="Q277" s="53">
        <f>Calculations!V250</f>
        <v>4.5149120567611023</v>
      </c>
      <c r="R277" s="53">
        <f>Calculations!O250</f>
        <v>2.6451519999999999E-2</v>
      </c>
      <c r="S277" s="53">
        <f>Calculations!T250</f>
        <v>0.87699617061485668</v>
      </c>
      <c r="T277" s="54">
        <f>Calculations!M250</f>
        <v>2.2885599999999999E-2</v>
      </c>
      <c r="U277" s="54">
        <f>Calculations!R250</f>
        <v>0.75876862888118957</v>
      </c>
      <c r="V277" s="31" t="s">
        <v>1782</v>
      </c>
      <c r="W277" s="31" t="s">
        <v>1782</v>
      </c>
      <c r="X277" s="31" t="s">
        <v>1779</v>
      </c>
      <c r="Y277" s="29" t="s">
        <v>1787</v>
      </c>
      <c r="Z277" s="38" t="s">
        <v>1788</v>
      </c>
      <c r="AA277" s="29" t="s">
        <v>2387</v>
      </c>
      <c r="AB277" s="64" t="s">
        <v>1878</v>
      </c>
      <c r="AC277" s="29"/>
    </row>
    <row r="278" spans="2:29" ht="39" x14ac:dyDescent="0.25">
      <c r="B278" s="13" t="str">
        <f>Calculations!A251</f>
        <v>19C330</v>
      </c>
      <c r="C278" s="60" t="s">
        <v>1863</v>
      </c>
      <c r="D278" s="29" t="str">
        <f>Calculations!B251</f>
        <v>Land at Yew Tree House Farm, Coppull Hall Lane, Coppull, Chorley PR7 4LR</v>
      </c>
      <c r="E278" s="29" t="s">
        <v>1812</v>
      </c>
      <c r="F278" s="13" t="str">
        <f>Calculations!C251</f>
        <v>Residential</v>
      </c>
      <c r="G278" s="53">
        <f>Calculations!D251</f>
        <v>16.0366</v>
      </c>
      <c r="H278" s="53">
        <f>Calculations!H251</f>
        <v>14.837942322823</v>
      </c>
      <c r="I278" s="53">
        <f>Calculations!L251</f>
        <v>92.525487465067414</v>
      </c>
      <c r="J278" s="53">
        <f>Calculations!G251</f>
        <v>0.132157219317</v>
      </c>
      <c r="K278" s="53">
        <f>Calculations!K251</f>
        <v>0.82409749770524932</v>
      </c>
      <c r="L278" s="53">
        <f>Calculations!F251</f>
        <v>1.0665004578599999</v>
      </c>
      <c r="M278" s="53">
        <f>Calculations!J251</f>
        <v>6.6504150372273418</v>
      </c>
      <c r="N278" s="53">
        <f>Calculations!E251</f>
        <v>0</v>
      </c>
      <c r="O278" s="53">
        <f>Calculations!I251</f>
        <v>0</v>
      </c>
      <c r="P278" s="53">
        <f>Calculations!Q251</f>
        <v>0.25414610000000004</v>
      </c>
      <c r="Q278" s="53">
        <f>Calculations!V251</f>
        <v>1.5847879226269912</v>
      </c>
      <c r="R278" s="53">
        <f>Calculations!O251</f>
        <v>7.7988100000000005E-2</v>
      </c>
      <c r="S278" s="53">
        <f>Calculations!T251</f>
        <v>0.48631318359253206</v>
      </c>
      <c r="T278" s="53">
        <f>Calculations!M251</f>
        <v>5.0499599999999999E-2</v>
      </c>
      <c r="U278" s="53">
        <f>Calculations!R251</f>
        <v>0.31490216130601251</v>
      </c>
      <c r="V278" s="31" t="s">
        <v>1782</v>
      </c>
      <c r="W278" s="31" t="s">
        <v>1781</v>
      </c>
      <c r="X278" s="31" t="s">
        <v>1779</v>
      </c>
      <c r="Y278" s="29" t="s">
        <v>1786</v>
      </c>
      <c r="Z278" s="38" t="s">
        <v>1791</v>
      </c>
      <c r="AA278" s="29" t="s">
        <v>2388</v>
      </c>
      <c r="AB278" s="64" t="s">
        <v>1878</v>
      </c>
      <c r="AC278" s="29" t="s">
        <v>2467</v>
      </c>
    </row>
    <row r="279" spans="2:29" ht="39" x14ac:dyDescent="0.25">
      <c r="B279" s="13" t="str">
        <f>Calculations!A252</f>
        <v>19C331</v>
      </c>
      <c r="C279" s="60">
        <v>46</v>
      </c>
      <c r="D279" s="29" t="str">
        <f>Calculations!B252</f>
        <v>Land at Birchin Lane/Hill Top Lane, Whittle-Le-Woods, PR6 7QS</v>
      </c>
      <c r="E279" s="29" t="s">
        <v>1812</v>
      </c>
      <c r="F279" s="13" t="str">
        <f>Calculations!C252</f>
        <v>Residential</v>
      </c>
      <c r="G279" s="53">
        <f>Calculations!D252</f>
        <v>4.8405500000000004</v>
      </c>
      <c r="H279" s="53">
        <f>Calculations!H252</f>
        <v>4.8405500000000004</v>
      </c>
      <c r="I279" s="53">
        <f>Calculations!L252</f>
        <v>100</v>
      </c>
      <c r="J279" s="53">
        <f>Calculations!G252</f>
        <v>0</v>
      </c>
      <c r="K279" s="53">
        <f>Calculations!K252</f>
        <v>0</v>
      </c>
      <c r="L279" s="53">
        <f>Calculations!F252</f>
        <v>0</v>
      </c>
      <c r="M279" s="53">
        <f>Calculations!J252</f>
        <v>0</v>
      </c>
      <c r="N279" s="53">
        <f>Calculations!E252</f>
        <v>0</v>
      </c>
      <c r="O279" s="53">
        <f>Calculations!I252</f>
        <v>0</v>
      </c>
      <c r="P279" s="53">
        <f>Calculations!Q252</f>
        <v>1.44E-2</v>
      </c>
      <c r="Q279" s="53">
        <f>Calculations!V252</f>
        <v>0.29748685583249834</v>
      </c>
      <c r="R279" s="53">
        <f>Calculations!O252</f>
        <v>0</v>
      </c>
      <c r="S279" s="53">
        <f>Calculations!T252</f>
        <v>0</v>
      </c>
      <c r="T279" s="53">
        <f>Calculations!M252</f>
        <v>0</v>
      </c>
      <c r="U279" s="53">
        <f>Calculations!R252</f>
        <v>0</v>
      </c>
      <c r="V279" s="31" t="s">
        <v>1782</v>
      </c>
      <c r="W279" s="31" t="s">
        <v>1782</v>
      </c>
      <c r="X279" s="31" t="s">
        <v>1779</v>
      </c>
      <c r="Y279" s="29" t="s">
        <v>1787</v>
      </c>
      <c r="Z279" s="38" t="s">
        <v>1788</v>
      </c>
      <c r="AA279" s="29" t="s">
        <v>2389</v>
      </c>
      <c r="AB279" s="64" t="s">
        <v>1877</v>
      </c>
      <c r="AC279" s="29"/>
    </row>
    <row r="280" spans="2:29" ht="26.25" x14ac:dyDescent="0.25">
      <c r="B280" s="13" t="str">
        <f>Calculations!A253</f>
        <v>19C332</v>
      </c>
      <c r="C280" s="60">
        <v>59</v>
      </c>
      <c r="D280" s="29" t="str">
        <f>Calculations!B253</f>
        <v>land adjoining 20 New Street Mawdesley, L40 2QP</v>
      </c>
      <c r="E280" s="29" t="s">
        <v>1812</v>
      </c>
      <c r="F280" s="13" t="str">
        <f>Calculations!C253</f>
        <v>Residential</v>
      </c>
      <c r="G280" s="53">
        <f>Calculations!D253</f>
        <v>0.33463100000000001</v>
      </c>
      <c r="H280" s="53">
        <f>Calculations!H253</f>
        <v>0.33463100000000001</v>
      </c>
      <c r="I280" s="53">
        <f>Calculations!L253</f>
        <v>100</v>
      </c>
      <c r="J280" s="53">
        <f>Calculations!G253</f>
        <v>0</v>
      </c>
      <c r="K280" s="53">
        <f>Calculations!K253</f>
        <v>0</v>
      </c>
      <c r="L280" s="53">
        <f>Calculations!F253</f>
        <v>0</v>
      </c>
      <c r="M280" s="53">
        <f>Calculations!J253</f>
        <v>0</v>
      </c>
      <c r="N280" s="53">
        <f>Calculations!E253</f>
        <v>0</v>
      </c>
      <c r="O280" s="53">
        <f>Calculations!I253</f>
        <v>0</v>
      </c>
      <c r="P280" s="53">
        <f>Calculations!Q253</f>
        <v>0.104236</v>
      </c>
      <c r="Q280" s="53">
        <f>Calculations!V253</f>
        <v>31.149534860786954</v>
      </c>
      <c r="R280" s="53">
        <f>Calculations!O253</f>
        <v>0</v>
      </c>
      <c r="S280" s="53">
        <f>Calculations!T253</f>
        <v>0</v>
      </c>
      <c r="T280" s="53">
        <f>Calculations!M253</f>
        <v>0</v>
      </c>
      <c r="U280" s="53">
        <f>Calculations!R253</f>
        <v>0</v>
      </c>
      <c r="V280" s="31" t="s">
        <v>1782</v>
      </c>
      <c r="W280" s="31" t="s">
        <v>1782</v>
      </c>
      <c r="X280" s="31" t="s">
        <v>1779</v>
      </c>
      <c r="Y280" s="29" t="s">
        <v>1787</v>
      </c>
      <c r="Z280" s="38" t="s">
        <v>1788</v>
      </c>
      <c r="AA280" s="29" t="s">
        <v>2390</v>
      </c>
      <c r="AB280" s="64" t="s">
        <v>1878</v>
      </c>
      <c r="AC280" s="29"/>
    </row>
    <row r="281" spans="2:29" ht="39" x14ac:dyDescent="0.25">
      <c r="B281" s="13" t="str">
        <f>Calculations!A254</f>
        <v>19C333</v>
      </c>
      <c r="C281" s="60">
        <v>51</v>
      </c>
      <c r="D281" s="29" t="str">
        <f>Calculations!B254</f>
        <v>Parr Hall Farm, Parr Lane, PR75SL
Access via Towngate PR75QS between 118 and 120 Towngate</v>
      </c>
      <c r="E281" s="29" t="s">
        <v>1812</v>
      </c>
      <c r="F281" s="13" t="str">
        <f>Calculations!C254</f>
        <v>Residential</v>
      </c>
      <c r="G281" s="53">
        <f>Calculations!D254</f>
        <v>0.64563999999999999</v>
      </c>
      <c r="H281" s="53">
        <f>Calculations!H254</f>
        <v>0.64563999999999999</v>
      </c>
      <c r="I281" s="53">
        <f>Calculations!L254</f>
        <v>100</v>
      </c>
      <c r="J281" s="53">
        <f>Calculations!G254</f>
        <v>0</v>
      </c>
      <c r="K281" s="53">
        <f>Calculations!K254</f>
        <v>0</v>
      </c>
      <c r="L281" s="53">
        <f>Calculations!F254</f>
        <v>0</v>
      </c>
      <c r="M281" s="53">
        <f>Calculations!J254</f>
        <v>0</v>
      </c>
      <c r="N281" s="53">
        <f>Calculations!E254</f>
        <v>0</v>
      </c>
      <c r="O281" s="53">
        <f>Calculations!I254</f>
        <v>0</v>
      </c>
      <c r="P281" s="53">
        <f>Calculations!Q254</f>
        <v>7.0457750000000006E-3</v>
      </c>
      <c r="Q281" s="53">
        <f>Calculations!V254</f>
        <v>1.0912853912397003</v>
      </c>
      <c r="R281" s="53">
        <f>Calculations!O254</f>
        <v>3.1828350000000002E-3</v>
      </c>
      <c r="S281" s="53">
        <f>Calculations!T254</f>
        <v>0.49297363856018833</v>
      </c>
      <c r="T281" s="53">
        <f>Calculations!M254</f>
        <v>2.93158E-3</v>
      </c>
      <c r="U281" s="53">
        <f>Calculations!R254</f>
        <v>0.45405798897218269</v>
      </c>
      <c r="V281" s="31" t="s">
        <v>1782</v>
      </c>
      <c r="W281" s="31" t="s">
        <v>1782</v>
      </c>
      <c r="X281" s="31" t="s">
        <v>1779</v>
      </c>
      <c r="Y281" s="29" t="s">
        <v>1787</v>
      </c>
      <c r="Z281" s="38" t="s">
        <v>1788</v>
      </c>
      <c r="AA281" s="29" t="s">
        <v>2196</v>
      </c>
      <c r="AB281" s="64" t="s">
        <v>1878</v>
      </c>
      <c r="AC281" s="29"/>
    </row>
    <row r="282" spans="2:29" ht="64.5" x14ac:dyDescent="0.25">
      <c r="B282" s="13" t="str">
        <f>Calculations!A255</f>
        <v>19C334</v>
      </c>
      <c r="C282" s="60" t="s">
        <v>1849</v>
      </c>
      <c r="D282" s="29" t="str">
        <f>Calculations!B255</f>
        <v>Land off Smithy Lane Brindle PR6 8NN</v>
      </c>
      <c r="E282" s="29" t="s">
        <v>1812</v>
      </c>
      <c r="F282" s="13" t="str">
        <f>Calculations!C255</f>
        <v>Residential</v>
      </c>
      <c r="G282" s="53">
        <f>Calculations!D255</f>
        <v>1.6693199999999999</v>
      </c>
      <c r="H282" s="53">
        <f>Calculations!H255</f>
        <v>1.6693199999999999</v>
      </c>
      <c r="I282" s="53">
        <f>Calculations!L255</f>
        <v>100</v>
      </c>
      <c r="J282" s="53">
        <f>Calculations!G255</f>
        <v>0</v>
      </c>
      <c r="K282" s="53">
        <f>Calculations!K255</f>
        <v>0</v>
      </c>
      <c r="L282" s="53">
        <f>Calculations!F255</f>
        <v>0</v>
      </c>
      <c r="M282" s="53">
        <f>Calculations!J255</f>
        <v>0</v>
      </c>
      <c r="N282" s="53">
        <f>Calculations!E255</f>
        <v>0</v>
      </c>
      <c r="O282" s="53">
        <f>Calculations!I255</f>
        <v>0</v>
      </c>
      <c r="P282" s="53">
        <f>Calculations!Q255</f>
        <v>0.33122640000000003</v>
      </c>
      <c r="Q282" s="53">
        <f>Calculations!V255</f>
        <v>19.841995543095393</v>
      </c>
      <c r="R282" s="53">
        <f>Calculations!O255</f>
        <v>0.1914284</v>
      </c>
      <c r="S282" s="53">
        <f>Calculations!T255</f>
        <v>11.46744782306568</v>
      </c>
      <c r="T282" s="53">
        <f>Calculations!M255</f>
        <v>0.119157</v>
      </c>
      <c r="U282" s="53">
        <f>Calculations!R255</f>
        <v>7.1380562145065065</v>
      </c>
      <c r="V282" s="31" t="s">
        <v>1781</v>
      </c>
      <c r="W282" s="31" t="s">
        <v>1782</v>
      </c>
      <c r="X282" s="31" t="s">
        <v>1779</v>
      </c>
      <c r="Y282" s="29" t="s">
        <v>1783</v>
      </c>
      <c r="Z282" s="38" t="s">
        <v>1806</v>
      </c>
      <c r="AA282" s="29" t="s">
        <v>2391</v>
      </c>
      <c r="AB282" s="64" t="s">
        <v>1878</v>
      </c>
      <c r="AC282" s="29"/>
    </row>
    <row r="283" spans="2:29" ht="64.5" x14ac:dyDescent="0.25">
      <c r="B283" s="13" t="str">
        <f>Calculations!A256</f>
        <v>19C335</v>
      </c>
      <c r="C283" s="60">
        <v>52</v>
      </c>
      <c r="D283" s="29" t="str">
        <f>Calculations!B256</f>
        <v>Land South of Runshaw Lane PR7 6LH</v>
      </c>
      <c r="E283" s="29" t="s">
        <v>1812</v>
      </c>
      <c r="F283" s="13" t="str">
        <f>Calculations!C256</f>
        <v>Residential</v>
      </c>
      <c r="G283" s="53">
        <f>Calculations!D256</f>
        <v>8.2746099999999991</v>
      </c>
      <c r="H283" s="53">
        <f>Calculations!H256</f>
        <v>7.6670344677779987</v>
      </c>
      <c r="I283" s="53">
        <f>Calculations!L256</f>
        <v>92.657351437445385</v>
      </c>
      <c r="J283" s="53">
        <f>Calculations!G256</f>
        <v>0.41214200584100003</v>
      </c>
      <c r="K283" s="53">
        <f>Calculations!K256</f>
        <v>4.980802791201036</v>
      </c>
      <c r="L283" s="53">
        <f>Calculations!F256</f>
        <v>0.19543352638100001</v>
      </c>
      <c r="M283" s="53">
        <f>Calculations!J256</f>
        <v>2.3618457713535745</v>
      </c>
      <c r="N283" s="53">
        <f>Calculations!E256</f>
        <v>0</v>
      </c>
      <c r="O283" s="53">
        <f>Calculations!I256</f>
        <v>0</v>
      </c>
      <c r="P283" s="53">
        <f>Calculations!Q256</f>
        <v>1.69773</v>
      </c>
      <c r="Q283" s="53">
        <f>Calculations!V256</f>
        <v>20.51734160280666</v>
      </c>
      <c r="R283" s="53">
        <f>Calculations!O256</f>
        <v>0.46819</v>
      </c>
      <c r="S283" s="53">
        <f>Calculations!T256</f>
        <v>5.6581518645591755</v>
      </c>
      <c r="T283" s="53">
        <f>Calculations!M256</f>
        <v>0.216249</v>
      </c>
      <c r="U283" s="53">
        <f>Calculations!R256</f>
        <v>2.6134041362674498</v>
      </c>
      <c r="V283" s="31" t="s">
        <v>1782</v>
      </c>
      <c r="W283" s="31" t="s">
        <v>1781</v>
      </c>
      <c r="X283" s="31" t="s">
        <v>1779</v>
      </c>
      <c r="Y283" s="29" t="s">
        <v>1786</v>
      </c>
      <c r="Z283" s="38" t="s">
        <v>1791</v>
      </c>
      <c r="AA283" s="29" t="s">
        <v>2392</v>
      </c>
      <c r="AB283" s="64" t="s">
        <v>1878</v>
      </c>
      <c r="AC283" s="29"/>
    </row>
    <row r="284" spans="2:29" ht="26.25" x14ac:dyDescent="0.25">
      <c r="B284" s="13" t="str">
        <f>Calculations!A257</f>
        <v>19C336</v>
      </c>
      <c r="C284" s="60">
        <v>44</v>
      </c>
      <c r="D284" s="29" t="str">
        <f>Calculations!B257</f>
        <v>Land off Ulnes Walton Lane PR26 8LU</v>
      </c>
      <c r="E284" s="29" t="s">
        <v>1812</v>
      </c>
      <c r="F284" s="13" t="str">
        <f>Calculations!C257</f>
        <v>Residential</v>
      </c>
      <c r="G284" s="53">
        <f>Calculations!D257</f>
        <v>5.1023199999999997</v>
      </c>
      <c r="H284" s="53">
        <f>Calculations!H257</f>
        <v>5.1023199999999997</v>
      </c>
      <c r="I284" s="53">
        <f>Calculations!L257</f>
        <v>100</v>
      </c>
      <c r="J284" s="53">
        <f>Calculations!G257</f>
        <v>0</v>
      </c>
      <c r="K284" s="53">
        <f>Calculations!K257</f>
        <v>0</v>
      </c>
      <c r="L284" s="53">
        <f>Calculations!F257</f>
        <v>0</v>
      </c>
      <c r="M284" s="53">
        <f>Calculations!J257</f>
        <v>0</v>
      </c>
      <c r="N284" s="53">
        <f>Calculations!E257</f>
        <v>0</v>
      </c>
      <c r="O284" s="53">
        <f>Calculations!I257</f>
        <v>0</v>
      </c>
      <c r="P284" s="53">
        <f>Calculations!Q257</f>
        <v>0.22408359999999999</v>
      </c>
      <c r="Q284" s="53">
        <f>Calculations!V257</f>
        <v>4.3917982408002629</v>
      </c>
      <c r="R284" s="53">
        <f>Calculations!O257</f>
        <v>6.46476E-2</v>
      </c>
      <c r="S284" s="53">
        <f>Calculations!T257</f>
        <v>1.2670236284670504</v>
      </c>
      <c r="T284" s="53">
        <f>Calculations!M257</f>
        <v>4.0169900000000001E-2</v>
      </c>
      <c r="U284" s="53">
        <f>Calculations!R257</f>
        <v>0.78728695965756756</v>
      </c>
      <c r="V284" s="31" t="s">
        <v>1782</v>
      </c>
      <c r="W284" s="31" t="s">
        <v>1782</v>
      </c>
      <c r="X284" s="31" t="s">
        <v>1779</v>
      </c>
      <c r="Y284" s="29" t="s">
        <v>1787</v>
      </c>
      <c r="Z284" s="38" t="s">
        <v>1788</v>
      </c>
      <c r="AA284" s="29" t="s">
        <v>2393</v>
      </c>
      <c r="AB284" s="64" t="s">
        <v>1878</v>
      </c>
      <c r="AC284" s="29"/>
    </row>
    <row r="285" spans="2:29" ht="39" x14ac:dyDescent="0.25">
      <c r="B285" s="13" t="str">
        <f>Calculations!A258</f>
        <v>19C337</v>
      </c>
      <c r="C285" s="60">
        <v>45</v>
      </c>
      <c r="D285" s="29" t="str">
        <f>Calculations!B258</f>
        <v>Land bounded by Ordnance Road and Buckshaw Railway Station
Ordnance Road, Buckshaw Village, PR7 7EY</v>
      </c>
      <c r="E285" s="29" t="s">
        <v>1812</v>
      </c>
      <c r="F285" s="13" t="str">
        <f>Calculations!C258</f>
        <v>Residential</v>
      </c>
      <c r="G285" s="53">
        <f>Calculations!D258</f>
        <v>3.0429200000000001</v>
      </c>
      <c r="H285" s="53">
        <f>Calculations!H258</f>
        <v>3.0429200000000001</v>
      </c>
      <c r="I285" s="53">
        <f>Calculations!L258</f>
        <v>100</v>
      </c>
      <c r="J285" s="53">
        <f>Calculations!G258</f>
        <v>0</v>
      </c>
      <c r="K285" s="53">
        <f>Calculations!K258</f>
        <v>0</v>
      </c>
      <c r="L285" s="53">
        <f>Calculations!F258</f>
        <v>0</v>
      </c>
      <c r="M285" s="53">
        <f>Calculations!J258</f>
        <v>0</v>
      </c>
      <c r="N285" s="53">
        <f>Calculations!E258</f>
        <v>0</v>
      </c>
      <c r="O285" s="53">
        <f>Calculations!I258</f>
        <v>0</v>
      </c>
      <c r="P285" s="53">
        <f>Calculations!Q258</f>
        <v>0.83654320000000004</v>
      </c>
      <c r="Q285" s="53">
        <f>Calculations!V258</f>
        <v>27.491462148199759</v>
      </c>
      <c r="R285" s="53">
        <f>Calculations!O258</f>
        <v>0.18218719999999999</v>
      </c>
      <c r="S285" s="53">
        <f>Calculations!T258</f>
        <v>5.9872490896901658</v>
      </c>
      <c r="T285" s="53">
        <f>Calculations!M258</f>
        <v>6.30352E-2</v>
      </c>
      <c r="U285" s="53">
        <f>Calculations!R258</f>
        <v>2.0715365504186769</v>
      </c>
      <c r="V285" s="31" t="s">
        <v>1782</v>
      </c>
      <c r="W285" s="31" t="s">
        <v>1782</v>
      </c>
      <c r="X285" s="31" t="s">
        <v>1779</v>
      </c>
      <c r="Y285" s="29" t="s">
        <v>1787</v>
      </c>
      <c r="Z285" s="38" t="s">
        <v>1788</v>
      </c>
      <c r="AA285" s="29" t="s">
        <v>2394</v>
      </c>
      <c r="AB285" s="64" t="s">
        <v>1878</v>
      </c>
      <c r="AC285" s="29"/>
    </row>
    <row r="286" spans="2:29" ht="51.75" x14ac:dyDescent="0.25">
      <c r="B286" s="13" t="str">
        <f>Calculations!A259</f>
        <v>19C338</v>
      </c>
      <c r="C286" s="60" t="s">
        <v>1858</v>
      </c>
      <c r="D286" s="29" t="str">
        <f>Calculations!B259</f>
        <v>Land off Gorsey Lane Mawdesley L40 2QP</v>
      </c>
      <c r="E286" s="29" t="s">
        <v>1812</v>
      </c>
      <c r="F286" s="13" t="str">
        <f>Calculations!C259</f>
        <v>Residential</v>
      </c>
      <c r="G286" s="53">
        <f>Calculations!D259</f>
        <v>1.00586</v>
      </c>
      <c r="H286" s="53">
        <f>Calculations!H259</f>
        <v>1.00586</v>
      </c>
      <c r="I286" s="53">
        <f>Calculations!L259</f>
        <v>100</v>
      </c>
      <c r="J286" s="53">
        <f>Calculations!G259</f>
        <v>0</v>
      </c>
      <c r="K286" s="53">
        <f>Calculations!K259</f>
        <v>0</v>
      </c>
      <c r="L286" s="53">
        <f>Calculations!F259</f>
        <v>0</v>
      </c>
      <c r="M286" s="53">
        <f>Calculations!J259</f>
        <v>0</v>
      </c>
      <c r="N286" s="53">
        <f>Calculations!E259</f>
        <v>0</v>
      </c>
      <c r="O286" s="53">
        <f>Calculations!I259</f>
        <v>0</v>
      </c>
      <c r="P286" s="53">
        <f>Calculations!Q259</f>
        <v>0.18911459999999999</v>
      </c>
      <c r="Q286" s="53">
        <f>Calculations!V259</f>
        <v>18.801284472988289</v>
      </c>
      <c r="R286" s="53">
        <f>Calculations!O259</f>
        <v>8.6700599999999989E-2</v>
      </c>
      <c r="S286" s="53">
        <f>Calculations!T259</f>
        <v>8.6195494402799575</v>
      </c>
      <c r="T286" s="53">
        <f>Calculations!M259</f>
        <v>4.8877299999999999E-2</v>
      </c>
      <c r="U286" s="53">
        <f>Calculations!R259</f>
        <v>4.859254767064999</v>
      </c>
      <c r="V286" s="31" t="s">
        <v>1782</v>
      </c>
      <c r="W286" s="31" t="s">
        <v>1782</v>
      </c>
      <c r="X286" s="31" t="s">
        <v>1779</v>
      </c>
      <c r="Y286" s="29" t="s">
        <v>1787</v>
      </c>
      <c r="Z286" s="38" t="s">
        <v>1788</v>
      </c>
      <c r="AA286" s="29" t="s">
        <v>2395</v>
      </c>
      <c r="AB286" s="64" t="s">
        <v>1878</v>
      </c>
      <c r="AC286" s="29"/>
    </row>
    <row r="287" spans="2:29" x14ac:dyDescent="0.25">
      <c r="B287" s="13" t="str">
        <f>Calculations!A260</f>
        <v>19C339</v>
      </c>
      <c r="C287" s="60" t="s">
        <v>1858</v>
      </c>
      <c r="D287" s="29" t="str">
        <f>Calculations!B260</f>
        <v>Land to the rear of New Street Mawdesley L40 2QP</v>
      </c>
      <c r="E287" s="29" t="s">
        <v>1812</v>
      </c>
      <c r="F287" s="13" t="str">
        <f>Calculations!C260</f>
        <v>Residential</v>
      </c>
      <c r="G287" s="53">
        <f>Calculations!D260</f>
        <v>0.250801</v>
      </c>
      <c r="H287" s="53">
        <f>Calculations!H260</f>
        <v>0.250801</v>
      </c>
      <c r="I287" s="53">
        <f>Calculations!L260</f>
        <v>100</v>
      </c>
      <c r="J287" s="53">
        <f>Calculations!G260</f>
        <v>0</v>
      </c>
      <c r="K287" s="53">
        <f>Calculations!K260</f>
        <v>0</v>
      </c>
      <c r="L287" s="53">
        <f>Calculations!F260</f>
        <v>0</v>
      </c>
      <c r="M287" s="53">
        <f>Calculations!J260</f>
        <v>0</v>
      </c>
      <c r="N287" s="53">
        <f>Calculations!E260</f>
        <v>0</v>
      </c>
      <c r="O287" s="53">
        <f>Calculations!I260</f>
        <v>0</v>
      </c>
      <c r="P287" s="53">
        <f>Calculations!Q260</f>
        <v>7.4232599999999997E-4</v>
      </c>
      <c r="Q287" s="53">
        <f>Calculations!V260</f>
        <v>0.29598207343670879</v>
      </c>
      <c r="R287" s="53">
        <f>Calculations!O260</f>
        <v>0</v>
      </c>
      <c r="S287" s="53">
        <f>Calculations!T260</f>
        <v>0</v>
      </c>
      <c r="T287" s="53">
        <f>Calculations!M260</f>
        <v>0</v>
      </c>
      <c r="U287" s="53">
        <f>Calculations!R260</f>
        <v>0</v>
      </c>
      <c r="V287" s="31" t="s">
        <v>1782</v>
      </c>
      <c r="W287" s="31" t="s">
        <v>1782</v>
      </c>
      <c r="X287" s="31" t="s">
        <v>1779</v>
      </c>
      <c r="Y287" s="29" t="s">
        <v>1787</v>
      </c>
      <c r="Z287" s="38" t="s">
        <v>1788</v>
      </c>
      <c r="AA287" s="29" t="s">
        <v>2196</v>
      </c>
      <c r="AB287" s="64" t="s">
        <v>1878</v>
      </c>
      <c r="AC287" s="29"/>
    </row>
    <row r="288" spans="2:29" ht="64.5" x14ac:dyDescent="0.25">
      <c r="B288" s="13" t="str">
        <f>Calculations!A261</f>
        <v>19C340</v>
      </c>
      <c r="C288" s="60">
        <v>49</v>
      </c>
      <c r="D288" s="29" t="str">
        <f>Calculations!B261</f>
        <v>Land North of Drink House Road PR26 9JE</v>
      </c>
      <c r="E288" s="29" t="s">
        <v>1812</v>
      </c>
      <c r="F288" s="13" t="str">
        <f>Calculations!C261</f>
        <v>Residential</v>
      </c>
      <c r="G288" s="53">
        <f>Calculations!D261</f>
        <v>0.34948899999999999</v>
      </c>
      <c r="H288" s="53">
        <f>Calculations!H261</f>
        <v>0.15533380618999998</v>
      </c>
      <c r="I288" s="53">
        <f>Calculations!L261</f>
        <v>44.445978611630117</v>
      </c>
      <c r="J288" s="53">
        <f>Calculations!G261</f>
        <v>4.6234074941E-2</v>
      </c>
      <c r="K288" s="53">
        <f>Calculations!K261</f>
        <v>13.229050110590032</v>
      </c>
      <c r="L288" s="53">
        <f>Calculations!F261</f>
        <v>0.147921118869</v>
      </c>
      <c r="M288" s="53">
        <f>Calculations!J261</f>
        <v>42.324971277779845</v>
      </c>
      <c r="N288" s="53">
        <f>Calculations!E261</f>
        <v>0</v>
      </c>
      <c r="O288" s="53">
        <f>Calculations!I261</f>
        <v>0</v>
      </c>
      <c r="P288" s="53">
        <f>Calculations!Q261</f>
        <v>0</v>
      </c>
      <c r="Q288" s="53">
        <f>Calculations!V261</f>
        <v>0</v>
      </c>
      <c r="R288" s="53">
        <f>Calculations!O261</f>
        <v>0</v>
      </c>
      <c r="S288" s="53">
        <f>Calculations!T261</f>
        <v>0</v>
      </c>
      <c r="T288" s="53">
        <f>Calculations!M261</f>
        <v>0</v>
      </c>
      <c r="U288" s="53">
        <f>Calculations!R261</f>
        <v>0</v>
      </c>
      <c r="V288" s="31" t="s">
        <v>1782</v>
      </c>
      <c r="W288" s="31" t="s">
        <v>1781</v>
      </c>
      <c r="X288" s="31" t="s">
        <v>1779</v>
      </c>
      <c r="Y288" s="29" t="s">
        <v>1784</v>
      </c>
      <c r="Z288" s="38" t="s">
        <v>1785</v>
      </c>
      <c r="AA288" s="29" t="s">
        <v>2396</v>
      </c>
      <c r="AB288" s="64" t="s">
        <v>1878</v>
      </c>
      <c r="AC288" s="29" t="s">
        <v>2454</v>
      </c>
    </row>
    <row r="289" spans="2:29" ht="90" x14ac:dyDescent="0.25">
      <c r="B289" s="13" t="str">
        <f>Calculations!A262</f>
        <v>19C341</v>
      </c>
      <c r="C289" s="60">
        <v>49</v>
      </c>
      <c r="D289" s="29" t="str">
        <f>Calculations!B262</f>
        <v>Land North of Drik House Road PR26 9JE</v>
      </c>
      <c r="E289" s="29" t="s">
        <v>1812</v>
      </c>
      <c r="F289" s="13" t="str">
        <f>Calculations!C262</f>
        <v>Residential</v>
      </c>
      <c r="G289" s="53">
        <f>Calculations!D262</f>
        <v>1.54454</v>
      </c>
      <c r="H289" s="53">
        <f>Calculations!H262</f>
        <v>1.8494654342099952E-2</v>
      </c>
      <c r="I289" s="53">
        <f>Calculations!L262</f>
        <v>1.1974215198117206</v>
      </c>
      <c r="J289" s="53">
        <f>Calculations!G262</f>
        <v>5.4294527627899998E-2</v>
      </c>
      <c r="K289" s="53">
        <f>Calculations!K262</f>
        <v>3.5152555212490451</v>
      </c>
      <c r="L289" s="53">
        <f>Calculations!F262</f>
        <v>1.4717508180300001</v>
      </c>
      <c r="M289" s="53">
        <f>Calculations!J262</f>
        <v>95.287322958939242</v>
      </c>
      <c r="N289" s="53">
        <f>Calculations!E262</f>
        <v>0</v>
      </c>
      <c r="O289" s="53">
        <f>Calculations!I262</f>
        <v>0</v>
      </c>
      <c r="P289" s="53">
        <f>Calculations!Q262</f>
        <v>2.0722427000000002E-2</v>
      </c>
      <c r="Q289" s="53">
        <f>Calculations!V262</f>
        <v>1.3416568687117201</v>
      </c>
      <c r="R289" s="53">
        <f>Calculations!O262</f>
        <v>2.9138269999999999E-3</v>
      </c>
      <c r="S289" s="53">
        <f>Calculations!T262</f>
        <v>0.18865338547399224</v>
      </c>
      <c r="T289" s="53">
        <f>Calculations!M262</f>
        <v>2.6104000000000001E-3</v>
      </c>
      <c r="U289" s="53">
        <f>Calculations!R262</f>
        <v>0.16900824841053</v>
      </c>
      <c r="V289" s="31" t="s">
        <v>1782</v>
      </c>
      <c r="W289" s="31" t="s">
        <v>1781</v>
      </c>
      <c r="X289" s="31" t="s">
        <v>1779</v>
      </c>
      <c r="Y289" s="29" t="s">
        <v>1784</v>
      </c>
      <c r="Z289" s="38" t="s">
        <v>1785</v>
      </c>
      <c r="AA289" s="29" t="s">
        <v>2397</v>
      </c>
      <c r="AB289" s="64" t="s">
        <v>1878</v>
      </c>
      <c r="AC289" s="29" t="s">
        <v>2472</v>
      </c>
    </row>
    <row r="290" spans="2:29" ht="26.25" x14ac:dyDescent="0.25">
      <c r="B290" s="13" t="str">
        <f>Calculations!A263</f>
        <v>19C342</v>
      </c>
      <c r="C290" s="60">
        <v>38</v>
      </c>
      <c r="D290" s="29" t="str">
        <f>Calculations!B263</f>
        <v>Cuerden farm barn, Wigan Road, leyland, lancashire, PR255SB</v>
      </c>
      <c r="E290" s="29" t="s">
        <v>1812</v>
      </c>
      <c r="F290" s="13" t="str">
        <f>Calculations!C263</f>
        <v>Residential</v>
      </c>
      <c r="G290" s="53">
        <f>Calculations!D263</f>
        <v>2.7953299999999999</v>
      </c>
      <c r="H290" s="53">
        <f>Calculations!H263</f>
        <v>2.7953299999999999</v>
      </c>
      <c r="I290" s="53">
        <f>Calculations!L263</f>
        <v>100</v>
      </c>
      <c r="J290" s="53">
        <f>Calculations!G263</f>
        <v>0</v>
      </c>
      <c r="K290" s="53">
        <f>Calculations!K263</f>
        <v>0</v>
      </c>
      <c r="L290" s="53">
        <f>Calculations!F263</f>
        <v>0</v>
      </c>
      <c r="M290" s="53">
        <f>Calculations!J263</f>
        <v>0</v>
      </c>
      <c r="N290" s="53">
        <f>Calculations!E263</f>
        <v>0</v>
      </c>
      <c r="O290" s="53">
        <f>Calculations!I263</f>
        <v>0</v>
      </c>
      <c r="P290" s="53">
        <f>Calculations!Q263</f>
        <v>9.2498719999999993E-3</v>
      </c>
      <c r="Q290" s="53">
        <f>Calculations!V263</f>
        <v>0.3309044728171629</v>
      </c>
      <c r="R290" s="53">
        <f>Calculations!O263</f>
        <v>2.3982819999999998E-3</v>
      </c>
      <c r="S290" s="53">
        <f>Calculations!T263</f>
        <v>8.5796024083024183E-2</v>
      </c>
      <c r="T290" s="53">
        <f>Calculations!M263</f>
        <v>5.6639199999999998E-4</v>
      </c>
      <c r="U290" s="53">
        <f>Calculations!R263</f>
        <v>2.0262079969091306E-2</v>
      </c>
      <c r="V290" s="31" t="s">
        <v>1782</v>
      </c>
      <c r="W290" s="31" t="s">
        <v>1782</v>
      </c>
      <c r="X290" s="31" t="s">
        <v>1779</v>
      </c>
      <c r="Y290" s="29" t="s">
        <v>1787</v>
      </c>
      <c r="Z290" s="38" t="s">
        <v>1788</v>
      </c>
      <c r="AA290" s="29" t="s">
        <v>2398</v>
      </c>
      <c r="AB290" s="64" t="s">
        <v>1878</v>
      </c>
      <c r="AC290" s="29"/>
    </row>
    <row r="291" spans="2:29" ht="90" x14ac:dyDescent="0.25">
      <c r="B291" s="13" t="str">
        <f>Calculations!A264</f>
        <v>19C343</v>
      </c>
      <c r="C291" s="60">
        <v>60</v>
      </c>
      <c r="D291" s="29" t="str">
        <f>Calculations!B264</f>
        <v>Latvian Consulate, Pemberton House Farm, Park Hall Road, Charnock Richard, Chorley, PR7 5LP</v>
      </c>
      <c r="E291" s="29" t="s">
        <v>1812</v>
      </c>
      <c r="F291" s="13" t="str">
        <f>Calculations!C264</f>
        <v>Residential</v>
      </c>
      <c r="G291" s="53">
        <f>Calculations!D264</f>
        <v>7.5015000000000001</v>
      </c>
      <c r="H291" s="53">
        <f>Calculations!H264</f>
        <v>5.5336701673680002</v>
      </c>
      <c r="I291" s="53">
        <f>Calculations!L264</f>
        <v>73.76751539516097</v>
      </c>
      <c r="J291" s="53">
        <f>Calculations!G264</f>
        <v>0.455319336282</v>
      </c>
      <c r="K291" s="53">
        <f>Calculations!K264</f>
        <v>6.0697105416516699</v>
      </c>
      <c r="L291" s="53">
        <f>Calculations!F264</f>
        <v>1.51251049635</v>
      </c>
      <c r="M291" s="53">
        <f>Calculations!J264</f>
        <v>20.162774063187364</v>
      </c>
      <c r="N291" s="53">
        <f>Calculations!E264</f>
        <v>0</v>
      </c>
      <c r="O291" s="53">
        <f>Calculations!I264</f>
        <v>0</v>
      </c>
      <c r="P291" s="53">
        <f>Calculations!Q264</f>
        <v>1.6406209999999999</v>
      </c>
      <c r="Q291" s="53">
        <f>Calculations!V264</f>
        <v>21.870572552156233</v>
      </c>
      <c r="R291" s="53">
        <f>Calculations!O264</f>
        <v>0.73792199999999997</v>
      </c>
      <c r="S291" s="53">
        <f>Calculations!T264</f>
        <v>9.8369926014797038</v>
      </c>
      <c r="T291" s="53">
        <f>Calculations!M264</f>
        <v>0.437</v>
      </c>
      <c r="U291" s="53">
        <f>Calculations!R264</f>
        <v>5.8255015663533953</v>
      </c>
      <c r="V291" s="31" t="s">
        <v>1782</v>
      </c>
      <c r="W291" s="31" t="s">
        <v>1781</v>
      </c>
      <c r="X291" s="31" t="s">
        <v>1779</v>
      </c>
      <c r="Y291" s="29" t="s">
        <v>1784</v>
      </c>
      <c r="Z291" s="38" t="s">
        <v>1785</v>
      </c>
      <c r="AA291" s="29" t="s">
        <v>2399</v>
      </c>
      <c r="AB291" s="64" t="s">
        <v>1878</v>
      </c>
      <c r="AC291" s="29"/>
    </row>
    <row r="292" spans="2:29" ht="64.5" x14ac:dyDescent="0.25">
      <c r="B292" s="13" t="str">
        <f>Calculations!A265</f>
        <v>19C344</v>
      </c>
      <c r="C292" s="60">
        <v>60</v>
      </c>
      <c r="D292" s="29" t="str">
        <f>Calculations!B265</f>
        <v>Camelot Theme Park, Park Hall, Charnock Richard, Chorley PR7 5LP</v>
      </c>
      <c r="E292" s="29" t="s">
        <v>1812</v>
      </c>
      <c r="F292" s="13" t="str">
        <f>Calculations!C265</f>
        <v>Mixed Use</v>
      </c>
      <c r="G292" s="53">
        <f>Calculations!D265</f>
        <v>52.171799999999998</v>
      </c>
      <c r="H292" s="53">
        <f>Calculations!H265</f>
        <v>51.741091984499995</v>
      </c>
      <c r="I292" s="53">
        <f>Calculations!L265</f>
        <v>99.174442868561172</v>
      </c>
      <c r="J292" s="53">
        <f>Calculations!G265</f>
        <v>0.10392533</v>
      </c>
      <c r="K292" s="53">
        <f>Calculations!K265</f>
        <v>0.19919828336380957</v>
      </c>
      <c r="L292" s="53">
        <f>Calculations!F265</f>
        <v>0.3267826855</v>
      </c>
      <c r="M292" s="53">
        <f>Calculations!J265</f>
        <v>0.62635884807501374</v>
      </c>
      <c r="N292" s="53">
        <f>Calculations!E265</f>
        <v>0</v>
      </c>
      <c r="O292" s="53">
        <f>Calculations!I265</f>
        <v>0</v>
      </c>
      <c r="P292" s="53">
        <f>Calculations!Q265</f>
        <v>4.1818020000000002</v>
      </c>
      <c r="Q292" s="53">
        <f>Calculations!V265</f>
        <v>8.0154451255275845</v>
      </c>
      <c r="R292" s="53">
        <f>Calculations!O265</f>
        <v>1.550972</v>
      </c>
      <c r="S292" s="53">
        <f>Calculations!T265</f>
        <v>2.9728167324109962</v>
      </c>
      <c r="T292" s="53">
        <f>Calculations!M265</f>
        <v>0.840754</v>
      </c>
      <c r="U292" s="53">
        <f>Calculations!R265</f>
        <v>1.6115104328391967</v>
      </c>
      <c r="V292" s="31" t="s">
        <v>1782</v>
      </c>
      <c r="W292" s="31" t="s">
        <v>1781</v>
      </c>
      <c r="X292" s="31" t="s">
        <v>1779</v>
      </c>
      <c r="Y292" s="29" t="s">
        <v>1786</v>
      </c>
      <c r="Z292" s="38" t="s">
        <v>1791</v>
      </c>
      <c r="AA292" s="29" t="s">
        <v>2273</v>
      </c>
      <c r="AB292" s="64" t="s">
        <v>1878</v>
      </c>
      <c r="AC292" s="29"/>
    </row>
    <row r="293" spans="2:29" ht="26.25" x14ac:dyDescent="0.25">
      <c r="B293" s="13" t="str">
        <f>Calculations!A266</f>
        <v>19C345</v>
      </c>
      <c r="C293" s="60">
        <v>38</v>
      </c>
      <c r="D293" s="29" t="str">
        <f>Calculations!B266</f>
        <v>Land on Wigan Road, Leyland just south of the junction of Wigan Road and Lydiate Lane.</v>
      </c>
      <c r="E293" s="29" t="s">
        <v>1812</v>
      </c>
      <c r="F293" s="13" t="str">
        <f>Calculations!C266</f>
        <v>Mixed Use</v>
      </c>
      <c r="G293" s="53">
        <f>Calculations!D266</f>
        <v>2.1404299999999998</v>
      </c>
      <c r="H293" s="53">
        <f>Calculations!H266</f>
        <v>2.1404299999999998</v>
      </c>
      <c r="I293" s="53">
        <f>Calculations!L266</f>
        <v>100</v>
      </c>
      <c r="J293" s="53">
        <f>Calculations!G266</f>
        <v>0</v>
      </c>
      <c r="K293" s="53">
        <f>Calculations!K266</f>
        <v>0</v>
      </c>
      <c r="L293" s="53">
        <f>Calculations!F266</f>
        <v>0</v>
      </c>
      <c r="M293" s="53">
        <f>Calculations!J266</f>
        <v>0</v>
      </c>
      <c r="N293" s="53">
        <f>Calculations!E266</f>
        <v>0</v>
      </c>
      <c r="O293" s="53">
        <f>Calculations!I266</f>
        <v>0</v>
      </c>
      <c r="P293" s="53">
        <f>Calculations!Q266</f>
        <v>3.9139599999999997E-2</v>
      </c>
      <c r="Q293" s="53">
        <f>Calculations!V266</f>
        <v>1.8285858449003236</v>
      </c>
      <c r="R293" s="53">
        <f>Calculations!O266</f>
        <v>0</v>
      </c>
      <c r="S293" s="53">
        <f>Calculations!T266</f>
        <v>0</v>
      </c>
      <c r="T293" s="53">
        <f>Calculations!M266</f>
        <v>0</v>
      </c>
      <c r="U293" s="53">
        <f>Calculations!R266</f>
        <v>0</v>
      </c>
      <c r="V293" s="31" t="s">
        <v>1782</v>
      </c>
      <c r="W293" s="31" t="s">
        <v>1782</v>
      </c>
      <c r="X293" s="31" t="s">
        <v>1779</v>
      </c>
      <c r="Y293" s="29" t="s">
        <v>1787</v>
      </c>
      <c r="Z293" s="38" t="s">
        <v>1788</v>
      </c>
      <c r="AA293" s="29" t="s">
        <v>2400</v>
      </c>
      <c r="AB293" s="64" t="s">
        <v>1878</v>
      </c>
      <c r="AC293" s="29"/>
    </row>
    <row r="294" spans="2:29" ht="26.25" x14ac:dyDescent="0.25">
      <c r="B294" s="13" t="str">
        <f>Calculations!A267</f>
        <v>19C346</v>
      </c>
      <c r="C294" s="60" t="s">
        <v>1859</v>
      </c>
      <c r="D294" s="29" t="str">
        <f>Calculations!B267</f>
        <v>CROW NEST, TARNBECK DRIVE, MAWDESLEY, L40 2RU</v>
      </c>
      <c r="E294" s="29" t="s">
        <v>1812</v>
      </c>
      <c r="F294" s="13" t="str">
        <f>Calculations!C267</f>
        <v>Residential</v>
      </c>
      <c r="G294" s="53">
        <f>Calculations!D267</f>
        <v>0.28139700000000001</v>
      </c>
      <c r="H294" s="53">
        <f>Calculations!H267</f>
        <v>0.28139700000000001</v>
      </c>
      <c r="I294" s="53">
        <f>Calculations!L267</f>
        <v>100</v>
      </c>
      <c r="J294" s="53">
        <f>Calculations!G267</f>
        <v>0</v>
      </c>
      <c r="K294" s="53">
        <f>Calculations!K267</f>
        <v>0</v>
      </c>
      <c r="L294" s="53">
        <f>Calculations!F267</f>
        <v>0</v>
      </c>
      <c r="M294" s="53">
        <f>Calculations!J267</f>
        <v>0</v>
      </c>
      <c r="N294" s="53">
        <f>Calculations!E267</f>
        <v>0</v>
      </c>
      <c r="O294" s="53">
        <f>Calculations!I267</f>
        <v>0</v>
      </c>
      <c r="P294" s="53">
        <f>Calculations!Q267</f>
        <v>0</v>
      </c>
      <c r="Q294" s="53">
        <f>Calculations!V267</f>
        <v>0</v>
      </c>
      <c r="R294" s="53">
        <f>Calculations!O267</f>
        <v>0</v>
      </c>
      <c r="S294" s="53">
        <f>Calculations!T267</f>
        <v>0</v>
      </c>
      <c r="T294" s="53">
        <f>Calculations!M267</f>
        <v>0</v>
      </c>
      <c r="U294" s="53">
        <f>Calculations!R267</f>
        <v>0</v>
      </c>
      <c r="V294" s="31" t="s">
        <v>1782</v>
      </c>
      <c r="W294" s="31" t="s">
        <v>1782</v>
      </c>
      <c r="X294" s="31" t="s">
        <v>1779</v>
      </c>
      <c r="Y294" s="29" t="s">
        <v>1789</v>
      </c>
      <c r="Z294" s="38" t="s">
        <v>1790</v>
      </c>
      <c r="AA294" s="29" t="s">
        <v>2151</v>
      </c>
      <c r="AB294" s="64" t="s">
        <v>1878</v>
      </c>
      <c r="AC294" s="29"/>
    </row>
    <row r="295" spans="2:29" ht="26.25" x14ac:dyDescent="0.25">
      <c r="B295" s="13" t="str">
        <f>Calculations!A268</f>
        <v>19C347</v>
      </c>
      <c r="C295" s="60">
        <v>67</v>
      </c>
      <c r="D295" s="29" t="str">
        <f>Calculations!B268</f>
        <v>Land at rear of Alison Arms, Glover Road, Coppull, PR7 5DT</v>
      </c>
      <c r="E295" s="29" t="s">
        <v>1812</v>
      </c>
      <c r="F295" s="13" t="str">
        <f>Calculations!C268</f>
        <v>Residential</v>
      </c>
      <c r="G295" s="53">
        <f>Calculations!D268</f>
        <v>0.26573999999999998</v>
      </c>
      <c r="H295" s="53">
        <f>Calculations!H268</f>
        <v>0.26573999999999998</v>
      </c>
      <c r="I295" s="53">
        <f>Calculations!L268</f>
        <v>100</v>
      </c>
      <c r="J295" s="53">
        <f>Calculations!G268</f>
        <v>0</v>
      </c>
      <c r="K295" s="53">
        <f>Calculations!K268</f>
        <v>0</v>
      </c>
      <c r="L295" s="53">
        <f>Calculations!F268</f>
        <v>0</v>
      </c>
      <c r="M295" s="53">
        <f>Calculations!J268</f>
        <v>0</v>
      </c>
      <c r="N295" s="53">
        <f>Calculations!E268</f>
        <v>0</v>
      </c>
      <c r="O295" s="53">
        <f>Calculations!I268</f>
        <v>0</v>
      </c>
      <c r="P295" s="53">
        <f>Calculations!Q268</f>
        <v>0</v>
      </c>
      <c r="Q295" s="53">
        <f>Calculations!V268</f>
        <v>0</v>
      </c>
      <c r="R295" s="53">
        <f>Calculations!O268</f>
        <v>0</v>
      </c>
      <c r="S295" s="53">
        <f>Calculations!T268</f>
        <v>0</v>
      </c>
      <c r="T295" s="53">
        <f>Calculations!M268</f>
        <v>0</v>
      </c>
      <c r="U295" s="53">
        <f>Calculations!R268</f>
        <v>0</v>
      </c>
      <c r="V295" s="31" t="s">
        <v>1782</v>
      </c>
      <c r="W295" s="31" t="s">
        <v>1782</v>
      </c>
      <c r="X295" s="31" t="s">
        <v>1779</v>
      </c>
      <c r="Y295" s="29" t="s">
        <v>1789</v>
      </c>
      <c r="Z295" s="38" t="s">
        <v>1790</v>
      </c>
      <c r="AA295" s="29" t="s">
        <v>2151</v>
      </c>
      <c r="AB295" s="64" t="s">
        <v>1878</v>
      </c>
      <c r="AC295" s="29"/>
    </row>
    <row r="296" spans="2:29" ht="26.25" x14ac:dyDescent="0.25">
      <c r="B296" s="13" t="str">
        <f>Calculations!A269</f>
        <v>19C348</v>
      </c>
      <c r="C296" s="60">
        <v>61</v>
      </c>
      <c r="D296" s="29" t="str">
        <f>Calculations!B269</f>
        <v>Orchard Heys Farm, Park Road, Coppull, Chorley, PR7 5AH</v>
      </c>
      <c r="E296" s="29" t="s">
        <v>1812</v>
      </c>
      <c r="F296" s="13" t="str">
        <f>Calculations!C269</f>
        <v>Residential</v>
      </c>
      <c r="G296" s="53">
        <f>Calculations!D269</f>
        <v>0.95198000000000005</v>
      </c>
      <c r="H296" s="53">
        <f>Calculations!H269</f>
        <v>0.95198000000000005</v>
      </c>
      <c r="I296" s="53">
        <f>Calculations!L269</f>
        <v>100</v>
      </c>
      <c r="J296" s="53">
        <f>Calculations!G269</f>
        <v>0</v>
      </c>
      <c r="K296" s="53">
        <f>Calculations!K269</f>
        <v>0</v>
      </c>
      <c r="L296" s="53">
        <f>Calculations!F269</f>
        <v>0</v>
      </c>
      <c r="M296" s="53">
        <f>Calculations!J269</f>
        <v>0</v>
      </c>
      <c r="N296" s="53">
        <f>Calculations!E269</f>
        <v>0</v>
      </c>
      <c r="O296" s="53">
        <f>Calculations!I269</f>
        <v>0</v>
      </c>
      <c r="P296" s="53">
        <f>Calculations!Q269</f>
        <v>9.1358500000000009E-2</v>
      </c>
      <c r="Q296" s="53">
        <f>Calculations!V269</f>
        <v>9.5966827034181392</v>
      </c>
      <c r="R296" s="53">
        <f>Calculations!O269</f>
        <v>4.1053400000000004E-2</v>
      </c>
      <c r="S296" s="53">
        <f>Calculations!T269</f>
        <v>4.3124225298850822</v>
      </c>
      <c r="T296" s="53">
        <f>Calculations!M269</f>
        <v>2.30806E-2</v>
      </c>
      <c r="U296" s="53">
        <f>Calculations!R269</f>
        <v>2.4244837076409165</v>
      </c>
      <c r="V296" s="31" t="s">
        <v>1782</v>
      </c>
      <c r="W296" s="31" t="s">
        <v>1782</v>
      </c>
      <c r="X296" s="31" t="s">
        <v>1779</v>
      </c>
      <c r="Y296" s="29" t="s">
        <v>1787</v>
      </c>
      <c r="Z296" s="38" t="s">
        <v>1788</v>
      </c>
      <c r="AA296" s="29" t="s">
        <v>2196</v>
      </c>
      <c r="AB296" s="64" t="s">
        <v>1878</v>
      </c>
      <c r="AC296" s="29"/>
    </row>
    <row r="297" spans="2:29" ht="26.25" x14ac:dyDescent="0.25">
      <c r="B297" s="13" t="str">
        <f>Calculations!A270</f>
        <v>19C349</v>
      </c>
      <c r="C297" s="60">
        <v>51</v>
      </c>
      <c r="D297" s="29" t="str">
        <f>Calculations!B270</f>
        <v>Land south of Southport Road, Eccleston, Chorley, PR7 6LY</v>
      </c>
      <c r="E297" s="29" t="s">
        <v>1812</v>
      </c>
      <c r="F297" s="13" t="str">
        <f>Calculations!C270</f>
        <v>Residential</v>
      </c>
      <c r="G297" s="53">
        <f>Calculations!D270</f>
        <v>2.1903299999999999</v>
      </c>
      <c r="H297" s="53">
        <f>Calculations!H270</f>
        <v>2.1903299999999999</v>
      </c>
      <c r="I297" s="53">
        <f>Calculations!L270</f>
        <v>100</v>
      </c>
      <c r="J297" s="53">
        <f>Calculations!G270</f>
        <v>0</v>
      </c>
      <c r="K297" s="53">
        <f>Calculations!K270</f>
        <v>0</v>
      </c>
      <c r="L297" s="53">
        <f>Calculations!F270</f>
        <v>0</v>
      </c>
      <c r="M297" s="53">
        <f>Calculations!J270</f>
        <v>0</v>
      </c>
      <c r="N297" s="53">
        <f>Calculations!E270</f>
        <v>0</v>
      </c>
      <c r="O297" s="53">
        <f>Calculations!I270</f>
        <v>0</v>
      </c>
      <c r="P297" s="53">
        <f>Calculations!Q270</f>
        <v>0.14690166999999998</v>
      </c>
      <c r="Q297" s="53">
        <f>Calculations!V270</f>
        <v>6.70682819483822</v>
      </c>
      <c r="R297" s="53">
        <f>Calculations!O270</f>
        <v>7.3986069999999987E-2</v>
      </c>
      <c r="S297" s="53">
        <f>Calculations!T270</f>
        <v>3.3778503695790127</v>
      </c>
      <c r="T297" s="53">
        <f>Calculations!M270</f>
        <v>6.4920099999999994E-2</v>
      </c>
      <c r="U297" s="53">
        <f>Calculations!R270</f>
        <v>2.9639415065309791</v>
      </c>
      <c r="V297" s="31" t="s">
        <v>1782</v>
      </c>
      <c r="W297" s="31" t="s">
        <v>1782</v>
      </c>
      <c r="X297" s="31" t="s">
        <v>1779</v>
      </c>
      <c r="Y297" s="29" t="s">
        <v>1787</v>
      </c>
      <c r="Z297" s="38" t="s">
        <v>1788</v>
      </c>
      <c r="AA297" s="29" t="s">
        <v>2196</v>
      </c>
      <c r="AB297" s="64" t="s">
        <v>1878</v>
      </c>
      <c r="AC297" s="29"/>
    </row>
    <row r="298" spans="2:29" ht="64.5" x14ac:dyDescent="0.25">
      <c r="B298" s="13" t="str">
        <f>Calculations!A271</f>
        <v>19C350</v>
      </c>
      <c r="C298" s="60">
        <v>55</v>
      </c>
      <c r="D298" s="29" t="str">
        <f>Calculations!B271</f>
        <v>Former Gasworks, Bengal St, Chorley. PR7 1SA</v>
      </c>
      <c r="E298" s="29" t="s">
        <v>1812</v>
      </c>
      <c r="F298" s="13" t="str">
        <f>Calculations!C271</f>
        <v>Residential</v>
      </c>
      <c r="G298" s="53">
        <f>Calculations!D271</f>
        <v>0.76047299999999995</v>
      </c>
      <c r="H298" s="53">
        <f>Calculations!H271</f>
        <v>0.76047299999999995</v>
      </c>
      <c r="I298" s="53">
        <f>Calculations!L271</f>
        <v>100</v>
      </c>
      <c r="J298" s="53">
        <f>Calculations!G271</f>
        <v>0</v>
      </c>
      <c r="K298" s="53">
        <f>Calculations!K271</f>
        <v>0</v>
      </c>
      <c r="L298" s="53">
        <f>Calculations!F271</f>
        <v>0</v>
      </c>
      <c r="M298" s="53">
        <f>Calculations!J271</f>
        <v>0</v>
      </c>
      <c r="N298" s="53">
        <f>Calculations!E271</f>
        <v>0</v>
      </c>
      <c r="O298" s="53">
        <f>Calculations!I271</f>
        <v>0</v>
      </c>
      <c r="P298" s="53">
        <f>Calculations!Q271</f>
        <v>0.2366789</v>
      </c>
      <c r="Q298" s="53">
        <f>Calculations!V271</f>
        <v>31.122590808615165</v>
      </c>
      <c r="R298" s="53">
        <f>Calculations!O271</f>
        <v>8.9805899999999994E-2</v>
      </c>
      <c r="S298" s="53">
        <f>Calculations!T271</f>
        <v>11.809216106291743</v>
      </c>
      <c r="T298" s="53">
        <f>Calculations!M271</f>
        <v>0</v>
      </c>
      <c r="U298" s="53">
        <f>Calculations!R271</f>
        <v>0</v>
      </c>
      <c r="V298" s="31" t="s">
        <v>1781</v>
      </c>
      <c r="W298" s="31" t="s">
        <v>1782</v>
      </c>
      <c r="X298" s="31" t="s">
        <v>1779</v>
      </c>
      <c r="Y298" s="29" t="s">
        <v>1786</v>
      </c>
      <c r="Z298" s="38" t="s">
        <v>2516</v>
      </c>
      <c r="AA298" s="29" t="s">
        <v>2431</v>
      </c>
      <c r="AB298" s="64" t="s">
        <v>1878</v>
      </c>
      <c r="AC298" s="29" t="s">
        <v>2462</v>
      </c>
    </row>
    <row r="299" spans="2:29" ht="51.75" x14ac:dyDescent="0.25">
      <c r="B299" s="13" t="str">
        <f>Calculations!A272</f>
        <v>19C351</v>
      </c>
      <c r="C299" s="60" t="s">
        <v>1845</v>
      </c>
      <c r="D299" s="29" t="str">
        <f>Calculations!B272</f>
        <v>Land to East of Finnington Lane, Withnell, BB2 5JD</v>
      </c>
      <c r="E299" s="29" t="s">
        <v>1812</v>
      </c>
      <c r="F299" s="13" t="str">
        <f>Calculations!C272</f>
        <v>Employment</v>
      </c>
      <c r="G299" s="53">
        <f>Calculations!D272</f>
        <v>3.5561099999999999</v>
      </c>
      <c r="H299" s="53">
        <f>Calculations!H272</f>
        <v>3.5561099999999999</v>
      </c>
      <c r="I299" s="53">
        <f>Calculations!L272</f>
        <v>100</v>
      </c>
      <c r="J299" s="53">
        <f>Calculations!G272</f>
        <v>0</v>
      </c>
      <c r="K299" s="53">
        <f>Calculations!K272</f>
        <v>0</v>
      </c>
      <c r="L299" s="53">
        <f>Calculations!F272</f>
        <v>0</v>
      </c>
      <c r="M299" s="53">
        <f>Calculations!J272</f>
        <v>0</v>
      </c>
      <c r="N299" s="53">
        <f>Calculations!E272</f>
        <v>0</v>
      </c>
      <c r="O299" s="53">
        <f>Calculations!I272</f>
        <v>0</v>
      </c>
      <c r="P299" s="53">
        <f>Calculations!Q272</f>
        <v>0.43161630000000001</v>
      </c>
      <c r="Q299" s="53">
        <f>Calculations!V272</f>
        <v>12.137315774821364</v>
      </c>
      <c r="R299" s="53">
        <f>Calculations!O272</f>
        <v>0.30867830000000002</v>
      </c>
      <c r="S299" s="53">
        <f>Calculations!T272</f>
        <v>8.6802236151300161</v>
      </c>
      <c r="T299" s="53">
        <f>Calculations!M272</f>
        <v>0.25876500000000002</v>
      </c>
      <c r="U299" s="53">
        <f>Calculations!R272</f>
        <v>7.2766309253650769</v>
      </c>
      <c r="V299" s="31" t="s">
        <v>1782</v>
      </c>
      <c r="W299" s="31" t="s">
        <v>1782</v>
      </c>
      <c r="X299" s="31" t="s">
        <v>1780</v>
      </c>
      <c r="Y299" s="29" t="s">
        <v>1787</v>
      </c>
      <c r="Z299" s="38" t="s">
        <v>1788</v>
      </c>
      <c r="AA299" s="29" t="s">
        <v>2401</v>
      </c>
      <c r="AB299" s="64" t="s">
        <v>1878</v>
      </c>
      <c r="AC299" s="29"/>
    </row>
    <row r="300" spans="2:29" ht="51.75" x14ac:dyDescent="0.25">
      <c r="B300" s="13" t="str">
        <f>Calculations!A273</f>
        <v>19C352</v>
      </c>
      <c r="C300" s="60">
        <v>40</v>
      </c>
      <c r="D300" s="29" t="str">
        <f>Calculations!B273</f>
        <v>Land South of Bolton Road, Withnell, PR5 0SP</v>
      </c>
      <c r="E300" s="29" t="s">
        <v>1812</v>
      </c>
      <c r="F300" s="13" t="str">
        <f>Calculations!C273</f>
        <v>Employment</v>
      </c>
      <c r="G300" s="53">
        <f>Calculations!D273</f>
        <v>19.103100000000001</v>
      </c>
      <c r="H300" s="53">
        <f>Calculations!H273</f>
        <v>19.103100000000001</v>
      </c>
      <c r="I300" s="53">
        <f>Calculations!L273</f>
        <v>100</v>
      </c>
      <c r="J300" s="53">
        <f>Calculations!G273</f>
        <v>0</v>
      </c>
      <c r="K300" s="53">
        <f>Calculations!K273</f>
        <v>0</v>
      </c>
      <c r="L300" s="53">
        <f>Calculations!F273</f>
        <v>0</v>
      </c>
      <c r="M300" s="53">
        <f>Calculations!J273</f>
        <v>0</v>
      </c>
      <c r="N300" s="53">
        <f>Calculations!E273</f>
        <v>0</v>
      </c>
      <c r="O300" s="53">
        <f>Calculations!I273</f>
        <v>0</v>
      </c>
      <c r="P300" s="53">
        <f>Calculations!Q273</f>
        <v>0.84321009999999996</v>
      </c>
      <c r="Q300" s="53">
        <f>Calculations!V273</f>
        <v>4.4139961576916829</v>
      </c>
      <c r="R300" s="53">
        <f>Calculations!O273</f>
        <v>0.50337409999999994</v>
      </c>
      <c r="S300" s="53">
        <f>Calculations!T273</f>
        <v>2.6350388156895996</v>
      </c>
      <c r="T300" s="53">
        <f>Calculations!M273</f>
        <v>0.40606599999999998</v>
      </c>
      <c r="U300" s="53">
        <f>Calculations!R273</f>
        <v>2.1256549984034003</v>
      </c>
      <c r="V300" s="31" t="s">
        <v>1782</v>
      </c>
      <c r="W300" s="31" t="s">
        <v>1782</v>
      </c>
      <c r="X300" s="31" t="s">
        <v>1780</v>
      </c>
      <c r="Y300" s="29" t="s">
        <v>1787</v>
      </c>
      <c r="Z300" s="38" t="s">
        <v>1788</v>
      </c>
      <c r="AA300" s="29" t="s">
        <v>2402</v>
      </c>
      <c r="AB300" s="64" t="s">
        <v>1878</v>
      </c>
      <c r="AC300" s="29"/>
    </row>
    <row r="301" spans="2:29" ht="51.75" x14ac:dyDescent="0.25">
      <c r="B301" s="13" t="str">
        <f>Calculations!A274</f>
        <v>19C353</v>
      </c>
      <c r="C301" s="60">
        <v>40</v>
      </c>
      <c r="D301" s="29" t="str">
        <f>Calculations!B274</f>
        <v>Finnington Lane, Withnell, Blackburn, BB2 5JD</v>
      </c>
      <c r="E301" s="29" t="s">
        <v>1812</v>
      </c>
      <c r="F301" s="13" t="str">
        <f>Calculations!C274</f>
        <v>Mixed Use</v>
      </c>
      <c r="G301" s="53">
        <f>Calculations!D274</f>
        <v>3.4809999999999999</v>
      </c>
      <c r="H301" s="53">
        <f>Calculations!H274</f>
        <v>3.4809999999999999</v>
      </c>
      <c r="I301" s="53">
        <f>Calculations!L274</f>
        <v>100</v>
      </c>
      <c r="J301" s="53">
        <f>Calculations!G274</f>
        <v>0</v>
      </c>
      <c r="K301" s="53">
        <f>Calculations!K274</f>
        <v>0</v>
      </c>
      <c r="L301" s="53">
        <f>Calculations!F274</f>
        <v>0</v>
      </c>
      <c r="M301" s="53">
        <f>Calculations!J274</f>
        <v>0</v>
      </c>
      <c r="N301" s="53">
        <f>Calculations!E274</f>
        <v>0</v>
      </c>
      <c r="O301" s="53">
        <f>Calculations!I274</f>
        <v>0</v>
      </c>
      <c r="P301" s="53">
        <f>Calculations!Q274</f>
        <v>0.42400460000000001</v>
      </c>
      <c r="Q301" s="53">
        <f>Calculations!V274</f>
        <v>12.180540074691182</v>
      </c>
      <c r="R301" s="53">
        <f>Calculations!O274</f>
        <v>0.30434460000000002</v>
      </c>
      <c r="S301" s="53">
        <f>Calculations!T274</f>
        <v>8.7430221200804379</v>
      </c>
      <c r="T301" s="53">
        <f>Calculations!M274</f>
        <v>0.257519</v>
      </c>
      <c r="U301" s="53">
        <f>Calculations!R274</f>
        <v>7.3978454467107158</v>
      </c>
      <c r="V301" s="31" t="s">
        <v>1782</v>
      </c>
      <c r="W301" s="31" t="s">
        <v>1782</v>
      </c>
      <c r="X301" s="31" t="s">
        <v>1779</v>
      </c>
      <c r="Y301" s="29" t="s">
        <v>1787</v>
      </c>
      <c r="Z301" s="38" t="s">
        <v>1788</v>
      </c>
      <c r="AA301" s="29" t="s">
        <v>2403</v>
      </c>
      <c r="AB301" s="64" t="s">
        <v>1878</v>
      </c>
      <c r="AC301" s="29"/>
    </row>
    <row r="302" spans="2:29" ht="39" x14ac:dyDescent="0.25">
      <c r="B302" s="13" t="str">
        <f>Calculations!A275</f>
        <v>19C354</v>
      </c>
      <c r="C302" s="60">
        <v>40</v>
      </c>
      <c r="D302" s="29" t="str">
        <f>Calculations!B275</f>
        <v>Land South West of M65, Withnell, PR6 8BL</v>
      </c>
      <c r="E302" s="29" t="s">
        <v>1812</v>
      </c>
      <c r="F302" s="13" t="str">
        <f>Calculations!C275</f>
        <v>Employment</v>
      </c>
      <c r="G302" s="53">
        <f>Calculations!D275</f>
        <v>18.084099999999999</v>
      </c>
      <c r="H302" s="53">
        <f>Calculations!H275</f>
        <v>18.084099999999999</v>
      </c>
      <c r="I302" s="53">
        <f>Calculations!L275</f>
        <v>100</v>
      </c>
      <c r="J302" s="53">
        <f>Calculations!G275</f>
        <v>0</v>
      </c>
      <c r="K302" s="53">
        <f>Calculations!K275</f>
        <v>0</v>
      </c>
      <c r="L302" s="53">
        <f>Calculations!F275</f>
        <v>0</v>
      </c>
      <c r="M302" s="53">
        <f>Calculations!J275</f>
        <v>0</v>
      </c>
      <c r="N302" s="53">
        <f>Calculations!E275</f>
        <v>0</v>
      </c>
      <c r="O302" s="53">
        <f>Calculations!I275</f>
        <v>0</v>
      </c>
      <c r="P302" s="53">
        <f>Calculations!Q275</f>
        <v>0.86058710000000005</v>
      </c>
      <c r="Q302" s="53">
        <f>Calculations!V275</f>
        <v>4.7588052488097281</v>
      </c>
      <c r="R302" s="53">
        <f>Calculations!O275</f>
        <v>0.46773609999999999</v>
      </c>
      <c r="S302" s="53">
        <f>Calculations!T275</f>
        <v>2.5864494224208006</v>
      </c>
      <c r="T302" s="53">
        <f>Calculations!M275</f>
        <v>0.382189</v>
      </c>
      <c r="U302" s="53">
        <f>Calculations!R275</f>
        <v>2.1133979573216255</v>
      </c>
      <c r="V302" s="31" t="s">
        <v>1782</v>
      </c>
      <c r="W302" s="31" t="s">
        <v>1782</v>
      </c>
      <c r="X302" s="31" t="s">
        <v>1780</v>
      </c>
      <c r="Y302" s="29" t="s">
        <v>1787</v>
      </c>
      <c r="Z302" s="38" t="s">
        <v>1788</v>
      </c>
      <c r="AA302" s="29" t="s">
        <v>2404</v>
      </c>
      <c r="AB302" s="64" t="s">
        <v>1878</v>
      </c>
      <c r="AC302" s="29"/>
    </row>
    <row r="303" spans="2:29" ht="39" x14ac:dyDescent="0.25">
      <c r="B303" s="13" t="str">
        <f>Calculations!A276</f>
        <v>19C355</v>
      </c>
      <c r="C303" s="60">
        <v>59</v>
      </c>
      <c r="D303" s="29" t="str">
        <f>Calculations!B276</f>
        <v>Land Adjacent (To the North) of Little Blue Stone Cottage
Bluestone Lane, Mawdesley, Ormskirk, Lancashire, L40 2RH</v>
      </c>
      <c r="E303" s="29" t="s">
        <v>1812</v>
      </c>
      <c r="F303" s="13" t="str">
        <f>Calculations!C276</f>
        <v>Mixed Use</v>
      </c>
      <c r="G303" s="53">
        <f>Calculations!D276</f>
        <v>0.22082199999999999</v>
      </c>
      <c r="H303" s="53">
        <f>Calculations!H276</f>
        <v>0.22082199999999999</v>
      </c>
      <c r="I303" s="53">
        <f>Calculations!L276</f>
        <v>100</v>
      </c>
      <c r="J303" s="53">
        <f>Calculations!G276</f>
        <v>0</v>
      </c>
      <c r="K303" s="53">
        <f>Calculations!K276</f>
        <v>0</v>
      </c>
      <c r="L303" s="53">
        <f>Calculations!F276</f>
        <v>0</v>
      </c>
      <c r="M303" s="53">
        <f>Calculations!J276</f>
        <v>0</v>
      </c>
      <c r="N303" s="53">
        <f>Calculations!E276</f>
        <v>0</v>
      </c>
      <c r="O303" s="53">
        <f>Calculations!I276</f>
        <v>0</v>
      </c>
      <c r="P303" s="53">
        <f>Calculations!Q276</f>
        <v>1.5599999999999999E-2</v>
      </c>
      <c r="Q303" s="53">
        <f>Calculations!V276</f>
        <v>7.0645134995607322</v>
      </c>
      <c r="R303" s="53">
        <f>Calculations!O276</f>
        <v>0</v>
      </c>
      <c r="S303" s="53">
        <f>Calculations!T276</f>
        <v>0</v>
      </c>
      <c r="T303" s="53">
        <f>Calculations!M276</f>
        <v>0</v>
      </c>
      <c r="U303" s="53">
        <f>Calculations!R276</f>
        <v>0</v>
      </c>
      <c r="V303" s="31" t="s">
        <v>1782</v>
      </c>
      <c r="W303" s="31" t="s">
        <v>1782</v>
      </c>
      <c r="X303" s="31" t="s">
        <v>1779</v>
      </c>
      <c r="Y303" s="29" t="s">
        <v>1787</v>
      </c>
      <c r="Z303" s="38" t="s">
        <v>1788</v>
      </c>
      <c r="AA303" s="29" t="s">
        <v>2405</v>
      </c>
      <c r="AB303" s="64" t="s">
        <v>1878</v>
      </c>
      <c r="AC303" s="29"/>
    </row>
    <row r="304" spans="2:29" ht="39" x14ac:dyDescent="0.25">
      <c r="B304" s="13" t="str">
        <f>Calculations!A277</f>
        <v>19C356</v>
      </c>
      <c r="C304" s="60" t="s">
        <v>1860</v>
      </c>
      <c r="D304" s="29" t="str">
        <f>Calculations!B277</f>
        <v>LAND TO THE REAR OF AND INCLUDING MONTBRETIA, RIDLEY LANE, MAWDESLEY, L40 2RE</v>
      </c>
      <c r="E304" s="29" t="s">
        <v>1812</v>
      </c>
      <c r="F304" s="13" t="str">
        <f>Calculations!C277</f>
        <v>Residential</v>
      </c>
      <c r="G304" s="53">
        <f>Calculations!D277</f>
        <v>0.88850899999999999</v>
      </c>
      <c r="H304" s="53">
        <f>Calculations!H277</f>
        <v>0.88850899999999999</v>
      </c>
      <c r="I304" s="53">
        <f>Calculations!L277</f>
        <v>100</v>
      </c>
      <c r="J304" s="53">
        <f>Calculations!G277</f>
        <v>0</v>
      </c>
      <c r="K304" s="53">
        <f>Calculations!K277</f>
        <v>0</v>
      </c>
      <c r="L304" s="53">
        <f>Calculations!F277</f>
        <v>0</v>
      </c>
      <c r="M304" s="53">
        <f>Calculations!J277</f>
        <v>0</v>
      </c>
      <c r="N304" s="53">
        <f>Calculations!E277</f>
        <v>0</v>
      </c>
      <c r="O304" s="53">
        <f>Calculations!I277</f>
        <v>0</v>
      </c>
      <c r="P304" s="53">
        <f>Calculations!Q277</f>
        <v>2.7191559999999999E-3</v>
      </c>
      <c r="Q304" s="53">
        <f>Calculations!V277</f>
        <v>0.30603584206800383</v>
      </c>
      <c r="R304" s="53">
        <f>Calculations!O277</f>
        <v>9.0331599999999993E-4</v>
      </c>
      <c r="S304" s="53">
        <f>Calculations!T277</f>
        <v>0.10166649972031797</v>
      </c>
      <c r="T304" s="53">
        <f>Calculations!M277</f>
        <v>6.2126499999999997E-4</v>
      </c>
      <c r="U304" s="53">
        <f>Calculations!R277</f>
        <v>6.9922195498301087E-2</v>
      </c>
      <c r="V304" s="31" t="s">
        <v>1782</v>
      </c>
      <c r="W304" s="31" t="s">
        <v>1782</v>
      </c>
      <c r="X304" s="31" t="s">
        <v>1779</v>
      </c>
      <c r="Y304" s="29" t="s">
        <v>1787</v>
      </c>
      <c r="Z304" s="38" t="s">
        <v>1788</v>
      </c>
      <c r="AA304" s="29" t="s">
        <v>2406</v>
      </c>
      <c r="AB304" s="64" t="s">
        <v>1878</v>
      </c>
      <c r="AC304" s="29"/>
    </row>
    <row r="305" spans="2:29" ht="26.25" x14ac:dyDescent="0.25">
      <c r="B305" s="13" t="str">
        <f>Calculations!A278</f>
        <v>19C357</v>
      </c>
      <c r="C305" s="60">
        <v>54</v>
      </c>
      <c r="D305" s="29" t="str">
        <f>Calculations!B278</f>
        <v>Malthouse Cottages, Blackburn New Road, Wheelton, Chorley, PR6 8HH</v>
      </c>
      <c r="E305" s="29" t="s">
        <v>1812</v>
      </c>
      <c r="F305" s="13" t="str">
        <f>Calculations!C278</f>
        <v>Residential</v>
      </c>
      <c r="G305" s="53">
        <f>Calculations!D278</f>
        <v>0.600657</v>
      </c>
      <c r="H305" s="53">
        <f>Calculations!H278</f>
        <v>0.600657</v>
      </c>
      <c r="I305" s="53">
        <f>Calculations!L278</f>
        <v>100</v>
      </c>
      <c r="J305" s="53">
        <f>Calculations!G278</f>
        <v>0</v>
      </c>
      <c r="K305" s="53">
        <f>Calculations!K278</f>
        <v>0</v>
      </c>
      <c r="L305" s="53">
        <f>Calculations!F278</f>
        <v>0</v>
      </c>
      <c r="M305" s="53">
        <f>Calculations!J278</f>
        <v>0</v>
      </c>
      <c r="N305" s="53">
        <f>Calculations!E278</f>
        <v>0</v>
      </c>
      <c r="O305" s="53">
        <f>Calculations!I278</f>
        <v>0</v>
      </c>
      <c r="P305" s="53">
        <f>Calculations!Q278</f>
        <v>0</v>
      </c>
      <c r="Q305" s="53">
        <f>Calculations!V278</f>
        <v>0</v>
      </c>
      <c r="R305" s="53">
        <f>Calculations!O278</f>
        <v>0</v>
      </c>
      <c r="S305" s="53">
        <f>Calculations!T278</f>
        <v>0</v>
      </c>
      <c r="T305" s="53">
        <f>Calculations!M278</f>
        <v>0</v>
      </c>
      <c r="U305" s="53">
        <f>Calculations!R278</f>
        <v>0</v>
      </c>
      <c r="V305" s="31" t="s">
        <v>1782</v>
      </c>
      <c r="W305" s="31" t="s">
        <v>1782</v>
      </c>
      <c r="X305" s="31" t="s">
        <v>1779</v>
      </c>
      <c r="Y305" s="29" t="s">
        <v>1789</v>
      </c>
      <c r="Z305" s="38" t="s">
        <v>1790</v>
      </c>
      <c r="AA305" s="29" t="s">
        <v>2151</v>
      </c>
      <c r="AB305" s="64" t="s">
        <v>1878</v>
      </c>
      <c r="AC305" s="29"/>
    </row>
    <row r="306" spans="2:29" ht="26.25" x14ac:dyDescent="0.25">
      <c r="B306" s="13" t="str">
        <f>Calculations!A279</f>
        <v>19C358</v>
      </c>
      <c r="C306" s="60">
        <v>47</v>
      </c>
      <c r="D306" s="29" t="str">
        <f>Calculations!B279</f>
        <v>Higher Flash Green Farm, Buckholes Lanes, Wheelton, Chorley, PR6 8JF</v>
      </c>
      <c r="E306" s="29" t="s">
        <v>1812</v>
      </c>
      <c r="F306" s="13" t="str">
        <f>Calculations!C279</f>
        <v>Residential</v>
      </c>
      <c r="G306" s="53">
        <f>Calculations!D279</f>
        <v>4.6045499999999997</v>
      </c>
      <c r="H306" s="53">
        <f>Calculations!H279</f>
        <v>4.6045499999999997</v>
      </c>
      <c r="I306" s="53">
        <f>Calculations!L279</f>
        <v>100</v>
      </c>
      <c r="J306" s="53">
        <f>Calculations!G279</f>
        <v>0</v>
      </c>
      <c r="K306" s="53">
        <f>Calculations!K279</f>
        <v>0</v>
      </c>
      <c r="L306" s="53">
        <f>Calculations!F279</f>
        <v>0</v>
      </c>
      <c r="M306" s="53">
        <f>Calculations!J279</f>
        <v>0</v>
      </c>
      <c r="N306" s="53">
        <f>Calculations!E279</f>
        <v>0</v>
      </c>
      <c r="O306" s="53">
        <f>Calculations!I279</f>
        <v>0</v>
      </c>
      <c r="P306" s="53">
        <f>Calculations!Q279</f>
        <v>7.3062409000000009E-2</v>
      </c>
      <c r="Q306" s="53">
        <f>Calculations!V279</f>
        <v>1.5867437426024262</v>
      </c>
      <c r="R306" s="53">
        <f>Calculations!O279</f>
        <v>3.9176089999999998E-3</v>
      </c>
      <c r="S306" s="53">
        <f>Calculations!T279</f>
        <v>8.5081256583162318E-2</v>
      </c>
      <c r="T306" s="53">
        <f>Calculations!M279</f>
        <v>3.17609E-4</v>
      </c>
      <c r="U306" s="53">
        <f>Calculations!R279</f>
        <v>6.8977207327534729E-3</v>
      </c>
      <c r="V306" s="31" t="s">
        <v>1782</v>
      </c>
      <c r="W306" s="31" t="s">
        <v>1782</v>
      </c>
      <c r="X306" s="31" t="s">
        <v>1779</v>
      </c>
      <c r="Y306" s="29" t="s">
        <v>1787</v>
      </c>
      <c r="Z306" s="38" t="s">
        <v>1788</v>
      </c>
      <c r="AA306" s="29" t="s">
        <v>2407</v>
      </c>
      <c r="AB306" s="64" t="s">
        <v>1878</v>
      </c>
      <c r="AC306" s="29"/>
    </row>
    <row r="307" spans="2:29" x14ac:dyDescent="0.25">
      <c r="B307" s="13" t="str">
        <f>Calculations!A280</f>
        <v>19C359</v>
      </c>
      <c r="C307" s="60" t="s">
        <v>1858</v>
      </c>
      <c r="D307" s="29" t="str">
        <f>Calculations!B280</f>
        <v>Land to the East of New Street Mawdesley L40 2QP</v>
      </c>
      <c r="E307" s="29" t="s">
        <v>1812</v>
      </c>
      <c r="F307" s="13" t="str">
        <f>Calculations!C280</f>
        <v>Residential</v>
      </c>
      <c r="G307" s="53">
        <f>Calculations!D280</f>
        <v>0.40676299999999999</v>
      </c>
      <c r="H307" s="53">
        <f>Calculations!H280</f>
        <v>0.40676299999999999</v>
      </c>
      <c r="I307" s="53">
        <f>Calculations!L280</f>
        <v>100</v>
      </c>
      <c r="J307" s="53">
        <f>Calculations!G280</f>
        <v>0</v>
      </c>
      <c r="K307" s="53">
        <f>Calculations!K280</f>
        <v>0</v>
      </c>
      <c r="L307" s="53">
        <f>Calculations!F280</f>
        <v>0</v>
      </c>
      <c r="M307" s="53">
        <f>Calculations!J280</f>
        <v>0</v>
      </c>
      <c r="N307" s="53">
        <f>Calculations!E280</f>
        <v>0</v>
      </c>
      <c r="O307" s="53">
        <f>Calculations!I280</f>
        <v>0</v>
      </c>
      <c r="P307" s="53">
        <f>Calculations!Q280</f>
        <v>1.54713E-2</v>
      </c>
      <c r="Q307" s="53">
        <f>Calculations!V280</f>
        <v>3.8035170357185883</v>
      </c>
      <c r="R307" s="53">
        <f>Calculations!O280</f>
        <v>0</v>
      </c>
      <c r="S307" s="53">
        <f>Calculations!T280</f>
        <v>0</v>
      </c>
      <c r="T307" s="53">
        <f>Calculations!M280</f>
        <v>0</v>
      </c>
      <c r="U307" s="53">
        <f>Calculations!R280</f>
        <v>0</v>
      </c>
      <c r="V307" s="31" t="s">
        <v>1782</v>
      </c>
      <c r="W307" s="31" t="s">
        <v>1782</v>
      </c>
      <c r="X307" s="31" t="s">
        <v>1779</v>
      </c>
      <c r="Y307" s="29" t="s">
        <v>1787</v>
      </c>
      <c r="Z307" s="38" t="s">
        <v>1788</v>
      </c>
      <c r="AA307" s="29" t="s">
        <v>2196</v>
      </c>
      <c r="AB307" s="64" t="s">
        <v>1878</v>
      </c>
      <c r="AC307" s="29"/>
    </row>
    <row r="308" spans="2:29" ht="26.25" x14ac:dyDescent="0.25">
      <c r="B308" s="13" t="str">
        <f>Calculations!A281</f>
        <v>19C360</v>
      </c>
      <c r="C308" s="60">
        <v>59</v>
      </c>
      <c r="D308" s="29" t="str">
        <f>Calculations!B281</f>
        <v>LAND TO TO THE NORTH OF AS FARM BARN, BLUE STONE LANE, MAWDESLEY, ORMSKIRK, L40 2RQ</v>
      </c>
      <c r="E308" s="29" t="s">
        <v>1812</v>
      </c>
      <c r="F308" s="13" t="str">
        <f>Calculations!C281</f>
        <v>Residential</v>
      </c>
      <c r="G308" s="53">
        <f>Calculations!D281</f>
        <v>0.189635</v>
      </c>
      <c r="H308" s="53">
        <f>Calculations!H281</f>
        <v>0.189635</v>
      </c>
      <c r="I308" s="53">
        <f>Calculations!L281</f>
        <v>100</v>
      </c>
      <c r="J308" s="53">
        <f>Calculations!G281</f>
        <v>0</v>
      </c>
      <c r="K308" s="53">
        <f>Calculations!K281</f>
        <v>0</v>
      </c>
      <c r="L308" s="53">
        <f>Calculations!F281</f>
        <v>0</v>
      </c>
      <c r="M308" s="53">
        <f>Calculations!J281</f>
        <v>0</v>
      </c>
      <c r="N308" s="53">
        <f>Calculations!E281</f>
        <v>0</v>
      </c>
      <c r="O308" s="53">
        <f>Calculations!I281</f>
        <v>0</v>
      </c>
      <c r="P308" s="53">
        <f>Calculations!Q281</f>
        <v>4.7337400000000002E-3</v>
      </c>
      <c r="Q308" s="53">
        <f>Calculations!V281</f>
        <v>2.4962375088986741</v>
      </c>
      <c r="R308" s="53">
        <f>Calculations!O281</f>
        <v>0</v>
      </c>
      <c r="S308" s="53">
        <f>Calculations!T281</f>
        <v>0</v>
      </c>
      <c r="T308" s="53">
        <f>Calculations!M281</f>
        <v>0</v>
      </c>
      <c r="U308" s="53">
        <f>Calculations!R281</f>
        <v>0</v>
      </c>
      <c r="V308" s="31" t="s">
        <v>1782</v>
      </c>
      <c r="W308" s="31" t="s">
        <v>1782</v>
      </c>
      <c r="X308" s="31" t="s">
        <v>1779</v>
      </c>
      <c r="Y308" s="29" t="s">
        <v>1787</v>
      </c>
      <c r="Z308" s="38" t="s">
        <v>1788</v>
      </c>
      <c r="AA308" s="70" t="s">
        <v>2196</v>
      </c>
      <c r="AB308" s="64" t="s">
        <v>1878</v>
      </c>
      <c r="AC308" s="29"/>
    </row>
    <row r="309" spans="2:29" ht="39" x14ac:dyDescent="0.25">
      <c r="B309" s="13" t="str">
        <f>Calculations!A282</f>
        <v>19C361</v>
      </c>
      <c r="C309" s="60">
        <v>52</v>
      </c>
      <c r="D309" s="29" t="str">
        <f>Calculations!B282</f>
        <v>Euxton Lane Chorley PR7 6DJ</v>
      </c>
      <c r="E309" s="29" t="s">
        <v>1812</v>
      </c>
      <c r="F309" s="13" t="str">
        <f>Calculations!C282</f>
        <v>Residential</v>
      </c>
      <c r="G309" s="53">
        <f>Calculations!D282</f>
        <v>46.896900000000002</v>
      </c>
      <c r="H309" s="53">
        <f>Calculations!H282</f>
        <v>46.896900000000002</v>
      </c>
      <c r="I309" s="53">
        <f>Calculations!L282</f>
        <v>100</v>
      </c>
      <c r="J309" s="53">
        <f>Calculations!G282</f>
        <v>0</v>
      </c>
      <c r="K309" s="53">
        <f>Calculations!K282</f>
        <v>0</v>
      </c>
      <c r="L309" s="53">
        <f>Calculations!F282</f>
        <v>0</v>
      </c>
      <c r="M309" s="53">
        <f>Calculations!J282</f>
        <v>0</v>
      </c>
      <c r="N309" s="53">
        <f>Calculations!E282</f>
        <v>0</v>
      </c>
      <c r="O309" s="53">
        <f>Calculations!I282</f>
        <v>0</v>
      </c>
      <c r="P309" s="53">
        <f>Calculations!Q282</f>
        <v>2.9916640000000001</v>
      </c>
      <c r="Q309" s="53">
        <f>Calculations!V282</f>
        <v>6.3792361542020908</v>
      </c>
      <c r="R309" s="53">
        <f>Calculations!O282</f>
        <v>1.5209439999999999</v>
      </c>
      <c r="S309" s="53">
        <f>Calculations!T282</f>
        <v>3.2431653264927953</v>
      </c>
      <c r="T309" s="53">
        <f>Calculations!M282</f>
        <v>1.1087499999999999</v>
      </c>
      <c r="U309" s="53">
        <f>Calculations!R282</f>
        <v>2.3642287656540195</v>
      </c>
      <c r="V309" s="31" t="s">
        <v>1782</v>
      </c>
      <c r="W309" s="31" t="s">
        <v>1782</v>
      </c>
      <c r="X309" s="31" t="s">
        <v>1779</v>
      </c>
      <c r="Y309" s="29" t="s">
        <v>1787</v>
      </c>
      <c r="Z309" s="38" t="s">
        <v>1788</v>
      </c>
      <c r="AA309" s="70" t="s">
        <v>2408</v>
      </c>
      <c r="AB309" s="64" t="s">
        <v>1878</v>
      </c>
      <c r="AC309" s="29"/>
    </row>
    <row r="310" spans="2:29" ht="39" x14ac:dyDescent="0.25">
      <c r="B310" s="13" t="str">
        <f>Calculations!A283</f>
        <v>19C362</v>
      </c>
      <c r="C310" s="60" t="s">
        <v>1856</v>
      </c>
      <c r="D310" s="29" t="str">
        <f>Calculations!B283</f>
        <v>FORMER RAILWAY LINE, BLACKBURN RD, GREAT KNOWLEY, CHORLEY, OS REF: SD 594192 TO SD600196</v>
      </c>
      <c r="E310" s="29" t="s">
        <v>1812</v>
      </c>
      <c r="F310" s="13" t="str">
        <f>Calculations!C283</f>
        <v>Residential</v>
      </c>
      <c r="G310" s="53">
        <f>Calculations!D283</f>
        <v>4.0107299999999997</v>
      </c>
      <c r="H310" s="53">
        <f>Calculations!H283</f>
        <v>4.0107299999999997</v>
      </c>
      <c r="I310" s="53">
        <f>Calculations!L283</f>
        <v>100</v>
      </c>
      <c r="J310" s="53">
        <f>Calculations!G283</f>
        <v>0</v>
      </c>
      <c r="K310" s="53">
        <f>Calculations!K283</f>
        <v>0</v>
      </c>
      <c r="L310" s="53">
        <f>Calculations!F283</f>
        <v>0</v>
      </c>
      <c r="M310" s="53">
        <f>Calculations!J283</f>
        <v>0</v>
      </c>
      <c r="N310" s="53">
        <f>Calculations!E283</f>
        <v>0</v>
      </c>
      <c r="O310" s="53">
        <f>Calculations!I283</f>
        <v>0</v>
      </c>
      <c r="P310" s="53">
        <f>Calculations!Q283</f>
        <v>0.42800559999999999</v>
      </c>
      <c r="Q310" s="53">
        <f>Calculations!V283</f>
        <v>10.671513664594725</v>
      </c>
      <c r="R310" s="53">
        <f>Calculations!O283</f>
        <v>0.27253159999999998</v>
      </c>
      <c r="S310" s="53">
        <f>Calculations!T283</f>
        <v>6.7950622455263758</v>
      </c>
      <c r="T310" s="53">
        <f>Calculations!M283</f>
        <v>9.8098599999999994E-2</v>
      </c>
      <c r="U310" s="53">
        <f>Calculations!R283</f>
        <v>2.4459038628878034</v>
      </c>
      <c r="V310" s="31" t="s">
        <v>1782</v>
      </c>
      <c r="W310" s="31" t="s">
        <v>1782</v>
      </c>
      <c r="X310" s="31" t="s">
        <v>1779</v>
      </c>
      <c r="Y310" s="29" t="s">
        <v>1787</v>
      </c>
      <c r="Z310" s="38" t="s">
        <v>1788</v>
      </c>
      <c r="AA310" s="70" t="s">
        <v>2409</v>
      </c>
      <c r="AB310" s="64" t="s">
        <v>1878</v>
      </c>
      <c r="AC310" s="29"/>
    </row>
    <row r="311" spans="2:29" ht="26.25" x14ac:dyDescent="0.25">
      <c r="B311" s="13" t="str">
        <f>Calculations!A284</f>
        <v>19C363</v>
      </c>
      <c r="C311" s="60">
        <v>60</v>
      </c>
      <c r="D311" s="29" t="str">
        <f>Calculations!B284</f>
        <v>LAND NORTH OF 1 &amp; 2 STOCKS COURT, HESKIN, CHORLEY, PR7 5JN</v>
      </c>
      <c r="E311" s="29" t="s">
        <v>1812</v>
      </c>
      <c r="F311" s="13" t="str">
        <f>Calculations!C284</f>
        <v>Residential</v>
      </c>
      <c r="G311" s="53">
        <f>Calculations!D284</f>
        <v>0.12998399999999999</v>
      </c>
      <c r="H311" s="53">
        <f>Calculations!H284</f>
        <v>0.12998399999999999</v>
      </c>
      <c r="I311" s="53">
        <f>Calculations!L284</f>
        <v>100</v>
      </c>
      <c r="J311" s="53">
        <f>Calculations!G284</f>
        <v>0</v>
      </c>
      <c r="K311" s="53">
        <f>Calculations!K284</f>
        <v>0</v>
      </c>
      <c r="L311" s="53">
        <f>Calculations!F284</f>
        <v>0</v>
      </c>
      <c r="M311" s="53">
        <f>Calculations!J284</f>
        <v>0</v>
      </c>
      <c r="N311" s="53">
        <f>Calculations!E284</f>
        <v>0</v>
      </c>
      <c r="O311" s="53">
        <f>Calculations!I284</f>
        <v>0</v>
      </c>
      <c r="P311" s="53">
        <f>Calculations!Q284</f>
        <v>0</v>
      </c>
      <c r="Q311" s="53">
        <f>Calculations!V284</f>
        <v>0</v>
      </c>
      <c r="R311" s="53">
        <f>Calculations!O284</f>
        <v>0</v>
      </c>
      <c r="S311" s="53">
        <f>Calculations!T284</f>
        <v>0</v>
      </c>
      <c r="T311" s="53">
        <f>Calculations!M284</f>
        <v>0</v>
      </c>
      <c r="U311" s="53">
        <f>Calculations!R284</f>
        <v>0</v>
      </c>
      <c r="V311" s="31" t="s">
        <v>1782</v>
      </c>
      <c r="W311" s="31" t="s">
        <v>1782</v>
      </c>
      <c r="X311" s="31" t="s">
        <v>1779</v>
      </c>
      <c r="Y311" s="29" t="s">
        <v>1789</v>
      </c>
      <c r="Z311" s="38" t="s">
        <v>1790</v>
      </c>
      <c r="AA311" s="70" t="s">
        <v>2151</v>
      </c>
      <c r="AB311" s="64" t="s">
        <v>1878</v>
      </c>
      <c r="AC311" s="29"/>
    </row>
    <row r="312" spans="2:29" ht="26.25" x14ac:dyDescent="0.25">
      <c r="B312" s="13" t="str">
        <f>Calculations!A285</f>
        <v>19C364</v>
      </c>
      <c r="C312" s="60">
        <v>45</v>
      </c>
      <c r="D312" s="29" t="str">
        <f>Calculations!B285</f>
        <v>Land Adjacent Nixon Farm Barn, Runshaw Lane, Euxton, Chorley, Lancashire, PR7 6HE</v>
      </c>
      <c r="E312" s="29" t="s">
        <v>1812</v>
      </c>
      <c r="F312" s="13" t="str">
        <f>Calculations!C285</f>
        <v>Residential</v>
      </c>
      <c r="G312" s="53">
        <f>Calculations!D285</f>
        <v>0.161132</v>
      </c>
      <c r="H312" s="53">
        <f>Calculations!H285</f>
        <v>0.161132</v>
      </c>
      <c r="I312" s="53">
        <f>Calculations!L285</f>
        <v>100</v>
      </c>
      <c r="J312" s="53">
        <f>Calculations!G285</f>
        <v>0</v>
      </c>
      <c r="K312" s="53">
        <f>Calculations!K285</f>
        <v>0</v>
      </c>
      <c r="L312" s="53">
        <f>Calculations!F285</f>
        <v>0</v>
      </c>
      <c r="M312" s="53">
        <f>Calculations!J285</f>
        <v>0</v>
      </c>
      <c r="N312" s="53">
        <f>Calculations!E285</f>
        <v>0</v>
      </c>
      <c r="O312" s="53">
        <f>Calculations!I285</f>
        <v>0</v>
      </c>
      <c r="P312" s="53">
        <f>Calculations!Q285</f>
        <v>4.8711700000000002E-3</v>
      </c>
      <c r="Q312" s="53">
        <f>Calculations!V285</f>
        <v>3.0230928679591891</v>
      </c>
      <c r="R312" s="53">
        <f>Calculations!O285</f>
        <v>0</v>
      </c>
      <c r="S312" s="53">
        <f>Calculations!T285</f>
        <v>0</v>
      </c>
      <c r="T312" s="53">
        <f>Calculations!M285</f>
        <v>0</v>
      </c>
      <c r="U312" s="53">
        <f>Calculations!R285</f>
        <v>0</v>
      </c>
      <c r="V312" s="31" t="s">
        <v>1782</v>
      </c>
      <c r="W312" s="31" t="s">
        <v>1782</v>
      </c>
      <c r="X312" s="31" t="s">
        <v>1779</v>
      </c>
      <c r="Y312" s="29" t="s">
        <v>1787</v>
      </c>
      <c r="Z312" s="38" t="s">
        <v>1788</v>
      </c>
      <c r="AA312" s="70" t="s">
        <v>2196</v>
      </c>
      <c r="AB312" s="64" t="s">
        <v>1878</v>
      </c>
      <c r="AC312" s="29"/>
    </row>
    <row r="313" spans="2:29" ht="26.25" x14ac:dyDescent="0.25">
      <c r="B313" s="13" t="str">
        <f>Calculations!A286</f>
        <v>19C365</v>
      </c>
      <c r="C313" s="60">
        <v>43</v>
      </c>
      <c r="D313" s="29" t="str">
        <f>Calculations!B286</f>
        <v>Land Between North Road and Marl Cop, Bretherton</v>
      </c>
      <c r="E313" s="29" t="s">
        <v>1812</v>
      </c>
      <c r="F313" s="13" t="str">
        <f>Calculations!C286</f>
        <v>Residential</v>
      </c>
      <c r="G313" s="53">
        <f>Calculations!D286</f>
        <v>6.2123799999999996</v>
      </c>
      <c r="H313" s="53">
        <f>Calculations!H286</f>
        <v>6.2123799999999996</v>
      </c>
      <c r="I313" s="53">
        <f>Calculations!L286</f>
        <v>100</v>
      </c>
      <c r="J313" s="53">
        <f>Calculations!G286</f>
        <v>0</v>
      </c>
      <c r="K313" s="53">
        <f>Calculations!K286</f>
        <v>0</v>
      </c>
      <c r="L313" s="53">
        <f>Calculations!F286</f>
        <v>0</v>
      </c>
      <c r="M313" s="53">
        <f>Calculations!J286</f>
        <v>0</v>
      </c>
      <c r="N313" s="53">
        <f>Calculations!E286</f>
        <v>0</v>
      </c>
      <c r="O313" s="53">
        <f>Calculations!I286</f>
        <v>0</v>
      </c>
      <c r="P313" s="53">
        <f>Calculations!Q286</f>
        <v>0.88624999999999998</v>
      </c>
      <c r="Q313" s="53">
        <f>Calculations!V286</f>
        <v>14.265869119403515</v>
      </c>
      <c r="R313" s="53">
        <f>Calculations!O286</f>
        <v>0.34567799999999999</v>
      </c>
      <c r="S313" s="53">
        <f>Calculations!T286</f>
        <v>5.5643408806286798</v>
      </c>
      <c r="T313" s="53">
        <f>Calculations!M286</f>
        <v>0.15868299999999999</v>
      </c>
      <c r="U313" s="53">
        <f>Calculations!R286</f>
        <v>2.5543028597735487</v>
      </c>
      <c r="V313" s="31" t="s">
        <v>1782</v>
      </c>
      <c r="W313" s="31" t="s">
        <v>1782</v>
      </c>
      <c r="X313" s="31" t="s">
        <v>1779</v>
      </c>
      <c r="Y313" s="29" t="s">
        <v>1787</v>
      </c>
      <c r="Z313" s="38" t="s">
        <v>1788</v>
      </c>
      <c r="AA313" s="70" t="s">
        <v>2410</v>
      </c>
      <c r="AB313" s="64" t="s">
        <v>1878</v>
      </c>
      <c r="AC313" s="29"/>
    </row>
    <row r="314" spans="2:29" ht="26.25" x14ac:dyDescent="0.25">
      <c r="B314" s="13" t="str">
        <f>Calculations!A287</f>
        <v>19C366</v>
      </c>
      <c r="C314" s="60">
        <v>53</v>
      </c>
      <c r="D314" s="29" t="str">
        <f>Calculations!B287</f>
        <v>Land north and east of Delph Way Whittle le Woods and west of M61</v>
      </c>
      <c r="E314" s="29" t="s">
        <v>1812</v>
      </c>
      <c r="F314" s="13" t="str">
        <f>Calculations!C287</f>
        <v>Residential</v>
      </c>
      <c r="G314" s="53">
        <f>Calculations!D287</f>
        <v>0.93494299999999997</v>
      </c>
      <c r="H314" s="53">
        <f>Calculations!H287</f>
        <v>0.93494299999999997</v>
      </c>
      <c r="I314" s="53">
        <f>Calculations!L287</f>
        <v>100</v>
      </c>
      <c r="J314" s="53">
        <f>Calculations!G287</f>
        <v>0</v>
      </c>
      <c r="K314" s="53">
        <f>Calculations!K287</f>
        <v>0</v>
      </c>
      <c r="L314" s="53">
        <f>Calculations!F287</f>
        <v>0</v>
      </c>
      <c r="M314" s="53">
        <f>Calculations!J287</f>
        <v>0</v>
      </c>
      <c r="N314" s="53">
        <f>Calculations!E287</f>
        <v>0</v>
      </c>
      <c r="O314" s="53">
        <f>Calculations!I287</f>
        <v>0</v>
      </c>
      <c r="P314" s="53">
        <f>Calculations!Q287</f>
        <v>0</v>
      </c>
      <c r="Q314" s="53">
        <f>Calculations!V287</f>
        <v>0</v>
      </c>
      <c r="R314" s="53">
        <f>Calculations!O287</f>
        <v>0</v>
      </c>
      <c r="S314" s="53">
        <f>Calculations!T287</f>
        <v>0</v>
      </c>
      <c r="T314" s="53">
        <f>Calculations!M287</f>
        <v>0</v>
      </c>
      <c r="U314" s="53">
        <f>Calculations!R287</f>
        <v>0</v>
      </c>
      <c r="V314" s="31" t="s">
        <v>1782</v>
      </c>
      <c r="W314" s="31" t="s">
        <v>1781</v>
      </c>
      <c r="X314" s="31" t="s">
        <v>1779</v>
      </c>
      <c r="Y314" s="29" t="s">
        <v>1789</v>
      </c>
      <c r="Z314" s="38" t="s">
        <v>1790</v>
      </c>
      <c r="AA314" s="70" t="s">
        <v>2411</v>
      </c>
      <c r="AB314" s="64" t="s">
        <v>1878</v>
      </c>
      <c r="AC314" s="29"/>
    </row>
    <row r="315" spans="2:29" ht="64.5" x14ac:dyDescent="0.25">
      <c r="B315" s="13" t="str">
        <f>Calculations!A288</f>
        <v>19C367</v>
      </c>
      <c r="C315" s="60" t="s">
        <v>1851</v>
      </c>
      <c r="D315" s="29" t="str">
        <f>Calculations!B288</f>
        <v>Land to the east of station road Croston</v>
      </c>
      <c r="E315" s="29" t="s">
        <v>1812</v>
      </c>
      <c r="F315" s="13" t="str">
        <f>Calculations!C288</f>
        <v>Residential</v>
      </c>
      <c r="G315" s="53">
        <f>Calculations!D288</f>
        <v>6.77738</v>
      </c>
      <c r="H315" s="53">
        <f>Calculations!H288</f>
        <v>4.485779999896522E-6</v>
      </c>
      <c r="I315" s="53">
        <f>Calculations!L288</f>
        <v>6.6187523790853134E-5</v>
      </c>
      <c r="J315" s="53">
        <f>Calculations!G288</f>
        <v>3.3139728895</v>
      </c>
      <c r="K315" s="53">
        <f>Calculations!K288</f>
        <v>48.897551701394939</v>
      </c>
      <c r="L315" s="53">
        <f>Calculations!F288</f>
        <v>3.46340262472</v>
      </c>
      <c r="M315" s="53">
        <f>Calculations!J288</f>
        <v>51.102382111081276</v>
      </c>
      <c r="N315" s="53">
        <f>Calculations!E288</f>
        <v>0</v>
      </c>
      <c r="O315" s="53">
        <f>Calculations!I288</f>
        <v>0</v>
      </c>
      <c r="P315" s="53">
        <f>Calculations!Q288</f>
        <v>0.95705599999999991</v>
      </c>
      <c r="Q315" s="53">
        <f>Calculations!V288</f>
        <v>14.121327120509694</v>
      </c>
      <c r="R315" s="53">
        <f>Calculations!O288</f>
        <v>0.35237299999999999</v>
      </c>
      <c r="S315" s="53">
        <f>Calculations!T288</f>
        <v>5.1992510380117389</v>
      </c>
      <c r="T315" s="53">
        <f>Calculations!M288</f>
        <v>0.150557</v>
      </c>
      <c r="U315" s="53">
        <f>Calculations!R288</f>
        <v>2.2214631612806128</v>
      </c>
      <c r="V315" s="31" t="s">
        <v>1782</v>
      </c>
      <c r="W315" s="31" t="s">
        <v>1781</v>
      </c>
      <c r="X315" s="31" t="s">
        <v>1779</v>
      </c>
      <c r="Y315" s="29" t="s">
        <v>1784</v>
      </c>
      <c r="Z315" s="38" t="s">
        <v>1785</v>
      </c>
      <c r="AA315" s="70" t="s">
        <v>2412</v>
      </c>
      <c r="AB315" s="64" t="s">
        <v>1886</v>
      </c>
      <c r="AC315" s="29"/>
    </row>
    <row r="316" spans="2:29" ht="39" x14ac:dyDescent="0.25">
      <c r="B316" s="13" t="str">
        <f>Calculations!A289</f>
        <v>19C368</v>
      </c>
      <c r="C316" s="60">
        <v>50</v>
      </c>
      <c r="D316" s="29" t="str">
        <f>Calculations!B289</f>
        <v>Land to the East of Out Lane</v>
      </c>
      <c r="E316" s="29" t="s">
        <v>1812</v>
      </c>
      <c r="F316" s="13" t="str">
        <f>Calculations!C289</f>
        <v>Residential</v>
      </c>
      <c r="G316" s="53">
        <f>Calculations!D289</f>
        <v>1.90808</v>
      </c>
      <c r="H316" s="53">
        <f>Calculations!H289</f>
        <v>1.90808</v>
      </c>
      <c r="I316" s="53">
        <f>Calculations!L289</f>
        <v>100</v>
      </c>
      <c r="J316" s="53">
        <f>Calculations!G289</f>
        <v>0</v>
      </c>
      <c r="K316" s="53">
        <f>Calculations!K289</f>
        <v>0</v>
      </c>
      <c r="L316" s="53">
        <f>Calculations!F289</f>
        <v>0</v>
      </c>
      <c r="M316" s="53">
        <f>Calculations!J289</f>
        <v>0</v>
      </c>
      <c r="N316" s="53">
        <f>Calculations!E289</f>
        <v>0</v>
      </c>
      <c r="O316" s="53">
        <f>Calculations!I289</f>
        <v>0</v>
      </c>
      <c r="P316" s="53">
        <f>Calculations!Q289</f>
        <v>7.6216900000000004E-2</v>
      </c>
      <c r="Q316" s="53">
        <f>Calculations!V289</f>
        <v>3.9944289547608069</v>
      </c>
      <c r="R316" s="53">
        <f>Calculations!O289</f>
        <v>4.2877699999999998E-2</v>
      </c>
      <c r="S316" s="53">
        <f>Calculations!T289</f>
        <v>2.2471646891115675</v>
      </c>
      <c r="T316" s="53">
        <f>Calculations!M289</f>
        <v>3.9175599999999998E-2</v>
      </c>
      <c r="U316" s="53">
        <f>Calculations!R289</f>
        <v>2.0531424258940922</v>
      </c>
      <c r="V316" s="31" t="s">
        <v>1782</v>
      </c>
      <c r="W316" s="31" t="s">
        <v>1782</v>
      </c>
      <c r="X316" s="31" t="s">
        <v>1779</v>
      </c>
      <c r="Y316" s="29" t="s">
        <v>1787</v>
      </c>
      <c r="Z316" s="38" t="s">
        <v>1788</v>
      </c>
      <c r="AA316" s="70" t="s">
        <v>2413</v>
      </c>
      <c r="AB316" s="64" t="s">
        <v>1878</v>
      </c>
      <c r="AC316" s="29"/>
    </row>
    <row r="317" spans="2:29" ht="30" x14ac:dyDescent="0.25">
      <c r="B317" s="13" t="str">
        <f>Calculations!A290</f>
        <v>19C369</v>
      </c>
      <c r="C317" s="60">
        <v>67</v>
      </c>
      <c r="D317" s="29" t="str">
        <f>Calculations!B290</f>
        <v>270 Preston Road, Coppull, Chorley, PR7 5EB</v>
      </c>
      <c r="E317" s="29" t="s">
        <v>1812</v>
      </c>
      <c r="F317" s="13" t="str">
        <f>Calculations!C290</f>
        <v>Residential</v>
      </c>
      <c r="G317" s="53">
        <f>Calculations!D290</f>
        <v>0.228163</v>
      </c>
      <c r="H317" s="53">
        <f>Calculations!H290</f>
        <v>0.228163</v>
      </c>
      <c r="I317" s="53">
        <f>Calculations!L290</f>
        <v>100</v>
      </c>
      <c r="J317" s="53">
        <f>Calculations!G290</f>
        <v>0</v>
      </c>
      <c r="K317" s="53">
        <f>Calculations!K290</f>
        <v>0</v>
      </c>
      <c r="L317" s="53">
        <f>Calculations!F290</f>
        <v>0</v>
      </c>
      <c r="M317" s="53">
        <f>Calculations!J290</f>
        <v>0</v>
      </c>
      <c r="N317" s="53">
        <f>Calculations!E290</f>
        <v>0</v>
      </c>
      <c r="O317" s="53">
        <f>Calculations!I290</f>
        <v>0</v>
      </c>
      <c r="P317" s="53">
        <f>Calculations!Q290</f>
        <v>0</v>
      </c>
      <c r="Q317" s="53">
        <f>Calculations!V290</f>
        <v>0</v>
      </c>
      <c r="R317" s="53">
        <f>Calculations!O290</f>
        <v>0</v>
      </c>
      <c r="S317" s="53">
        <f>Calculations!T290</f>
        <v>0</v>
      </c>
      <c r="T317" s="53">
        <f>Calculations!M290</f>
        <v>0</v>
      </c>
      <c r="U317" s="53">
        <f>Calculations!R290</f>
        <v>0</v>
      </c>
      <c r="V317" s="31" t="s">
        <v>1782</v>
      </c>
      <c r="W317" s="31" t="s">
        <v>1782</v>
      </c>
      <c r="X317" s="31" t="s">
        <v>1779</v>
      </c>
      <c r="Y317" s="29" t="s">
        <v>1789</v>
      </c>
      <c r="Z317" s="38" t="s">
        <v>1790</v>
      </c>
      <c r="AA317" s="70" t="s">
        <v>2151</v>
      </c>
      <c r="AB317" s="64" t="s">
        <v>1890</v>
      </c>
      <c r="AC317" s="29"/>
    </row>
    <row r="318" spans="2:29" ht="39" x14ac:dyDescent="0.25">
      <c r="B318" s="13" t="str">
        <f>Calculations!A291</f>
        <v>19C370</v>
      </c>
      <c r="C318" s="60">
        <v>67</v>
      </c>
      <c r="D318" s="29" t="str">
        <f>Calculations!B291</f>
        <v>Land immediately South of 182 Preston Road, Coppull, PR7 5ED</v>
      </c>
      <c r="E318" s="29" t="s">
        <v>1812</v>
      </c>
      <c r="F318" s="13" t="str">
        <f>Calculations!C291</f>
        <v>Residential</v>
      </c>
      <c r="G318" s="53">
        <f>Calculations!D291</f>
        <v>0.23625599999999999</v>
      </c>
      <c r="H318" s="53">
        <f>Calculations!H291</f>
        <v>0.23625599999999999</v>
      </c>
      <c r="I318" s="53">
        <f>Calculations!L291</f>
        <v>100</v>
      </c>
      <c r="J318" s="53">
        <f>Calculations!G291</f>
        <v>0</v>
      </c>
      <c r="K318" s="53">
        <f>Calculations!K291</f>
        <v>0</v>
      </c>
      <c r="L318" s="53">
        <f>Calculations!F291</f>
        <v>0</v>
      </c>
      <c r="M318" s="53">
        <f>Calculations!J291</f>
        <v>0</v>
      </c>
      <c r="N318" s="53">
        <f>Calculations!E291</f>
        <v>0</v>
      </c>
      <c r="O318" s="53">
        <f>Calculations!I291</f>
        <v>0</v>
      </c>
      <c r="P318" s="53">
        <f>Calculations!Q291</f>
        <v>6.9975249999999989E-2</v>
      </c>
      <c r="Q318" s="53">
        <f>Calculations!V291</f>
        <v>29.618401225788972</v>
      </c>
      <c r="R318" s="53">
        <f>Calculations!O291</f>
        <v>3.6658249999999996E-2</v>
      </c>
      <c r="S318" s="53">
        <f>Calculations!T291</f>
        <v>15.516325511309764</v>
      </c>
      <c r="T318" s="53">
        <f>Calculations!M291</f>
        <v>3.1199999999999999E-2</v>
      </c>
      <c r="U318" s="53">
        <f>Calculations!R291</f>
        <v>13.206013815522144</v>
      </c>
      <c r="V318" s="31" t="s">
        <v>1781</v>
      </c>
      <c r="W318" s="31" t="s">
        <v>1782</v>
      </c>
      <c r="X318" s="31" t="s">
        <v>1779</v>
      </c>
      <c r="Y318" s="29" t="s">
        <v>1783</v>
      </c>
      <c r="Z318" s="38" t="s">
        <v>1806</v>
      </c>
      <c r="AA318" s="70" t="s">
        <v>2414</v>
      </c>
      <c r="AB318" s="64" t="s">
        <v>1890</v>
      </c>
      <c r="AC318" s="29"/>
    </row>
    <row r="319" spans="2:29" ht="77.25" x14ac:dyDescent="0.25">
      <c r="B319" s="13" t="str">
        <f>Calculations!A292</f>
        <v>19C371</v>
      </c>
      <c r="C319" s="60">
        <v>50</v>
      </c>
      <c r="D319" s="29" t="str">
        <f>Calculations!B292</f>
        <v>Land on East Side of Bretherton Road, Croston, PR26 9RF</v>
      </c>
      <c r="E319" s="29" t="s">
        <v>1812</v>
      </c>
      <c r="F319" s="13" t="str">
        <f>Calculations!C292</f>
        <v>Residential</v>
      </c>
      <c r="G319" s="53">
        <f>Calculations!D292</f>
        <v>4.10684</v>
      </c>
      <c r="H319" s="53">
        <f>Calculations!H292</f>
        <v>0.4673194802040001</v>
      </c>
      <c r="I319" s="53">
        <f>Calculations!L292</f>
        <v>11.379052512491358</v>
      </c>
      <c r="J319" s="53">
        <f>Calculations!G292</f>
        <v>0.270475493979</v>
      </c>
      <c r="K319" s="53">
        <f>Calculations!K292</f>
        <v>6.5859759323226612</v>
      </c>
      <c r="L319" s="53">
        <f>Calculations!F292</f>
        <v>3.26179066073</v>
      </c>
      <c r="M319" s="53">
        <f>Calculations!J292</f>
        <v>79.423368349631346</v>
      </c>
      <c r="N319" s="53">
        <f>Calculations!E292</f>
        <v>0.10725436508699999</v>
      </c>
      <c r="O319" s="53">
        <f>Calculations!I292</f>
        <v>2.6116032055546357</v>
      </c>
      <c r="P319" s="53">
        <f>Calculations!Q292</f>
        <v>0.30440100000000003</v>
      </c>
      <c r="Q319" s="53">
        <f>Calculations!V292</f>
        <v>7.4120491667559492</v>
      </c>
      <c r="R319" s="53">
        <f>Calculations!O292</f>
        <v>3.4000000000000002E-2</v>
      </c>
      <c r="S319" s="53">
        <f>Calculations!T292</f>
        <v>0.82788713463392782</v>
      </c>
      <c r="T319" s="53">
        <f>Calculations!M292</f>
        <v>0</v>
      </c>
      <c r="U319" s="53">
        <f>Calculations!R292</f>
        <v>0</v>
      </c>
      <c r="V319" s="31" t="s">
        <v>1782</v>
      </c>
      <c r="W319" s="31" t="s">
        <v>1781</v>
      </c>
      <c r="X319" s="31" t="s">
        <v>1779</v>
      </c>
      <c r="Y319" s="29" t="s">
        <v>1784</v>
      </c>
      <c r="Z319" s="38" t="s">
        <v>1785</v>
      </c>
      <c r="AA319" s="70" t="s">
        <v>2415</v>
      </c>
      <c r="AB319" s="64" t="s">
        <v>1886</v>
      </c>
      <c r="AC319" s="29"/>
    </row>
    <row r="320" spans="2:29" ht="26.25" x14ac:dyDescent="0.25">
      <c r="B320" s="13" t="str">
        <f>Calculations!A293</f>
        <v>19C372</v>
      </c>
      <c r="C320" s="60">
        <v>52</v>
      </c>
      <c r="D320" s="29" t="str">
        <f>Calculations!B293</f>
        <v>PR76DE</v>
      </c>
      <c r="E320" s="29" t="s">
        <v>1812</v>
      </c>
      <c r="F320" s="13" t="str">
        <f>Calculations!C293</f>
        <v>Residential</v>
      </c>
      <c r="G320" s="53">
        <f>Calculations!D293</f>
        <v>2.4778899999999999</v>
      </c>
      <c r="H320" s="53">
        <f>Calculations!H293</f>
        <v>2.4778899999999999</v>
      </c>
      <c r="I320" s="53">
        <f>Calculations!L293</f>
        <v>100</v>
      </c>
      <c r="J320" s="53">
        <f>Calculations!G293</f>
        <v>0</v>
      </c>
      <c r="K320" s="53">
        <f>Calculations!K293</f>
        <v>0</v>
      </c>
      <c r="L320" s="53">
        <f>Calculations!F293</f>
        <v>0</v>
      </c>
      <c r="M320" s="53">
        <f>Calculations!J293</f>
        <v>0</v>
      </c>
      <c r="N320" s="53">
        <f>Calculations!E293</f>
        <v>0</v>
      </c>
      <c r="O320" s="53">
        <f>Calculations!I293</f>
        <v>0</v>
      </c>
      <c r="P320" s="53">
        <f>Calculations!Q293</f>
        <v>7.8664460000000005E-2</v>
      </c>
      <c r="Q320" s="53">
        <f>Calculations!V293</f>
        <v>3.1746550492556169</v>
      </c>
      <c r="R320" s="53">
        <f>Calculations!O293</f>
        <v>4.7390360000000006E-2</v>
      </c>
      <c r="S320" s="53">
        <f>Calculations!T293</f>
        <v>1.9125288047492022</v>
      </c>
      <c r="T320" s="53">
        <f>Calculations!M293</f>
        <v>3.8856300000000003E-2</v>
      </c>
      <c r="U320" s="53">
        <f>Calculations!R293</f>
        <v>1.5681204573245788</v>
      </c>
      <c r="V320" s="31" t="s">
        <v>1782</v>
      </c>
      <c r="W320" s="31" t="s">
        <v>1782</v>
      </c>
      <c r="X320" s="31" t="s">
        <v>1779</v>
      </c>
      <c r="Y320" s="29" t="s">
        <v>1787</v>
      </c>
      <c r="Z320" s="38" t="s">
        <v>1788</v>
      </c>
      <c r="AA320" s="70" t="s">
        <v>2416</v>
      </c>
      <c r="AB320" s="64" t="s">
        <v>1878</v>
      </c>
      <c r="AC320" s="29"/>
    </row>
    <row r="321" spans="2:29" ht="26.25" x14ac:dyDescent="0.25">
      <c r="B321" s="13" t="str">
        <f>Calculations!A294</f>
        <v>19C373</v>
      </c>
      <c r="C321" s="60">
        <v>53</v>
      </c>
      <c r="D321" s="29" t="str">
        <f>Calculations!B294</f>
        <v>Land north of Tanhouse Lane, Heapey, Chorley, PR6 8LL</v>
      </c>
      <c r="E321" s="29" t="s">
        <v>1812</v>
      </c>
      <c r="F321" s="13" t="str">
        <f>Calculations!C294</f>
        <v>Residential</v>
      </c>
      <c r="G321" s="53">
        <f>Calculations!D294</f>
        <v>0.43791200000000002</v>
      </c>
      <c r="H321" s="53">
        <f>Calculations!H294</f>
        <v>0.43791200000000002</v>
      </c>
      <c r="I321" s="53">
        <f>Calculations!L294</f>
        <v>100</v>
      </c>
      <c r="J321" s="53">
        <f>Calculations!G294</f>
        <v>0</v>
      </c>
      <c r="K321" s="53">
        <f>Calculations!K294</f>
        <v>0</v>
      </c>
      <c r="L321" s="53">
        <f>Calculations!F294</f>
        <v>0</v>
      </c>
      <c r="M321" s="53">
        <f>Calculations!J294</f>
        <v>0</v>
      </c>
      <c r="N321" s="53">
        <f>Calculations!E294</f>
        <v>0</v>
      </c>
      <c r="O321" s="53">
        <f>Calculations!I294</f>
        <v>0</v>
      </c>
      <c r="P321" s="53">
        <f>Calculations!Q294</f>
        <v>0</v>
      </c>
      <c r="Q321" s="53">
        <f>Calculations!V294</f>
        <v>0</v>
      </c>
      <c r="R321" s="53">
        <f>Calculations!O294</f>
        <v>0</v>
      </c>
      <c r="S321" s="53">
        <f>Calculations!T294</f>
        <v>0</v>
      </c>
      <c r="T321" s="53">
        <f>Calculations!M294</f>
        <v>0</v>
      </c>
      <c r="U321" s="53">
        <f>Calculations!R294</f>
        <v>0</v>
      </c>
      <c r="V321" s="31" t="s">
        <v>1782</v>
      </c>
      <c r="W321" s="31" t="s">
        <v>1782</v>
      </c>
      <c r="X321" s="31" t="s">
        <v>1779</v>
      </c>
      <c r="Y321" s="29" t="s">
        <v>1789</v>
      </c>
      <c r="Z321" s="38" t="s">
        <v>1790</v>
      </c>
      <c r="AA321" s="70" t="s">
        <v>2417</v>
      </c>
      <c r="AB321" s="64" t="s">
        <v>1878</v>
      </c>
      <c r="AC321" s="29"/>
    </row>
    <row r="322" spans="2:29" ht="26.25" x14ac:dyDescent="0.25">
      <c r="B322" s="13" t="str">
        <f>Calculations!A295</f>
        <v>19C374</v>
      </c>
      <c r="C322" s="60">
        <v>53</v>
      </c>
      <c r="D322" s="29" t="str">
        <f>Calculations!B295</f>
        <v>Land east of Carwood Lane and west of the M61 Motorway</v>
      </c>
      <c r="E322" s="29" t="s">
        <v>1812</v>
      </c>
      <c r="F322" s="13" t="str">
        <f>Calculations!C295</f>
        <v>Residential</v>
      </c>
      <c r="G322" s="53">
        <f>Calculations!D295</f>
        <v>1.6775899999999999</v>
      </c>
      <c r="H322" s="53">
        <f>Calculations!H295</f>
        <v>1.6642311610662548</v>
      </c>
      <c r="I322" s="53">
        <f>Calculations!L295</f>
        <v>99.203688688312099</v>
      </c>
      <c r="J322" s="53">
        <f>Calculations!G295</f>
        <v>8.4412842884000003E-3</v>
      </c>
      <c r="K322" s="53">
        <f>Calculations!K295</f>
        <v>0.50317922069158738</v>
      </c>
      <c r="L322" s="53">
        <f>Calculations!F295</f>
        <v>4.7597592164500002E-4</v>
      </c>
      <c r="M322" s="53">
        <f>Calculations!J295</f>
        <v>2.8372601269976577E-2</v>
      </c>
      <c r="N322" s="53">
        <f>Calculations!E295</f>
        <v>4.4415787236999999E-3</v>
      </c>
      <c r="O322" s="53">
        <f>Calculations!I295</f>
        <v>0.26475948972633362</v>
      </c>
      <c r="P322" s="53">
        <f>Calculations!Q295</f>
        <v>2.7792799999999999E-3</v>
      </c>
      <c r="Q322" s="53">
        <f>Calculations!V295</f>
        <v>0.1656709923163586</v>
      </c>
      <c r="R322" s="53">
        <f>Calculations!O295</f>
        <v>1.3683599999999999E-3</v>
      </c>
      <c r="S322" s="53">
        <f>Calculations!T295</f>
        <v>8.1567009817655092E-2</v>
      </c>
      <c r="T322" s="53">
        <f>Calculations!M295</f>
        <v>8.2832200000000004E-4</v>
      </c>
      <c r="U322" s="53">
        <f>Calculations!R295</f>
        <v>4.9375711586263638E-2</v>
      </c>
      <c r="V322" s="31" t="s">
        <v>1782</v>
      </c>
      <c r="W322" s="31" t="s">
        <v>1781</v>
      </c>
      <c r="X322" s="31" t="s">
        <v>1779</v>
      </c>
      <c r="Y322" s="29" t="s">
        <v>1786</v>
      </c>
      <c r="Z322" s="38" t="s">
        <v>1791</v>
      </c>
      <c r="AA322" s="70" t="s">
        <v>2418</v>
      </c>
      <c r="AB322" s="64" t="s">
        <v>1878</v>
      </c>
      <c r="AC322" s="29"/>
    </row>
    <row r="323" spans="2:29" ht="26.25" x14ac:dyDescent="0.25">
      <c r="B323" s="13" t="str">
        <f>Calculations!A296</f>
        <v>19C375</v>
      </c>
      <c r="C323" s="60">
        <v>53</v>
      </c>
      <c r="D323" s="29" t="str">
        <f>Calculations!B296</f>
        <v>Land east or Carwood Lane and west of the M61 Whittle le Woods</v>
      </c>
      <c r="E323" s="29" t="s">
        <v>1812</v>
      </c>
      <c r="F323" s="13" t="str">
        <f>Calculations!C296</f>
        <v>Residential</v>
      </c>
      <c r="G323" s="53">
        <f>Calculations!D296</f>
        <v>1.0858300000000001</v>
      </c>
      <c r="H323" s="53">
        <f>Calculations!H296</f>
        <v>1.0858300000000001</v>
      </c>
      <c r="I323" s="53">
        <f>Calculations!L296</f>
        <v>100</v>
      </c>
      <c r="J323" s="53">
        <f>Calculations!G296</f>
        <v>0</v>
      </c>
      <c r="K323" s="53">
        <f>Calculations!K296</f>
        <v>0</v>
      </c>
      <c r="L323" s="53">
        <f>Calculations!F296</f>
        <v>0</v>
      </c>
      <c r="M323" s="53">
        <f>Calculations!J296</f>
        <v>0</v>
      </c>
      <c r="N323" s="53">
        <f>Calculations!E296</f>
        <v>0</v>
      </c>
      <c r="O323" s="53">
        <f>Calculations!I296</f>
        <v>0</v>
      </c>
      <c r="P323" s="53">
        <f>Calculations!Q296</f>
        <v>0</v>
      </c>
      <c r="Q323" s="53">
        <f>Calculations!V296</f>
        <v>0</v>
      </c>
      <c r="R323" s="53">
        <f>Calculations!O296</f>
        <v>0</v>
      </c>
      <c r="S323" s="53">
        <f>Calculations!T296</f>
        <v>0</v>
      </c>
      <c r="T323" s="53">
        <f>Calculations!M296</f>
        <v>0</v>
      </c>
      <c r="U323" s="53">
        <f>Calculations!R296</f>
        <v>0</v>
      </c>
      <c r="V323" s="31" t="s">
        <v>1782</v>
      </c>
      <c r="W323" s="31" t="s">
        <v>1782</v>
      </c>
      <c r="X323" s="31" t="s">
        <v>1779</v>
      </c>
      <c r="Y323" s="29" t="s">
        <v>1787</v>
      </c>
      <c r="Z323" s="38" t="s">
        <v>1788</v>
      </c>
      <c r="AA323" s="70" t="s">
        <v>2419</v>
      </c>
      <c r="AB323" s="64" t="s">
        <v>1878</v>
      </c>
      <c r="AC323" s="29"/>
    </row>
    <row r="324" spans="2:29" x14ac:dyDescent="0.25">
      <c r="B324" s="13" t="str">
        <f>Calculations!A297</f>
        <v>19C376</v>
      </c>
      <c r="C324" s="60">
        <v>53</v>
      </c>
      <c r="D324" s="29" t="str">
        <f>Calculations!B297</f>
        <v>Land at Black Lion Farm, Wheelton, PR6</v>
      </c>
      <c r="E324" s="29" t="s">
        <v>1812</v>
      </c>
      <c r="F324" s="13" t="str">
        <f>Calculations!C297</f>
        <v>Residential</v>
      </c>
      <c r="G324" s="53">
        <f>Calculations!D297</f>
        <v>2.1038600000000001</v>
      </c>
      <c r="H324" s="53">
        <f>Calculations!H297</f>
        <v>2.1038600000000001</v>
      </c>
      <c r="I324" s="53">
        <f>Calculations!L297</f>
        <v>100</v>
      </c>
      <c r="J324" s="53">
        <f>Calculations!G297</f>
        <v>0</v>
      </c>
      <c r="K324" s="53">
        <f>Calculations!K297</f>
        <v>0</v>
      </c>
      <c r="L324" s="53">
        <f>Calculations!F297</f>
        <v>0</v>
      </c>
      <c r="M324" s="53">
        <f>Calculations!J297</f>
        <v>0</v>
      </c>
      <c r="N324" s="53">
        <f>Calculations!E297</f>
        <v>0</v>
      </c>
      <c r="O324" s="53">
        <f>Calculations!I297</f>
        <v>0</v>
      </c>
      <c r="P324" s="53">
        <f>Calculations!Q297</f>
        <v>1.86285E-5</v>
      </c>
      <c r="Q324" s="53">
        <f>Calculations!V297</f>
        <v>8.8544389835825581E-4</v>
      </c>
      <c r="R324" s="53">
        <f>Calculations!O297</f>
        <v>0</v>
      </c>
      <c r="S324" s="53">
        <f>Calculations!T297</f>
        <v>0</v>
      </c>
      <c r="T324" s="53">
        <f>Calculations!M297</f>
        <v>0</v>
      </c>
      <c r="U324" s="53">
        <f>Calculations!R297</f>
        <v>0</v>
      </c>
      <c r="V324" s="31" t="s">
        <v>1782</v>
      </c>
      <c r="W324" s="31" t="s">
        <v>1782</v>
      </c>
      <c r="X324" s="31" t="s">
        <v>1779</v>
      </c>
      <c r="Y324" s="29" t="s">
        <v>1787</v>
      </c>
      <c r="Z324" s="38" t="s">
        <v>1788</v>
      </c>
      <c r="AA324" s="70" t="s">
        <v>2196</v>
      </c>
      <c r="AB324" s="64" t="s">
        <v>1878</v>
      </c>
      <c r="AC324" s="29"/>
    </row>
    <row r="325" spans="2:29" ht="39" x14ac:dyDescent="0.25">
      <c r="B325" s="13" t="str">
        <f>Calculations!A298</f>
        <v>19C377</v>
      </c>
      <c r="C325" s="60">
        <v>53</v>
      </c>
      <c r="D325" s="29" t="str">
        <f>Calculations!B298</f>
        <v>Land at Black Lion Farm to the north west of Blackburn Road and the south of Kenyons Lane Wheelton, Chorley PR6 8EJ</v>
      </c>
      <c r="E325" s="29" t="s">
        <v>1812</v>
      </c>
      <c r="F325" s="13" t="str">
        <f>Calculations!C298</f>
        <v>Residential</v>
      </c>
      <c r="G325" s="53">
        <f>Calculations!D298</f>
        <v>5.3230300000000002</v>
      </c>
      <c r="H325" s="53">
        <f>Calculations!H298</f>
        <v>5.3230300000000002</v>
      </c>
      <c r="I325" s="53">
        <f>Calculations!L298</f>
        <v>100</v>
      </c>
      <c r="J325" s="53">
        <f>Calculations!G298</f>
        <v>0</v>
      </c>
      <c r="K325" s="53">
        <f>Calculations!K298</f>
        <v>0</v>
      </c>
      <c r="L325" s="53">
        <f>Calculations!F298</f>
        <v>0</v>
      </c>
      <c r="M325" s="53">
        <f>Calculations!J298</f>
        <v>0</v>
      </c>
      <c r="N325" s="53">
        <f>Calculations!E298</f>
        <v>0</v>
      </c>
      <c r="O325" s="53">
        <f>Calculations!I298</f>
        <v>0</v>
      </c>
      <c r="P325" s="53">
        <f>Calculations!Q298</f>
        <v>8.7599999999999997E-2</v>
      </c>
      <c r="Q325" s="53">
        <f>Calculations!V298</f>
        <v>1.6456792465945149</v>
      </c>
      <c r="R325" s="53">
        <f>Calculations!O298</f>
        <v>1.2E-2</v>
      </c>
      <c r="S325" s="53">
        <f>Calculations!T298</f>
        <v>0.2254355132321253</v>
      </c>
      <c r="T325" s="53">
        <f>Calculations!M298</f>
        <v>0</v>
      </c>
      <c r="U325" s="53">
        <f>Calculations!R298</f>
        <v>0</v>
      </c>
      <c r="V325" s="31" t="s">
        <v>1782</v>
      </c>
      <c r="W325" s="31" t="s">
        <v>1782</v>
      </c>
      <c r="X325" s="31" t="s">
        <v>1779</v>
      </c>
      <c r="Y325" s="29" t="s">
        <v>1787</v>
      </c>
      <c r="Z325" s="38" t="s">
        <v>1788</v>
      </c>
      <c r="AA325" s="70" t="s">
        <v>2420</v>
      </c>
      <c r="AB325" s="64" t="s">
        <v>1878</v>
      </c>
      <c r="AC325" s="29"/>
    </row>
    <row r="326" spans="2:29" ht="39" x14ac:dyDescent="0.25">
      <c r="B326" s="13" t="str">
        <f>Calculations!A299</f>
        <v>19C378</v>
      </c>
      <c r="C326" s="60" t="s">
        <v>1850</v>
      </c>
      <c r="D326" s="29" t="str">
        <f>Calculations!B299</f>
        <v>Land at Knowles Farm, west of Chorley Road, Withnell</v>
      </c>
      <c r="E326" s="29" t="s">
        <v>1812</v>
      </c>
      <c r="F326" s="13" t="str">
        <f>Calculations!C299</f>
        <v>Employment</v>
      </c>
      <c r="G326" s="53">
        <f>Calculations!D299</f>
        <v>19.536999999999999</v>
      </c>
      <c r="H326" s="53">
        <f>Calculations!H299</f>
        <v>19.536999999999999</v>
      </c>
      <c r="I326" s="53">
        <f>Calculations!L299</f>
        <v>100</v>
      </c>
      <c r="J326" s="53">
        <f>Calculations!G299</f>
        <v>0</v>
      </c>
      <c r="K326" s="53">
        <f>Calculations!K299</f>
        <v>0</v>
      </c>
      <c r="L326" s="53">
        <f>Calculations!F299</f>
        <v>0</v>
      </c>
      <c r="M326" s="53">
        <f>Calculations!J299</f>
        <v>0</v>
      </c>
      <c r="N326" s="53">
        <f>Calculations!E299</f>
        <v>0</v>
      </c>
      <c r="O326" s="53">
        <f>Calculations!I299</f>
        <v>0</v>
      </c>
      <c r="P326" s="53">
        <f>Calculations!Q299</f>
        <v>0.40933010000000003</v>
      </c>
      <c r="Q326" s="53">
        <f>Calculations!V299</f>
        <v>2.0951532988688135</v>
      </c>
      <c r="R326" s="53">
        <f>Calculations!O299</f>
        <v>0.21119209999999999</v>
      </c>
      <c r="S326" s="53">
        <f>Calculations!T299</f>
        <v>1.0809853099247582</v>
      </c>
      <c r="T326" s="53">
        <f>Calculations!M299</f>
        <v>0.14160600000000001</v>
      </c>
      <c r="U326" s="53">
        <f>Calculations!R299</f>
        <v>0.72480933613144294</v>
      </c>
      <c r="V326" s="31" t="s">
        <v>1782</v>
      </c>
      <c r="W326" s="31" t="s">
        <v>1782</v>
      </c>
      <c r="X326" s="31" t="s">
        <v>1780</v>
      </c>
      <c r="Y326" s="29" t="s">
        <v>1787</v>
      </c>
      <c r="Z326" s="38" t="s">
        <v>1788</v>
      </c>
      <c r="AA326" s="70" t="s">
        <v>2421</v>
      </c>
      <c r="AB326" s="64" t="s">
        <v>1878</v>
      </c>
      <c r="AC326" s="29"/>
    </row>
    <row r="327" spans="2:29" ht="64.5" x14ac:dyDescent="0.25">
      <c r="B327" s="13" t="str">
        <f>Calculations!A300</f>
        <v>19C379</v>
      </c>
      <c r="C327" s="60" t="s">
        <v>1865</v>
      </c>
      <c r="D327" s="29" t="str">
        <f>Calculations!B300</f>
        <v>Land east of Anderton, Nearest postcode: PR6 9PL</v>
      </c>
      <c r="E327" s="29" t="s">
        <v>1812</v>
      </c>
      <c r="F327" s="13" t="str">
        <f>Calculations!C300</f>
        <v>Residential</v>
      </c>
      <c r="G327" s="53">
        <f>Calculations!D300</f>
        <v>23.0563</v>
      </c>
      <c r="H327" s="53">
        <f>Calculations!H300</f>
        <v>23.0563</v>
      </c>
      <c r="I327" s="53">
        <f>Calculations!L300</f>
        <v>100</v>
      </c>
      <c r="J327" s="53">
        <f>Calculations!G300</f>
        <v>0</v>
      </c>
      <c r="K327" s="53">
        <f>Calculations!K300</f>
        <v>0</v>
      </c>
      <c r="L327" s="53">
        <f>Calculations!F300</f>
        <v>0</v>
      </c>
      <c r="M327" s="53">
        <f>Calculations!J300</f>
        <v>0</v>
      </c>
      <c r="N327" s="53">
        <f>Calculations!E300</f>
        <v>0</v>
      </c>
      <c r="O327" s="53">
        <f>Calculations!I300</f>
        <v>0</v>
      </c>
      <c r="P327" s="53">
        <f>Calculations!Q300</f>
        <v>0.28437309999999999</v>
      </c>
      <c r="Q327" s="53">
        <f>Calculations!V300</f>
        <v>1.2333856689928566</v>
      </c>
      <c r="R327" s="53">
        <f>Calculations!O300</f>
        <v>0.10688209999999999</v>
      </c>
      <c r="S327" s="53">
        <f>Calculations!T300</f>
        <v>0.46357004376244232</v>
      </c>
      <c r="T327" s="53">
        <f>Calculations!M300</f>
        <v>1.6400000000000001E-2</v>
      </c>
      <c r="U327" s="53">
        <f>Calculations!R300</f>
        <v>7.1130233385235275E-2</v>
      </c>
      <c r="V327" s="31" t="s">
        <v>1782</v>
      </c>
      <c r="W327" s="31" t="s">
        <v>1782</v>
      </c>
      <c r="X327" s="31" t="s">
        <v>1779</v>
      </c>
      <c r="Y327" s="29" t="s">
        <v>1787</v>
      </c>
      <c r="Z327" s="38" t="s">
        <v>1788</v>
      </c>
      <c r="AA327" s="70" t="s">
        <v>2422</v>
      </c>
      <c r="AB327" s="64" t="s">
        <v>1878</v>
      </c>
      <c r="AC327" s="29"/>
    </row>
    <row r="328" spans="2:29" ht="26.25" x14ac:dyDescent="0.25">
      <c r="B328" s="13" t="str">
        <f>Calculations!A301</f>
        <v>19C380</v>
      </c>
      <c r="C328" s="60">
        <v>68</v>
      </c>
      <c r="D328" s="29" t="str">
        <f>Calculations!B301</f>
        <v>Longmede, Church Fold, PR7 4LZ</v>
      </c>
      <c r="E328" s="29" t="s">
        <v>1812</v>
      </c>
      <c r="F328" s="13" t="str">
        <f>Calculations!C301</f>
        <v>Residential</v>
      </c>
      <c r="G328" s="53">
        <f>Calculations!D301</f>
        <v>0.18831200000000001</v>
      </c>
      <c r="H328" s="53">
        <f>Calculations!H301</f>
        <v>0.18831200000000001</v>
      </c>
      <c r="I328" s="53">
        <f>Calculations!L301</f>
        <v>100</v>
      </c>
      <c r="J328" s="53">
        <f>Calculations!G301</f>
        <v>0</v>
      </c>
      <c r="K328" s="53">
        <f>Calculations!K301</f>
        <v>0</v>
      </c>
      <c r="L328" s="53">
        <f>Calculations!F301</f>
        <v>0</v>
      </c>
      <c r="M328" s="53">
        <f>Calculations!J301</f>
        <v>0</v>
      </c>
      <c r="N328" s="53">
        <f>Calculations!E301</f>
        <v>0</v>
      </c>
      <c r="O328" s="53">
        <f>Calculations!I301</f>
        <v>0</v>
      </c>
      <c r="P328" s="53">
        <f>Calculations!Q301</f>
        <v>0.104587</v>
      </c>
      <c r="Q328" s="53">
        <f>Calculations!V301</f>
        <v>55.539211521305063</v>
      </c>
      <c r="R328" s="53">
        <f>Calculations!O301</f>
        <v>0</v>
      </c>
      <c r="S328" s="53">
        <f>Calculations!T301</f>
        <v>0</v>
      </c>
      <c r="T328" s="53">
        <f>Calculations!M301</f>
        <v>0</v>
      </c>
      <c r="U328" s="53">
        <f>Calculations!R301</f>
        <v>0</v>
      </c>
      <c r="V328" s="31" t="s">
        <v>1782</v>
      </c>
      <c r="W328" s="31" t="s">
        <v>1782</v>
      </c>
      <c r="X328" s="31" t="s">
        <v>1779</v>
      </c>
      <c r="Y328" s="29" t="s">
        <v>1787</v>
      </c>
      <c r="Z328" s="38" t="s">
        <v>1788</v>
      </c>
      <c r="AA328" s="70" t="s">
        <v>2423</v>
      </c>
      <c r="AB328" s="64" t="s">
        <v>1878</v>
      </c>
      <c r="AC328" s="29"/>
    </row>
    <row r="329" spans="2:29" ht="39" x14ac:dyDescent="0.25">
      <c r="B329" s="13" t="str">
        <f>Calculations!A302</f>
        <v>19C381</v>
      </c>
      <c r="C329" s="60">
        <v>53</v>
      </c>
      <c r="D329" s="29" t="str">
        <f>Calculations!B302</f>
        <v>Land south west of Chapel Lane, Wheelton</v>
      </c>
      <c r="E329" s="29" t="s">
        <v>1812</v>
      </c>
      <c r="F329" s="13" t="str">
        <f>Calculations!C302</f>
        <v>Residential</v>
      </c>
      <c r="G329" s="53">
        <f>Calculations!D302</f>
        <v>5.4133300000000002</v>
      </c>
      <c r="H329" s="53">
        <f>Calculations!H302</f>
        <v>5.4133300000000002</v>
      </c>
      <c r="I329" s="53">
        <f>Calculations!L302</f>
        <v>100</v>
      </c>
      <c r="J329" s="53">
        <f>Calculations!G302</f>
        <v>0</v>
      </c>
      <c r="K329" s="53">
        <f>Calculations!K302</f>
        <v>0</v>
      </c>
      <c r="L329" s="53">
        <f>Calculations!F302</f>
        <v>0</v>
      </c>
      <c r="M329" s="53">
        <f>Calculations!J302</f>
        <v>0</v>
      </c>
      <c r="N329" s="53">
        <f>Calculations!E302</f>
        <v>0</v>
      </c>
      <c r="O329" s="53">
        <f>Calculations!I302</f>
        <v>0</v>
      </c>
      <c r="P329" s="53">
        <f>Calculations!Q302</f>
        <v>7.8799999999999995E-2</v>
      </c>
      <c r="Q329" s="53">
        <f>Calculations!V302</f>
        <v>1.4556659209765521</v>
      </c>
      <c r="R329" s="53">
        <f>Calculations!O302</f>
        <v>2.4799999999999999E-2</v>
      </c>
      <c r="S329" s="53">
        <f>Calculations!T302</f>
        <v>0.45812836091647841</v>
      </c>
      <c r="T329" s="53">
        <f>Calculations!M302</f>
        <v>1.1599999999999999E-2</v>
      </c>
      <c r="U329" s="53">
        <f>Calculations!R302</f>
        <v>0.21428584623512698</v>
      </c>
      <c r="V329" s="31" t="s">
        <v>1782</v>
      </c>
      <c r="W329" s="31" t="s">
        <v>1782</v>
      </c>
      <c r="X329" s="31" t="s">
        <v>1779</v>
      </c>
      <c r="Y329" s="29" t="s">
        <v>1787</v>
      </c>
      <c r="Z329" s="38" t="s">
        <v>1788</v>
      </c>
      <c r="AA329" s="70" t="s">
        <v>2424</v>
      </c>
      <c r="AB329" s="64" t="s">
        <v>1879</v>
      </c>
      <c r="AC329" s="29"/>
    </row>
    <row r="330" spans="2:29" ht="26.25" x14ac:dyDescent="0.25">
      <c r="B330" s="13" t="str">
        <f>Calculations!A303</f>
        <v>19C382</v>
      </c>
      <c r="C330" s="60">
        <v>53</v>
      </c>
      <c r="D330" s="29" t="str">
        <f>Calculations!B303</f>
        <v>Hill Park, Hill Top Lane, Whittle-le-Woods, Chorley, PR6 7QS</v>
      </c>
      <c r="E330" s="29" t="s">
        <v>1812</v>
      </c>
      <c r="F330" s="13" t="str">
        <f>Calculations!C303</f>
        <v>Residential</v>
      </c>
      <c r="G330" s="53">
        <f>Calculations!D303</f>
        <v>0.33908899999999997</v>
      </c>
      <c r="H330" s="53">
        <f>Calculations!H303</f>
        <v>0.33908899999999997</v>
      </c>
      <c r="I330" s="53">
        <f>Calculations!L303</f>
        <v>100</v>
      </c>
      <c r="J330" s="53">
        <f>Calculations!G303</f>
        <v>0</v>
      </c>
      <c r="K330" s="53">
        <f>Calculations!K303</f>
        <v>0</v>
      </c>
      <c r="L330" s="53">
        <f>Calculations!F303</f>
        <v>0</v>
      </c>
      <c r="M330" s="53">
        <f>Calculations!J303</f>
        <v>0</v>
      </c>
      <c r="N330" s="53">
        <f>Calculations!E303</f>
        <v>0</v>
      </c>
      <c r="O330" s="53">
        <f>Calculations!I303</f>
        <v>0</v>
      </c>
      <c r="P330" s="53">
        <f>Calculations!Q303</f>
        <v>0</v>
      </c>
      <c r="Q330" s="53">
        <f>Calculations!V303</f>
        <v>0</v>
      </c>
      <c r="R330" s="53">
        <f>Calculations!O303</f>
        <v>0</v>
      </c>
      <c r="S330" s="53">
        <f>Calculations!T303</f>
        <v>0</v>
      </c>
      <c r="T330" s="53">
        <f>Calculations!M303</f>
        <v>0</v>
      </c>
      <c r="U330" s="53">
        <f>Calculations!R303</f>
        <v>0</v>
      </c>
      <c r="V330" s="31" t="s">
        <v>1782</v>
      </c>
      <c r="W330" s="31" t="s">
        <v>1782</v>
      </c>
      <c r="X330" s="31" t="s">
        <v>1779</v>
      </c>
      <c r="Y330" s="29" t="s">
        <v>1789</v>
      </c>
      <c r="Z330" s="38" t="s">
        <v>1790</v>
      </c>
      <c r="AA330" s="70" t="s">
        <v>2425</v>
      </c>
      <c r="AB330" s="64" t="s">
        <v>1877</v>
      </c>
      <c r="AC330" s="29"/>
    </row>
    <row r="331" spans="2:29" x14ac:dyDescent="0.25">
      <c r="B331" s="13" t="str">
        <f>Calculations!A304</f>
        <v>19C383</v>
      </c>
      <c r="C331" s="60">
        <v>52</v>
      </c>
      <c r="D331" s="29" t="str">
        <f>Calculations!B304</f>
        <v>Brookfield, Chancery Road, Chorley PR7 1XP</v>
      </c>
      <c r="E331" s="29" t="s">
        <v>1812</v>
      </c>
      <c r="F331" s="13" t="str">
        <f>Calculations!C304</f>
        <v>Mixed Use</v>
      </c>
      <c r="G331" s="53">
        <f>Calculations!D304</f>
        <v>0.65042299999999997</v>
      </c>
      <c r="H331" s="53">
        <f>Calculations!H304</f>
        <v>0.65042299999999997</v>
      </c>
      <c r="I331" s="53">
        <f>Calculations!L304</f>
        <v>100</v>
      </c>
      <c r="J331" s="53">
        <f>Calculations!G304</f>
        <v>0</v>
      </c>
      <c r="K331" s="53">
        <f>Calculations!K304</f>
        <v>0</v>
      </c>
      <c r="L331" s="53">
        <f>Calculations!F304</f>
        <v>0</v>
      </c>
      <c r="M331" s="53">
        <f>Calculations!J304</f>
        <v>0</v>
      </c>
      <c r="N331" s="53">
        <f>Calculations!E304</f>
        <v>0</v>
      </c>
      <c r="O331" s="53">
        <f>Calculations!I304</f>
        <v>0</v>
      </c>
      <c r="P331" s="53">
        <f>Calculations!Q304</f>
        <v>1.0383E-2</v>
      </c>
      <c r="Q331" s="53">
        <f>Calculations!V304</f>
        <v>1.5963457626805941</v>
      </c>
      <c r="R331" s="53">
        <f>Calculations!O304</f>
        <v>0</v>
      </c>
      <c r="S331" s="53">
        <f>Calculations!T304</f>
        <v>0</v>
      </c>
      <c r="T331" s="53">
        <f>Calculations!M304</f>
        <v>0</v>
      </c>
      <c r="U331" s="53">
        <f>Calculations!R304</f>
        <v>0</v>
      </c>
      <c r="V331" s="31" t="s">
        <v>1782</v>
      </c>
      <c r="W331" s="31" t="s">
        <v>1782</v>
      </c>
      <c r="X331" s="31" t="s">
        <v>1779</v>
      </c>
      <c r="Y331" s="29" t="s">
        <v>1787</v>
      </c>
      <c r="Z331" s="38" t="s">
        <v>1788</v>
      </c>
      <c r="AA331" s="70" t="s">
        <v>2196</v>
      </c>
      <c r="AB331" s="64" t="s">
        <v>1878</v>
      </c>
      <c r="AC331" s="29"/>
    </row>
    <row r="332" spans="2:29" ht="26.25" x14ac:dyDescent="0.25">
      <c r="B332" s="13" t="str">
        <f>Calculations!A305</f>
        <v>19C384</v>
      </c>
      <c r="C332" s="60">
        <v>44</v>
      </c>
      <c r="D332" s="29" t="str">
        <f>Calculations!B305</f>
        <v>Land at ulnes Walton lane Chorley</v>
      </c>
      <c r="E332" s="29" t="s">
        <v>1812</v>
      </c>
      <c r="F332" s="13" t="str">
        <f>Calculations!C305</f>
        <v>Residential</v>
      </c>
      <c r="G332" s="53">
        <f>Calculations!D305</f>
        <v>3.0860500000000002</v>
      </c>
      <c r="H332" s="53">
        <f>Calculations!H305</f>
        <v>3.0860500000000002</v>
      </c>
      <c r="I332" s="53">
        <f>Calculations!L305</f>
        <v>100</v>
      </c>
      <c r="J332" s="53">
        <f>Calculations!G305</f>
        <v>0</v>
      </c>
      <c r="K332" s="53">
        <f>Calculations!K305</f>
        <v>0</v>
      </c>
      <c r="L332" s="53">
        <f>Calculations!F305</f>
        <v>0</v>
      </c>
      <c r="M332" s="53">
        <f>Calculations!J305</f>
        <v>0</v>
      </c>
      <c r="N332" s="53">
        <f>Calculations!E305</f>
        <v>0</v>
      </c>
      <c r="O332" s="53">
        <f>Calculations!I305</f>
        <v>0</v>
      </c>
      <c r="P332" s="53">
        <f>Calculations!Q305</f>
        <v>0.55750750000000004</v>
      </c>
      <c r="Q332" s="53">
        <f>Calculations!V305</f>
        <v>18.06540723578685</v>
      </c>
      <c r="R332" s="53">
        <f>Calculations!O305</f>
        <v>0.2910915</v>
      </c>
      <c r="S332" s="53">
        <f>Calculations!T305</f>
        <v>9.4324946128546188</v>
      </c>
      <c r="T332" s="53">
        <f>Calculations!M305</f>
        <v>0.21443100000000001</v>
      </c>
      <c r="U332" s="53">
        <f>Calculations!R305</f>
        <v>6.9483968179387885</v>
      </c>
      <c r="V332" s="31" t="s">
        <v>1782</v>
      </c>
      <c r="W332" s="31" t="s">
        <v>1782</v>
      </c>
      <c r="X332" s="31" t="s">
        <v>1779</v>
      </c>
      <c r="Y332" s="29" t="s">
        <v>1787</v>
      </c>
      <c r="Z332" s="38" t="s">
        <v>1788</v>
      </c>
      <c r="AA332" s="70" t="s">
        <v>2426</v>
      </c>
      <c r="AB332" s="64" t="s">
        <v>1878</v>
      </c>
      <c r="AC332" s="29"/>
    </row>
    <row r="333" spans="2:29" ht="51.75" x14ac:dyDescent="0.25">
      <c r="B333" s="13" t="str">
        <f>Calculations!A306</f>
        <v>19C385</v>
      </c>
      <c r="C333" s="60">
        <v>49</v>
      </c>
      <c r="D333" s="29" t="str">
        <f>Calculations!B306</f>
        <v>Land to Rear of Home Lead, Back Drinkhouse Lane, Croston, PR26 9JE</v>
      </c>
      <c r="E333" s="29" t="s">
        <v>1812</v>
      </c>
      <c r="F333" s="13" t="str">
        <f>Calculations!C306</f>
        <v>Residential</v>
      </c>
      <c r="G333" s="53">
        <f>Calculations!D306</f>
        <v>0.52880799999999994</v>
      </c>
      <c r="H333" s="53">
        <f>Calculations!H306</f>
        <v>0.50099299681099996</v>
      </c>
      <c r="I333" s="53">
        <f>Calculations!L306</f>
        <v>94.740056279594867</v>
      </c>
      <c r="J333" s="53">
        <f>Calculations!G306</f>
        <v>1.19906282843E-2</v>
      </c>
      <c r="K333" s="53">
        <f>Calculations!K306</f>
        <v>2.2674823913972562</v>
      </c>
      <c r="L333" s="53">
        <f>Calculations!F306</f>
        <v>1.5824374904700001E-2</v>
      </c>
      <c r="M333" s="53">
        <f>Calculations!J306</f>
        <v>2.9924613290078823</v>
      </c>
      <c r="N333" s="53">
        <f>Calculations!E306</f>
        <v>0</v>
      </c>
      <c r="O333" s="53">
        <f>Calculations!I306</f>
        <v>0</v>
      </c>
      <c r="P333" s="53">
        <f>Calculations!Q306</f>
        <v>0</v>
      </c>
      <c r="Q333" s="53">
        <f>Calculations!V306</f>
        <v>0</v>
      </c>
      <c r="R333" s="53">
        <f>Calculations!O306</f>
        <v>0</v>
      </c>
      <c r="S333" s="53">
        <f>Calculations!T306</f>
        <v>0</v>
      </c>
      <c r="T333" s="53">
        <f>Calculations!M306</f>
        <v>0</v>
      </c>
      <c r="U333" s="53">
        <f>Calculations!R306</f>
        <v>0</v>
      </c>
      <c r="V333" s="31" t="s">
        <v>1782</v>
      </c>
      <c r="W333" s="31" t="s">
        <v>1781</v>
      </c>
      <c r="X333" s="31" t="s">
        <v>1779</v>
      </c>
      <c r="Y333" s="29" t="s">
        <v>1786</v>
      </c>
      <c r="Z333" s="38" t="s">
        <v>1791</v>
      </c>
      <c r="AA333" s="70" t="s">
        <v>2211</v>
      </c>
      <c r="AB333" s="64" t="s">
        <v>1886</v>
      </c>
      <c r="AC333" s="29" t="s">
        <v>2471</v>
      </c>
    </row>
    <row r="334" spans="2:29" ht="33.75" customHeight="1" x14ac:dyDescent="0.25">
      <c r="B334" s="13" t="str">
        <f>Calculations!A307</f>
        <v>19C386</v>
      </c>
      <c r="C334" s="60">
        <v>49</v>
      </c>
      <c r="D334" s="29" t="str">
        <f>Calculations!B307</f>
        <v>Call Hall Farm, Meadow Lane, Croston, PR26 9JP</v>
      </c>
      <c r="E334" s="29" t="s">
        <v>1812</v>
      </c>
      <c r="F334" s="13" t="str">
        <f>Calculations!C307</f>
        <v>Residential</v>
      </c>
      <c r="G334" s="53">
        <f>Calculations!D307</f>
        <v>0.55887200000000004</v>
      </c>
      <c r="H334" s="53">
        <f>Calculations!H307</f>
        <v>0.51067541775135006</v>
      </c>
      <c r="I334" s="53">
        <f>Calculations!L307</f>
        <v>91.376096449875817</v>
      </c>
      <c r="J334" s="53">
        <f>Calculations!G307</f>
        <v>2.4628219070800001E-2</v>
      </c>
      <c r="K334" s="53">
        <f>Calculations!K307</f>
        <v>4.4067727620635848</v>
      </c>
      <c r="L334" s="53">
        <f>Calculations!F307</f>
        <v>1.6239737380100001E-2</v>
      </c>
      <c r="M334" s="53">
        <f>Calculations!J307</f>
        <v>2.9058062275619458</v>
      </c>
      <c r="N334" s="53">
        <f>Calculations!E307</f>
        <v>7.3286257977499998E-3</v>
      </c>
      <c r="O334" s="53">
        <f>Calculations!I307</f>
        <v>1.3113245604986472</v>
      </c>
      <c r="P334" s="53">
        <f>Calculations!Q307</f>
        <v>8.4419900000000006E-2</v>
      </c>
      <c r="Q334" s="53">
        <f>Calculations!V307</f>
        <v>15.10540875191457</v>
      </c>
      <c r="R334" s="53">
        <f>Calculations!O307</f>
        <v>0</v>
      </c>
      <c r="S334" s="53">
        <f>Calculations!T307</f>
        <v>0</v>
      </c>
      <c r="T334" s="53">
        <f>Calculations!M307</f>
        <v>0</v>
      </c>
      <c r="U334" s="53">
        <f>Calculations!R307</f>
        <v>0</v>
      </c>
      <c r="V334" s="31" t="s">
        <v>1782</v>
      </c>
      <c r="W334" s="31" t="s">
        <v>1781</v>
      </c>
      <c r="X334" s="31" t="s">
        <v>1779</v>
      </c>
      <c r="Y334" s="29" t="s">
        <v>1786</v>
      </c>
      <c r="Z334" s="38" t="s">
        <v>1791</v>
      </c>
      <c r="AA334" s="70" t="s">
        <v>2427</v>
      </c>
      <c r="AB334" s="64" t="s">
        <v>1886</v>
      </c>
      <c r="AC334" s="29" t="s">
        <v>2470</v>
      </c>
    </row>
    <row r="335" spans="2:29" x14ac:dyDescent="0.25">
      <c r="B335" s="13" t="str">
        <f>Calculations!A308</f>
        <v>19P001</v>
      </c>
      <c r="C335" s="60" t="s">
        <v>1826</v>
      </c>
      <c r="D335" s="29" t="str">
        <f>Calculations!B308</f>
        <v>Land South of Whittingham Lane, Grimsargh, PR2 5LZ</v>
      </c>
      <c r="E335" s="29" t="s">
        <v>1813</v>
      </c>
      <c r="F335" s="13" t="str">
        <f>Calculations!C308</f>
        <v>Residential</v>
      </c>
      <c r="G335" s="53">
        <f>Calculations!D308</f>
        <v>2.9310100000000001</v>
      </c>
      <c r="H335" s="53">
        <f>Calculations!H308</f>
        <v>2.9310100000000001</v>
      </c>
      <c r="I335" s="53">
        <f>Calculations!L308</f>
        <v>100</v>
      </c>
      <c r="J335" s="53">
        <f>Calculations!G308</f>
        <v>0</v>
      </c>
      <c r="K335" s="53">
        <f>Calculations!K308</f>
        <v>0</v>
      </c>
      <c r="L335" s="53">
        <f>Calculations!F308</f>
        <v>0</v>
      </c>
      <c r="M335" s="53">
        <f>Calculations!J308</f>
        <v>0</v>
      </c>
      <c r="N335" s="53">
        <f>Calculations!E308</f>
        <v>0</v>
      </c>
      <c r="O335" s="53">
        <f>Calculations!I308</f>
        <v>0</v>
      </c>
      <c r="P335" s="53">
        <f>Calculations!Q308</f>
        <v>7.8540560000000009E-2</v>
      </c>
      <c r="Q335" s="53">
        <f>Calculations!V308</f>
        <v>2.6796414887700828</v>
      </c>
      <c r="R335" s="53">
        <f>Calculations!O308</f>
        <v>1.189086E-2</v>
      </c>
      <c r="S335" s="53">
        <f>Calculations!T308</f>
        <v>0.40569155342356389</v>
      </c>
      <c r="T335" s="53">
        <f>Calculations!M308</f>
        <v>0.01</v>
      </c>
      <c r="U335" s="53">
        <f>Calculations!R308</f>
        <v>0.34117932043902954</v>
      </c>
      <c r="V335" s="31" t="s">
        <v>1782</v>
      </c>
      <c r="W335" s="31" t="s">
        <v>1782</v>
      </c>
      <c r="X335" s="31" t="s">
        <v>1779</v>
      </c>
      <c r="Y335" s="29" t="s">
        <v>1787</v>
      </c>
      <c r="Z335" s="38" t="s">
        <v>1788</v>
      </c>
      <c r="AA335" s="29" t="s">
        <v>2132</v>
      </c>
      <c r="AB335" s="38" t="s">
        <v>1878</v>
      </c>
      <c r="AC335" s="29"/>
    </row>
    <row r="336" spans="2:29" x14ac:dyDescent="0.25">
      <c r="B336" s="13" t="str">
        <f>Calculations!A309</f>
        <v>19P002</v>
      </c>
      <c r="C336" s="60">
        <v>15</v>
      </c>
      <c r="D336" s="29" t="str">
        <f>Calculations!B309</f>
        <v>Mason Fold, Lea Lane, Preston, PR4 0RN</v>
      </c>
      <c r="E336" s="29" t="s">
        <v>1813</v>
      </c>
      <c r="F336" s="13" t="str">
        <f>Calculations!C309</f>
        <v>Residential</v>
      </c>
      <c r="G336" s="53">
        <f>Calculations!D309</f>
        <v>18.1111</v>
      </c>
      <c r="H336" s="53">
        <f>Calculations!H309</f>
        <v>18.1111</v>
      </c>
      <c r="I336" s="53">
        <f>Calculations!L309</f>
        <v>100</v>
      </c>
      <c r="J336" s="53">
        <f>Calculations!G309</f>
        <v>0</v>
      </c>
      <c r="K336" s="53">
        <f>Calculations!K309</f>
        <v>0</v>
      </c>
      <c r="L336" s="53">
        <f>Calculations!F309</f>
        <v>0</v>
      </c>
      <c r="M336" s="53">
        <f>Calculations!J309</f>
        <v>0</v>
      </c>
      <c r="N336" s="53">
        <f>Calculations!E309</f>
        <v>0</v>
      </c>
      <c r="O336" s="53">
        <f>Calculations!I309</f>
        <v>0</v>
      </c>
      <c r="P336" s="53">
        <f>Calculations!Q309</f>
        <v>1.0584910000000001</v>
      </c>
      <c r="Q336" s="53">
        <f>Calculations!V309</f>
        <v>5.8444324198971902</v>
      </c>
      <c r="R336" s="53">
        <f>Calculations!O309</f>
        <v>0.40419899999999997</v>
      </c>
      <c r="S336" s="53">
        <f>Calculations!T309</f>
        <v>2.2317749888190113</v>
      </c>
      <c r="T336" s="53">
        <f>Calculations!M309</f>
        <v>0.26569300000000001</v>
      </c>
      <c r="U336" s="53">
        <f>Calculations!R309</f>
        <v>1.4670174644278924</v>
      </c>
      <c r="V336" s="31" t="s">
        <v>1782</v>
      </c>
      <c r="W336" s="31" t="s">
        <v>1782</v>
      </c>
      <c r="X336" s="31" t="s">
        <v>1779</v>
      </c>
      <c r="Y336" s="29" t="s">
        <v>1787</v>
      </c>
      <c r="Z336" s="38" t="s">
        <v>1788</v>
      </c>
      <c r="AA336" s="11" t="s">
        <v>2133</v>
      </c>
      <c r="AB336" s="38" t="s">
        <v>1878</v>
      </c>
      <c r="AC336" s="29"/>
    </row>
    <row r="337" spans="2:29" ht="26.25" x14ac:dyDescent="0.25">
      <c r="B337" s="13" t="str">
        <f>Calculations!A310</f>
        <v>19P003</v>
      </c>
      <c r="C337" s="60">
        <v>16</v>
      </c>
      <c r="D337" s="29" t="str">
        <f>Calculations!B310</f>
        <v>Land at Willowfield Barn, Cottam Lane, Preston, PR2 1JS</v>
      </c>
      <c r="E337" s="29" t="s">
        <v>1813</v>
      </c>
      <c r="F337" s="13" t="str">
        <f>Calculations!C310</f>
        <v>Residential</v>
      </c>
      <c r="G337" s="53">
        <f>Calculations!D310</f>
        <v>1.62883</v>
      </c>
      <c r="H337" s="53">
        <f>Calculations!H310</f>
        <v>0.1317802525529001</v>
      </c>
      <c r="I337" s="53">
        <f>Calculations!L310</f>
        <v>8.0904853516266328</v>
      </c>
      <c r="J337" s="53">
        <f>Calculations!G310</f>
        <v>5.5870234768299998E-2</v>
      </c>
      <c r="K337" s="53">
        <f>Calculations!K310</f>
        <v>3.4300838496528181</v>
      </c>
      <c r="L337" s="53">
        <f>Calculations!F310</f>
        <v>2.1235201178800001E-2</v>
      </c>
      <c r="M337" s="53">
        <f>Calculations!J310</f>
        <v>1.3037088694830032</v>
      </c>
      <c r="N337" s="53">
        <f>Calculations!E310</f>
        <v>1.4199443114999999</v>
      </c>
      <c r="O337" s="53">
        <f>Calculations!I310</f>
        <v>87.175721929237554</v>
      </c>
      <c r="P337" s="53">
        <f>Calculations!Q310</f>
        <v>1.1392420000000001</v>
      </c>
      <c r="Q337" s="53">
        <f>Calculations!V310</f>
        <v>69.942351258265148</v>
      </c>
      <c r="R337" s="53">
        <f>Calculations!O310</f>
        <v>0.64721300000000004</v>
      </c>
      <c r="S337" s="53">
        <f>Calculations!T310</f>
        <v>39.734840345524091</v>
      </c>
      <c r="T337" s="53">
        <f>Calculations!M310</f>
        <v>0.11416</v>
      </c>
      <c r="U337" s="53">
        <f>Calculations!R310</f>
        <v>7.0087117747094547</v>
      </c>
      <c r="V337" s="31" t="s">
        <v>1781</v>
      </c>
      <c r="W337" s="31" t="s">
        <v>1781</v>
      </c>
      <c r="X337" s="31" t="s">
        <v>1779</v>
      </c>
      <c r="Y337" s="29" t="s">
        <v>1783</v>
      </c>
      <c r="Z337" s="38" t="s">
        <v>1808</v>
      </c>
      <c r="AA337" s="29" t="s">
        <v>2134</v>
      </c>
      <c r="AB337" s="38" t="s">
        <v>1878</v>
      </c>
      <c r="AC337" s="29" t="s">
        <v>2502</v>
      </c>
    </row>
    <row r="338" spans="2:29" ht="26.25" x14ac:dyDescent="0.25">
      <c r="B338" s="13" t="str">
        <f>Calculations!A311</f>
        <v>19P004</v>
      </c>
      <c r="C338" s="60">
        <v>22</v>
      </c>
      <c r="D338" s="29" t="str">
        <f>Calculations!B311</f>
        <v>Fulwood Barracks, Watling Street Road, Fulwood, Preston, PR2 8AA</v>
      </c>
      <c r="E338" s="29" t="s">
        <v>1813</v>
      </c>
      <c r="F338" s="13" t="str">
        <f>Calculations!C311</f>
        <v>Residential</v>
      </c>
      <c r="G338" s="53">
        <f>Calculations!D311</f>
        <v>18.597999999999999</v>
      </c>
      <c r="H338" s="53">
        <f>Calculations!H311</f>
        <v>18.597999999999999</v>
      </c>
      <c r="I338" s="53">
        <f>Calculations!L311</f>
        <v>100</v>
      </c>
      <c r="J338" s="53">
        <f>Calculations!G311</f>
        <v>0</v>
      </c>
      <c r="K338" s="53">
        <f>Calculations!K311</f>
        <v>0</v>
      </c>
      <c r="L338" s="53">
        <f>Calculations!F311</f>
        <v>0</v>
      </c>
      <c r="M338" s="53">
        <f>Calculations!J311</f>
        <v>0</v>
      </c>
      <c r="N338" s="53">
        <f>Calculations!E311</f>
        <v>0</v>
      </c>
      <c r="O338" s="53">
        <f>Calculations!I311</f>
        <v>0</v>
      </c>
      <c r="P338" s="53">
        <f>Calculations!Q311</f>
        <v>1.2220599999999999</v>
      </c>
      <c r="Q338" s="53">
        <f>Calculations!V311</f>
        <v>6.5709216044735994</v>
      </c>
      <c r="R338" s="53">
        <f>Calculations!O311</f>
        <v>0.24720000000000003</v>
      </c>
      <c r="S338" s="53">
        <f>Calculations!T311</f>
        <v>1.3291751801268956</v>
      </c>
      <c r="T338" s="53">
        <f>Calculations!M311</f>
        <v>6.5600000000000006E-2</v>
      </c>
      <c r="U338" s="53">
        <f>Calculations!R311</f>
        <v>0.35272609958060008</v>
      </c>
      <c r="V338" s="31" t="s">
        <v>1782</v>
      </c>
      <c r="W338" s="31" t="s">
        <v>1782</v>
      </c>
      <c r="X338" s="31" t="s">
        <v>1779</v>
      </c>
      <c r="Y338" s="29" t="s">
        <v>1787</v>
      </c>
      <c r="Z338" s="38" t="s">
        <v>1788</v>
      </c>
      <c r="AA338" s="29" t="s">
        <v>2135</v>
      </c>
      <c r="AB338" s="38" t="s">
        <v>1878</v>
      </c>
      <c r="AC338" s="29"/>
    </row>
    <row r="339" spans="2:29" ht="26.25" x14ac:dyDescent="0.25">
      <c r="B339" s="13" t="str">
        <f>Calculations!A312</f>
        <v>19P005</v>
      </c>
      <c r="C339" s="60">
        <v>22</v>
      </c>
      <c r="D339" s="29" t="str">
        <f>Calculations!B312</f>
        <v>Fulwood Barracks, Watling Street Road, Fulwood, Preston, PR2 8AA</v>
      </c>
      <c r="E339" s="29" t="s">
        <v>1813</v>
      </c>
      <c r="F339" s="13" t="str">
        <f>Calculations!C312</f>
        <v>Residential</v>
      </c>
      <c r="G339" s="53">
        <f>Calculations!D312</f>
        <v>18.611799999999999</v>
      </c>
      <c r="H339" s="53">
        <f>Calculations!H312</f>
        <v>18.611799999999999</v>
      </c>
      <c r="I339" s="53">
        <f>Calculations!L312</f>
        <v>100</v>
      </c>
      <c r="J339" s="53">
        <f>Calculations!G312</f>
        <v>0</v>
      </c>
      <c r="K339" s="53">
        <f>Calculations!K312</f>
        <v>0</v>
      </c>
      <c r="L339" s="53">
        <f>Calculations!F312</f>
        <v>0</v>
      </c>
      <c r="M339" s="53">
        <f>Calculations!J312</f>
        <v>0</v>
      </c>
      <c r="N339" s="53">
        <f>Calculations!E312</f>
        <v>0</v>
      </c>
      <c r="O339" s="53">
        <f>Calculations!I312</f>
        <v>0</v>
      </c>
      <c r="P339" s="53">
        <f>Calculations!Q312</f>
        <v>1.2220599999999999</v>
      </c>
      <c r="Q339" s="53">
        <f>Calculations!V312</f>
        <v>6.5660494954813613</v>
      </c>
      <c r="R339" s="53">
        <f>Calculations!O312</f>
        <v>0.24720000000000003</v>
      </c>
      <c r="S339" s="53">
        <f>Calculations!T312</f>
        <v>1.3281896431296276</v>
      </c>
      <c r="T339" s="53">
        <f>Calculations!M312</f>
        <v>6.5600000000000006E-2</v>
      </c>
      <c r="U339" s="53">
        <f>Calculations!R312</f>
        <v>0.35246456549071026</v>
      </c>
      <c r="V339" s="31" t="s">
        <v>1782</v>
      </c>
      <c r="W339" s="31" t="s">
        <v>1782</v>
      </c>
      <c r="X339" s="31" t="s">
        <v>1779</v>
      </c>
      <c r="Y339" s="29" t="s">
        <v>1787</v>
      </c>
      <c r="Z339" s="38" t="s">
        <v>1788</v>
      </c>
      <c r="AA339" s="29" t="s">
        <v>2135</v>
      </c>
      <c r="AB339" s="38" t="s">
        <v>1878</v>
      </c>
      <c r="AC339" s="29"/>
    </row>
    <row r="340" spans="2:29" ht="39" x14ac:dyDescent="0.25">
      <c r="B340" s="13" t="str">
        <f>Calculations!A313</f>
        <v>19P006</v>
      </c>
      <c r="C340" s="60">
        <v>16</v>
      </c>
      <c r="D340" s="29" t="str">
        <f>Calculations!B313</f>
        <v>Land North of Derby Road, Fulwood, Preston, PR2 8JJ</v>
      </c>
      <c r="E340" s="29" t="s">
        <v>1813</v>
      </c>
      <c r="F340" s="13" t="str">
        <f>Calculations!C313</f>
        <v>Other</v>
      </c>
      <c r="G340" s="53">
        <f>Calculations!D313</f>
        <v>2.9440200000000001</v>
      </c>
      <c r="H340" s="53">
        <f>Calculations!H313</f>
        <v>0.49226818129674527</v>
      </c>
      <c r="I340" s="53">
        <f>Calculations!L313</f>
        <v>16.720952347359912</v>
      </c>
      <c r="J340" s="53">
        <f>Calculations!G313</f>
        <v>8.0546732325499995E-4</v>
      </c>
      <c r="K340" s="53">
        <f>Calculations!K313</f>
        <v>2.7359437886121697E-2</v>
      </c>
      <c r="L340" s="53">
        <f>Calculations!F313</f>
        <v>0</v>
      </c>
      <c r="M340" s="53">
        <f>Calculations!J313</f>
        <v>0</v>
      </c>
      <c r="N340" s="53">
        <f>Calculations!E313</f>
        <v>2.4509463513799998</v>
      </c>
      <c r="O340" s="53">
        <f>Calculations!I313</f>
        <v>83.251688214753969</v>
      </c>
      <c r="P340" s="53">
        <f>Calculations!Q313</f>
        <v>1.8917359999999999</v>
      </c>
      <c r="Q340" s="53">
        <f>Calculations!V313</f>
        <v>64.25690042866556</v>
      </c>
      <c r="R340" s="53">
        <f>Calculations!O313</f>
        <v>0.76006599999999991</v>
      </c>
      <c r="S340" s="53">
        <f>Calculations!T313</f>
        <v>25.817283849973844</v>
      </c>
      <c r="T340" s="53">
        <f>Calculations!M313</f>
        <v>0.39718799999999999</v>
      </c>
      <c r="U340" s="53">
        <f>Calculations!R313</f>
        <v>13.491348564208122</v>
      </c>
      <c r="V340" s="31" t="s">
        <v>1781</v>
      </c>
      <c r="W340" s="31" t="s">
        <v>1781</v>
      </c>
      <c r="X340" s="31" t="s">
        <v>1779</v>
      </c>
      <c r="Y340" s="29" t="s">
        <v>1787</v>
      </c>
      <c r="Z340" s="38" t="s">
        <v>2517</v>
      </c>
      <c r="AA340" s="29" t="s">
        <v>2432</v>
      </c>
      <c r="AB340" s="38" t="s">
        <v>1878</v>
      </c>
      <c r="AC340" s="29" t="s">
        <v>2465</v>
      </c>
    </row>
    <row r="341" spans="2:29" x14ac:dyDescent="0.25">
      <c r="B341" s="13" t="str">
        <f>Calculations!A314</f>
        <v>19P007</v>
      </c>
      <c r="C341" s="60">
        <v>17</v>
      </c>
      <c r="D341" s="29" t="str">
        <f>Calculations!B314</f>
        <v>Land to the East of Garstang Road, Broughton, PR3 5DL</v>
      </c>
      <c r="E341" s="29" t="s">
        <v>1813</v>
      </c>
      <c r="F341" s="13" t="str">
        <f>Calculations!C314</f>
        <v>Residential</v>
      </c>
      <c r="G341" s="53">
        <f>Calculations!D314</f>
        <v>4.4028200000000002</v>
      </c>
      <c r="H341" s="53">
        <f>Calculations!H314</f>
        <v>4.4028200000000002</v>
      </c>
      <c r="I341" s="53">
        <f>Calculations!L314</f>
        <v>100</v>
      </c>
      <c r="J341" s="53">
        <f>Calculations!G314</f>
        <v>0</v>
      </c>
      <c r="K341" s="53">
        <f>Calculations!K314</f>
        <v>0</v>
      </c>
      <c r="L341" s="53">
        <f>Calculations!F314</f>
        <v>0</v>
      </c>
      <c r="M341" s="53">
        <f>Calculations!J314</f>
        <v>0</v>
      </c>
      <c r="N341" s="53">
        <f>Calculations!E314</f>
        <v>0</v>
      </c>
      <c r="O341" s="53">
        <f>Calculations!I314</f>
        <v>0</v>
      </c>
      <c r="P341" s="53">
        <f>Calculations!Q314</f>
        <v>0.46686719999999998</v>
      </c>
      <c r="Q341" s="53">
        <f>Calculations!V314</f>
        <v>10.603822095838575</v>
      </c>
      <c r="R341" s="53">
        <f>Calculations!O314</f>
        <v>0.15115119999999999</v>
      </c>
      <c r="S341" s="53">
        <f>Calculations!T314</f>
        <v>3.4330542697634692</v>
      </c>
      <c r="T341" s="53">
        <f>Calculations!M314</f>
        <v>6.2349399999999999E-2</v>
      </c>
      <c r="U341" s="53">
        <f>Calculations!R314</f>
        <v>1.4161242113009389</v>
      </c>
      <c r="V341" s="31" t="s">
        <v>1782</v>
      </c>
      <c r="W341" s="31" t="s">
        <v>1782</v>
      </c>
      <c r="X341" s="31" t="s">
        <v>1779</v>
      </c>
      <c r="Y341" s="29" t="s">
        <v>1787</v>
      </c>
      <c r="Z341" s="38" t="s">
        <v>1788</v>
      </c>
      <c r="AA341" s="29" t="s">
        <v>2132</v>
      </c>
      <c r="AB341" s="38" t="s">
        <v>1878</v>
      </c>
      <c r="AC341" s="29"/>
    </row>
    <row r="342" spans="2:29" x14ac:dyDescent="0.25">
      <c r="B342" s="13" t="str">
        <f>Calculations!A315</f>
        <v>19P008</v>
      </c>
      <c r="C342" s="60">
        <v>13</v>
      </c>
      <c r="D342" s="29" t="str">
        <f>Calculations!B315</f>
        <v>Land off Whittingham Lane, Goosnargh, PR3 2BY</v>
      </c>
      <c r="E342" s="29" t="s">
        <v>1813</v>
      </c>
      <c r="F342" s="13" t="str">
        <f>Calculations!C315</f>
        <v>Residential</v>
      </c>
      <c r="G342" s="53">
        <f>Calculations!D315</f>
        <v>7.9038700000000004</v>
      </c>
      <c r="H342" s="53">
        <f>Calculations!H315</f>
        <v>7.9038700000000004</v>
      </c>
      <c r="I342" s="53">
        <f>Calculations!L315</f>
        <v>100</v>
      </c>
      <c r="J342" s="53">
        <f>Calculations!G315</f>
        <v>0</v>
      </c>
      <c r="K342" s="53">
        <f>Calculations!K315</f>
        <v>0</v>
      </c>
      <c r="L342" s="53">
        <f>Calculations!F315</f>
        <v>0</v>
      </c>
      <c r="M342" s="53">
        <f>Calculations!J315</f>
        <v>0</v>
      </c>
      <c r="N342" s="53">
        <f>Calculations!E315</f>
        <v>0</v>
      </c>
      <c r="O342" s="53">
        <f>Calculations!I315</f>
        <v>0</v>
      </c>
      <c r="P342" s="53">
        <f>Calculations!Q315</f>
        <v>0.1734792</v>
      </c>
      <c r="Q342" s="53">
        <f>Calculations!V315</f>
        <v>2.194864034960089</v>
      </c>
      <c r="R342" s="53">
        <f>Calculations!O315</f>
        <v>9.4799999999999995E-2</v>
      </c>
      <c r="S342" s="53">
        <f>Calculations!T315</f>
        <v>1.1994124397288923</v>
      </c>
      <c r="T342" s="53">
        <f>Calculations!M315</f>
        <v>6.4399999999999999E-2</v>
      </c>
      <c r="U342" s="53">
        <f>Calculations!R315</f>
        <v>0.81479072909853012</v>
      </c>
      <c r="V342" s="31" t="s">
        <v>1782</v>
      </c>
      <c r="W342" s="31" t="s">
        <v>1782</v>
      </c>
      <c r="X342" s="31" t="s">
        <v>1779</v>
      </c>
      <c r="Y342" s="29" t="s">
        <v>1787</v>
      </c>
      <c r="Z342" s="38" t="s">
        <v>1788</v>
      </c>
      <c r="AA342" s="29" t="s">
        <v>2132</v>
      </c>
      <c r="AB342" s="38" t="s">
        <v>1878</v>
      </c>
      <c r="AC342" s="29"/>
    </row>
    <row r="343" spans="2:29" ht="39" x14ac:dyDescent="0.25">
      <c r="B343" s="13" t="str">
        <f>Calculations!A316</f>
        <v>19P009</v>
      </c>
      <c r="C343" s="60">
        <v>16</v>
      </c>
      <c r="D343" s="29" t="str">
        <f>Calculations!B316</f>
        <v>Ingol Lodge, Cottam Avenue, Preston, PR2 3XH</v>
      </c>
      <c r="E343" s="29" t="s">
        <v>1813</v>
      </c>
      <c r="F343" s="13" t="str">
        <f>Calculations!C316</f>
        <v>Residential</v>
      </c>
      <c r="G343" s="53">
        <f>Calculations!D316</f>
        <v>5.99411</v>
      </c>
      <c r="H343" s="53">
        <f>Calculations!H316</f>
        <v>3.54914182437988</v>
      </c>
      <c r="I343" s="53">
        <f>Calculations!L316</f>
        <v>59.210488702741195</v>
      </c>
      <c r="J343" s="53">
        <f>Calculations!G316</f>
        <v>3.4665825406499998E-2</v>
      </c>
      <c r="K343" s="53">
        <f>Calculations!K316</f>
        <v>0.5783314855166154</v>
      </c>
      <c r="L343" s="53">
        <f>Calculations!F316</f>
        <v>3.4167751736199998E-3</v>
      </c>
      <c r="M343" s="53">
        <f>Calculations!J316</f>
        <v>5.7002210063212044E-2</v>
      </c>
      <c r="N343" s="53">
        <f>Calculations!E316</f>
        <v>2.40688557504</v>
      </c>
      <c r="O343" s="53">
        <f>Calculations!I316</f>
        <v>40.154177601678981</v>
      </c>
      <c r="P343" s="53">
        <f>Calculations!Q316</f>
        <v>1.7050475999999999</v>
      </c>
      <c r="Q343" s="53">
        <f>Calculations!V316</f>
        <v>28.445383885180618</v>
      </c>
      <c r="R343" s="53">
        <f>Calculations!O316</f>
        <v>0.31816759999999999</v>
      </c>
      <c r="S343" s="53">
        <f>Calculations!T316</f>
        <v>5.3080040239501773</v>
      </c>
      <c r="T343" s="53">
        <f>Calculations!M316</f>
        <v>0.24571899999999999</v>
      </c>
      <c r="U343" s="53">
        <f>Calculations!R316</f>
        <v>4.0993408529373001</v>
      </c>
      <c r="V343" s="31" t="s">
        <v>1782</v>
      </c>
      <c r="W343" s="31" t="s">
        <v>1781</v>
      </c>
      <c r="X343" s="31" t="s">
        <v>1779</v>
      </c>
      <c r="Y343" s="29" t="s">
        <v>1783</v>
      </c>
      <c r="Z343" s="38" t="s">
        <v>1807</v>
      </c>
      <c r="AA343" s="29" t="s">
        <v>2136</v>
      </c>
      <c r="AB343" s="38" t="s">
        <v>1878</v>
      </c>
      <c r="AC343" s="29" t="s">
        <v>2501</v>
      </c>
    </row>
    <row r="344" spans="2:29" ht="26.25" x14ac:dyDescent="0.25">
      <c r="B344" s="13" t="str">
        <f>Calculations!A317</f>
        <v>19P010</v>
      </c>
      <c r="C344" s="60">
        <v>9</v>
      </c>
      <c r="D344" s="29" t="str">
        <f>Calculations!B317</f>
        <v>Land Adjacent 20 Halfpenny Lane, Longridge, Preston, PR3 2EA</v>
      </c>
      <c r="E344" s="29" t="s">
        <v>1813</v>
      </c>
      <c r="F344" s="13" t="str">
        <f>Calculations!C317</f>
        <v>Residential</v>
      </c>
      <c r="G344" s="53">
        <f>Calculations!D317</f>
        <v>1.3547100000000001</v>
      </c>
      <c r="H344" s="53">
        <f>Calculations!H317</f>
        <v>1.3547100000000001</v>
      </c>
      <c r="I344" s="53">
        <f>Calculations!L317</f>
        <v>100</v>
      </c>
      <c r="J344" s="53">
        <f>Calculations!G317</f>
        <v>0</v>
      </c>
      <c r="K344" s="53">
        <f>Calculations!K317</f>
        <v>0</v>
      </c>
      <c r="L344" s="53">
        <f>Calculations!F317</f>
        <v>0</v>
      </c>
      <c r="M344" s="53">
        <f>Calculations!J317</f>
        <v>0</v>
      </c>
      <c r="N344" s="53">
        <f>Calculations!E317</f>
        <v>0</v>
      </c>
      <c r="O344" s="53">
        <f>Calculations!I317</f>
        <v>0</v>
      </c>
      <c r="P344" s="53">
        <f>Calculations!Q317</f>
        <v>0.1545591</v>
      </c>
      <c r="Q344" s="53">
        <f>Calculations!V317</f>
        <v>11.409017428084239</v>
      </c>
      <c r="R344" s="53">
        <f>Calculations!O317</f>
        <v>4.9250100000000005E-2</v>
      </c>
      <c r="S344" s="53">
        <f>Calculations!T317</f>
        <v>3.6354717983922757</v>
      </c>
      <c r="T344" s="53">
        <f>Calculations!M317</f>
        <v>3.2620900000000001E-2</v>
      </c>
      <c r="U344" s="53">
        <f>Calculations!R317</f>
        <v>2.4079618516139987</v>
      </c>
      <c r="V344" s="31" t="s">
        <v>1782</v>
      </c>
      <c r="W344" s="31" t="s">
        <v>1782</v>
      </c>
      <c r="X344" s="31" t="s">
        <v>1779</v>
      </c>
      <c r="Y344" s="29" t="s">
        <v>1787</v>
      </c>
      <c r="Z344" s="38" t="s">
        <v>1788</v>
      </c>
      <c r="AA344" s="29" t="s">
        <v>2133</v>
      </c>
      <c r="AB344" s="38" t="s">
        <v>1878</v>
      </c>
      <c r="AC344" s="29"/>
    </row>
    <row r="345" spans="2:29" x14ac:dyDescent="0.25">
      <c r="B345" s="13" t="str">
        <f>Calculations!A318</f>
        <v>19P011</v>
      </c>
      <c r="C345" s="60">
        <v>12</v>
      </c>
      <c r="D345" s="29" t="str">
        <f>Calculations!B318</f>
        <v>Land off Langley Lane, Broughton, PR3 5DD_x000D_</v>
      </c>
      <c r="E345" s="29" t="s">
        <v>1813</v>
      </c>
      <c r="F345" s="13" t="str">
        <f>Calculations!C318</f>
        <v>Residential</v>
      </c>
      <c r="G345" s="53">
        <f>Calculations!D318</f>
        <v>9.7851999999999995E-2</v>
      </c>
      <c r="H345" s="53">
        <f>Calculations!H318</f>
        <v>9.7851999999999995E-2</v>
      </c>
      <c r="I345" s="53">
        <f>Calculations!L318</f>
        <v>100</v>
      </c>
      <c r="J345" s="53">
        <f>Calculations!G318</f>
        <v>0</v>
      </c>
      <c r="K345" s="53">
        <f>Calculations!K318</f>
        <v>0</v>
      </c>
      <c r="L345" s="53">
        <f>Calculations!F318</f>
        <v>0</v>
      </c>
      <c r="M345" s="53">
        <f>Calculations!J318</f>
        <v>0</v>
      </c>
      <c r="N345" s="53">
        <f>Calculations!E318</f>
        <v>0</v>
      </c>
      <c r="O345" s="53">
        <f>Calculations!I318</f>
        <v>0</v>
      </c>
      <c r="P345" s="53">
        <f>Calculations!Q318</f>
        <v>0</v>
      </c>
      <c r="Q345" s="53">
        <f>Calculations!V318</f>
        <v>0</v>
      </c>
      <c r="R345" s="53">
        <f>Calculations!O318</f>
        <v>0</v>
      </c>
      <c r="S345" s="53">
        <f>Calculations!T318</f>
        <v>0</v>
      </c>
      <c r="T345" s="53">
        <f>Calculations!M318</f>
        <v>0</v>
      </c>
      <c r="U345" s="53">
        <f>Calculations!R318</f>
        <v>0</v>
      </c>
      <c r="V345" s="31" t="s">
        <v>1782</v>
      </c>
      <c r="W345" s="31" t="s">
        <v>1782</v>
      </c>
      <c r="X345" s="31" t="s">
        <v>1779</v>
      </c>
      <c r="Y345" s="29" t="s">
        <v>1789</v>
      </c>
      <c r="Z345" s="38" t="s">
        <v>1790</v>
      </c>
      <c r="AA345" s="29" t="s">
        <v>2137</v>
      </c>
      <c r="AB345" s="38" t="s">
        <v>1878</v>
      </c>
      <c r="AC345" s="29"/>
    </row>
    <row r="346" spans="2:29" ht="26.25" x14ac:dyDescent="0.25">
      <c r="B346" s="13" t="str">
        <f>Calculations!A319</f>
        <v>19P012</v>
      </c>
      <c r="C346" s="60">
        <v>21</v>
      </c>
      <c r="D346" s="29" t="str">
        <f>Calculations!B319</f>
        <v>Former Alstom Works and Wider Site, Channel Way, Preston, PR1 8XL</v>
      </c>
      <c r="E346" s="29" t="s">
        <v>1813</v>
      </c>
      <c r="F346" s="13" t="str">
        <f>Calculations!C319</f>
        <v>Mixed Use</v>
      </c>
      <c r="G346" s="53">
        <f>Calculations!D319</f>
        <v>5.9792100000000001</v>
      </c>
      <c r="H346" s="53">
        <f>Calculations!H319</f>
        <v>6.985016058999971E-2</v>
      </c>
      <c r="I346" s="53">
        <f>Calculations!L319</f>
        <v>1.1682172158194761</v>
      </c>
      <c r="J346" s="53">
        <f>Calculations!G319</f>
        <v>5.9093598394100004</v>
      </c>
      <c r="K346" s="53">
        <f>Calculations!K319</f>
        <v>98.831782784180518</v>
      </c>
      <c r="L346" s="53">
        <f>Calculations!F319</f>
        <v>0</v>
      </c>
      <c r="M346" s="53">
        <f>Calculations!J319</f>
        <v>0</v>
      </c>
      <c r="N346" s="53">
        <f>Calculations!E319</f>
        <v>0</v>
      </c>
      <c r="O346" s="53">
        <f>Calculations!I319</f>
        <v>0</v>
      </c>
      <c r="P346" s="53">
        <f>Calculations!Q319</f>
        <v>0.42778699999999997</v>
      </c>
      <c r="Q346" s="53">
        <f>Calculations!V319</f>
        <v>7.1545739320077395</v>
      </c>
      <c r="R346" s="53">
        <f>Calculations!O319</f>
        <v>7.4799999999999991E-2</v>
      </c>
      <c r="S346" s="53">
        <f>Calculations!T319</f>
        <v>1.2510013864707878</v>
      </c>
      <c r="T346" s="53">
        <f>Calculations!M319</f>
        <v>0.01</v>
      </c>
      <c r="U346" s="53">
        <f>Calculations!R319</f>
        <v>0.16724617466187006</v>
      </c>
      <c r="V346" s="31" t="s">
        <v>1782</v>
      </c>
      <c r="W346" s="31" t="s">
        <v>1781</v>
      </c>
      <c r="X346" s="31" t="s">
        <v>1779</v>
      </c>
      <c r="Y346" s="29" t="s">
        <v>1787</v>
      </c>
      <c r="Z346" s="38" t="s">
        <v>1788</v>
      </c>
      <c r="AA346" s="29" t="s">
        <v>2138</v>
      </c>
      <c r="AB346" s="38" t="s">
        <v>1878</v>
      </c>
      <c r="AC346" s="29"/>
    </row>
    <row r="347" spans="2:29" x14ac:dyDescent="0.25">
      <c r="B347" s="13" t="str">
        <f>Calculations!A320</f>
        <v>19P013</v>
      </c>
      <c r="C347" s="60">
        <v>15</v>
      </c>
      <c r="D347" s="29" t="str">
        <f>Calculations!B320</f>
        <v>Red Oaks Stables, Darkinson Lane, Lea, PR4 0RE</v>
      </c>
      <c r="E347" s="29" t="s">
        <v>1813</v>
      </c>
      <c r="F347" s="13" t="str">
        <f>Calculations!C320</f>
        <v>Residential</v>
      </c>
      <c r="G347" s="53">
        <f>Calculations!D320</f>
        <v>2.3017799999999999</v>
      </c>
      <c r="H347" s="53">
        <f>Calculations!H320</f>
        <v>2.3017799999999999</v>
      </c>
      <c r="I347" s="53">
        <f>Calculations!L320</f>
        <v>100</v>
      </c>
      <c r="J347" s="53">
        <f>Calculations!G320</f>
        <v>0</v>
      </c>
      <c r="K347" s="53">
        <f>Calculations!K320</f>
        <v>0</v>
      </c>
      <c r="L347" s="53">
        <f>Calculations!F320</f>
        <v>0</v>
      </c>
      <c r="M347" s="53">
        <f>Calculations!J320</f>
        <v>0</v>
      </c>
      <c r="N347" s="53">
        <f>Calculations!E320</f>
        <v>0</v>
      </c>
      <c r="O347" s="53">
        <f>Calculations!I320</f>
        <v>0</v>
      </c>
      <c r="P347" s="53">
        <f>Calculations!Q320</f>
        <v>2.0598310000000002E-2</v>
      </c>
      <c r="Q347" s="53">
        <f>Calculations!V320</f>
        <v>0.89488613160249897</v>
      </c>
      <c r="R347" s="53">
        <f>Calculations!O320</f>
        <v>9.2956099999999993E-3</v>
      </c>
      <c r="S347" s="53">
        <f>Calculations!T320</f>
        <v>0.40384441606061389</v>
      </c>
      <c r="T347" s="53">
        <f>Calculations!M320</f>
        <v>7.01843E-3</v>
      </c>
      <c r="U347" s="53">
        <f>Calculations!R320</f>
        <v>0.30491315416764414</v>
      </c>
      <c r="V347" s="31" t="s">
        <v>1782</v>
      </c>
      <c r="W347" s="31" t="s">
        <v>1782</v>
      </c>
      <c r="X347" s="31" t="s">
        <v>1779</v>
      </c>
      <c r="Y347" s="29" t="s">
        <v>1787</v>
      </c>
      <c r="Z347" s="38" t="s">
        <v>1788</v>
      </c>
      <c r="AA347" s="29" t="s">
        <v>2132</v>
      </c>
      <c r="AB347" s="38" t="s">
        <v>1878</v>
      </c>
      <c r="AC347" s="29"/>
    </row>
    <row r="348" spans="2:29" ht="39" x14ac:dyDescent="0.25">
      <c r="B348" s="13" t="str">
        <f>Calculations!A321</f>
        <v>19P014</v>
      </c>
      <c r="C348" s="60">
        <v>11</v>
      </c>
      <c r="D348" s="29" t="str">
        <f>Calculations!B321</f>
        <v>Land to the Side and Rear of West View Farm and Rydal Mount, Woodplumpton Road, Woodplumpton, Preston, PR4 0NE</v>
      </c>
      <c r="E348" s="29" t="s">
        <v>1813</v>
      </c>
      <c r="F348" s="13" t="str">
        <f>Calculations!C321</f>
        <v>Residential</v>
      </c>
      <c r="G348" s="53">
        <f>Calculations!D321</f>
        <v>1.22716</v>
      </c>
      <c r="H348" s="53">
        <f>Calculations!H321</f>
        <v>1.22716</v>
      </c>
      <c r="I348" s="53">
        <f>Calculations!L321</f>
        <v>100</v>
      </c>
      <c r="J348" s="53">
        <f>Calculations!G321</f>
        <v>0</v>
      </c>
      <c r="K348" s="53">
        <f>Calculations!K321</f>
        <v>0</v>
      </c>
      <c r="L348" s="53">
        <f>Calculations!F321</f>
        <v>0</v>
      </c>
      <c r="M348" s="53">
        <f>Calculations!J321</f>
        <v>0</v>
      </c>
      <c r="N348" s="53">
        <f>Calculations!E321</f>
        <v>0</v>
      </c>
      <c r="O348" s="53">
        <f>Calculations!I321</f>
        <v>0</v>
      </c>
      <c r="P348" s="53">
        <f>Calculations!Q321</f>
        <v>2.5429380000000001E-2</v>
      </c>
      <c r="Q348" s="53">
        <f>Calculations!V321</f>
        <v>2.0722138922389908</v>
      </c>
      <c r="R348" s="53">
        <f>Calculations!O321</f>
        <v>1.3961979999999999E-2</v>
      </c>
      <c r="S348" s="53">
        <f>Calculations!T321</f>
        <v>1.1377473190130054</v>
      </c>
      <c r="T348" s="53">
        <f>Calculations!M321</f>
        <v>2.7870799999999999E-3</v>
      </c>
      <c r="U348" s="53">
        <f>Calculations!R321</f>
        <v>0.22711626845725086</v>
      </c>
      <c r="V348" s="31" t="s">
        <v>1782</v>
      </c>
      <c r="W348" s="31" t="s">
        <v>1782</v>
      </c>
      <c r="X348" s="31" t="s">
        <v>1779</v>
      </c>
      <c r="Y348" s="29" t="s">
        <v>1787</v>
      </c>
      <c r="Z348" s="38" t="s">
        <v>1788</v>
      </c>
      <c r="AA348" s="29" t="s">
        <v>2132</v>
      </c>
      <c r="AB348" s="38" t="s">
        <v>1878</v>
      </c>
      <c r="AC348" s="29"/>
    </row>
    <row r="349" spans="2:29" ht="26.25" x14ac:dyDescent="0.25">
      <c r="B349" s="13" t="str">
        <f>Calculations!A322</f>
        <v>19P015</v>
      </c>
      <c r="C349" s="60">
        <v>12</v>
      </c>
      <c r="D349" s="29" t="str">
        <f>Calculations!B322</f>
        <v>Land at Dean Farm, Pudding Pie Nook Lane, Broughton, Preston, PR3 2JL</v>
      </c>
      <c r="E349" s="29" t="s">
        <v>1813</v>
      </c>
      <c r="F349" s="13" t="str">
        <f>Calculations!C322</f>
        <v>Residential</v>
      </c>
      <c r="G349" s="53">
        <f>Calculations!D322</f>
        <v>2.2241900000000001</v>
      </c>
      <c r="H349" s="53">
        <f>Calculations!H322</f>
        <v>2.2241900000000001</v>
      </c>
      <c r="I349" s="53">
        <f>Calculations!L322</f>
        <v>100</v>
      </c>
      <c r="J349" s="53">
        <f>Calculations!G322</f>
        <v>0</v>
      </c>
      <c r="K349" s="53">
        <f>Calculations!K322</f>
        <v>0</v>
      </c>
      <c r="L349" s="53">
        <f>Calculations!F322</f>
        <v>0</v>
      </c>
      <c r="M349" s="53">
        <f>Calculations!J322</f>
        <v>0</v>
      </c>
      <c r="N349" s="53">
        <f>Calculations!E322</f>
        <v>0</v>
      </c>
      <c r="O349" s="53">
        <f>Calculations!I322</f>
        <v>0</v>
      </c>
      <c r="P349" s="53">
        <f>Calculations!Q322</f>
        <v>0.17541230000000002</v>
      </c>
      <c r="Q349" s="53">
        <f>Calculations!V322</f>
        <v>7.8865699423160791</v>
      </c>
      <c r="R349" s="53">
        <f>Calculations!O322</f>
        <v>0.1156824</v>
      </c>
      <c r="S349" s="53">
        <f>Calculations!T322</f>
        <v>5.2011024238037216</v>
      </c>
      <c r="T349" s="53">
        <f>Calculations!M322</f>
        <v>0.100442</v>
      </c>
      <c r="U349" s="53">
        <f>Calculations!R322</f>
        <v>4.515891178361561</v>
      </c>
      <c r="V349" s="31" t="s">
        <v>1782</v>
      </c>
      <c r="W349" s="31" t="s">
        <v>1782</v>
      </c>
      <c r="X349" s="31" t="s">
        <v>1779</v>
      </c>
      <c r="Y349" s="29" t="s">
        <v>1787</v>
      </c>
      <c r="Z349" s="38" t="s">
        <v>1788</v>
      </c>
      <c r="AA349" s="29" t="s">
        <v>2139</v>
      </c>
      <c r="AB349" s="38" t="s">
        <v>1878</v>
      </c>
      <c r="AC349" s="29"/>
    </row>
    <row r="350" spans="2:29" ht="26.25" x14ac:dyDescent="0.25">
      <c r="B350" s="13" t="str">
        <f>Calculations!A323</f>
        <v>19P016</v>
      </c>
      <c r="C350" s="60" t="s">
        <v>1824</v>
      </c>
      <c r="D350" s="29" t="str">
        <f>Calculations!B323</f>
        <v>Land Adjacent to The Stonehouse, Whittingham Lane, Broughton, PR3 5DB</v>
      </c>
      <c r="E350" s="29" t="s">
        <v>1813</v>
      </c>
      <c r="F350" s="13" t="str">
        <f>Calculations!C323</f>
        <v>Residential</v>
      </c>
      <c r="G350" s="53">
        <f>Calculations!D323</f>
        <v>0.84234200000000004</v>
      </c>
      <c r="H350" s="53">
        <f>Calculations!H323</f>
        <v>0.84234200000000004</v>
      </c>
      <c r="I350" s="53">
        <f>Calculations!L323</f>
        <v>100</v>
      </c>
      <c r="J350" s="53">
        <f>Calculations!G323</f>
        <v>0</v>
      </c>
      <c r="K350" s="53">
        <f>Calculations!K323</f>
        <v>0</v>
      </c>
      <c r="L350" s="53">
        <f>Calculations!F323</f>
        <v>0</v>
      </c>
      <c r="M350" s="53">
        <f>Calculations!J323</f>
        <v>0</v>
      </c>
      <c r="N350" s="53">
        <f>Calculations!E323</f>
        <v>0</v>
      </c>
      <c r="O350" s="53">
        <f>Calculations!I323</f>
        <v>0</v>
      </c>
      <c r="P350" s="53">
        <f>Calculations!Q323</f>
        <v>0.110737</v>
      </c>
      <c r="Q350" s="53">
        <f>Calculations!V323</f>
        <v>13.14632298994945</v>
      </c>
      <c r="R350" s="53">
        <f>Calculations!O323</f>
        <v>7.6410499999999992E-2</v>
      </c>
      <c r="S350" s="53">
        <f>Calculations!T323</f>
        <v>9.0711967348179225</v>
      </c>
      <c r="T350" s="53">
        <f>Calculations!M323</f>
        <v>4.4400000000000002E-2</v>
      </c>
      <c r="U350" s="53">
        <f>Calculations!R323</f>
        <v>5.2710181850127382</v>
      </c>
      <c r="V350" s="31" t="s">
        <v>1782</v>
      </c>
      <c r="W350" s="31" t="s">
        <v>1782</v>
      </c>
      <c r="X350" s="31" t="s">
        <v>1779</v>
      </c>
      <c r="Y350" s="29" t="s">
        <v>1787</v>
      </c>
      <c r="Z350" s="38" t="s">
        <v>1788</v>
      </c>
      <c r="AA350" s="29" t="s">
        <v>2132</v>
      </c>
      <c r="AB350" s="38" t="s">
        <v>1891</v>
      </c>
      <c r="AC350" s="29"/>
    </row>
    <row r="351" spans="2:29" ht="26.25" x14ac:dyDescent="0.25">
      <c r="B351" s="13" t="str">
        <f>Calculations!A324</f>
        <v>19P017</v>
      </c>
      <c r="C351" s="60" t="s">
        <v>1828</v>
      </c>
      <c r="D351" s="29" t="str">
        <f>Calculations!B324</f>
        <v>Land at Three Mile Cross Farm, Longridge Road, Grimsargh, Preston, PR2 5SA</v>
      </c>
      <c r="E351" s="29" t="s">
        <v>1813</v>
      </c>
      <c r="F351" s="13" t="str">
        <f>Calculations!C324</f>
        <v>Residential</v>
      </c>
      <c r="G351" s="53">
        <f>Calculations!D324</f>
        <v>18.376899999999999</v>
      </c>
      <c r="H351" s="53">
        <f>Calculations!H324</f>
        <v>18.376899999999999</v>
      </c>
      <c r="I351" s="53">
        <f>Calculations!L324</f>
        <v>100</v>
      </c>
      <c r="J351" s="53">
        <f>Calculations!G324</f>
        <v>0</v>
      </c>
      <c r="K351" s="53">
        <f>Calculations!K324</f>
        <v>0</v>
      </c>
      <c r="L351" s="53">
        <f>Calculations!F324</f>
        <v>0</v>
      </c>
      <c r="M351" s="53">
        <f>Calculations!J324</f>
        <v>0</v>
      </c>
      <c r="N351" s="53">
        <f>Calculations!E324</f>
        <v>0</v>
      </c>
      <c r="O351" s="53">
        <f>Calculations!I324</f>
        <v>0</v>
      </c>
      <c r="P351" s="53">
        <f>Calculations!Q324</f>
        <v>1.4252279999999999</v>
      </c>
      <c r="Q351" s="53">
        <f>Calculations!V324</f>
        <v>7.755540923659594</v>
      </c>
      <c r="R351" s="53">
        <f>Calculations!O324</f>
        <v>0.46519599999999994</v>
      </c>
      <c r="S351" s="53">
        <f>Calculations!T324</f>
        <v>2.5314171595862196</v>
      </c>
      <c r="T351" s="53">
        <f>Calculations!M324</f>
        <v>0.27570499999999998</v>
      </c>
      <c r="U351" s="53">
        <f>Calculations!R324</f>
        <v>1.5002802431313225</v>
      </c>
      <c r="V351" s="31" t="s">
        <v>1782</v>
      </c>
      <c r="W351" s="31" t="s">
        <v>1782</v>
      </c>
      <c r="X351" s="31" t="s">
        <v>1779</v>
      </c>
      <c r="Y351" s="29" t="s">
        <v>1787</v>
      </c>
      <c r="Z351" s="38" t="s">
        <v>1788</v>
      </c>
      <c r="AA351" s="29" t="s">
        <v>2132</v>
      </c>
      <c r="AB351" s="38" t="s">
        <v>1878</v>
      </c>
      <c r="AC351" s="29"/>
    </row>
    <row r="352" spans="2:29" ht="26.25" x14ac:dyDescent="0.25">
      <c r="B352" s="13" t="str">
        <f>Calculations!A325</f>
        <v>19P018</v>
      </c>
      <c r="C352" s="60" t="s">
        <v>1827</v>
      </c>
      <c r="D352" s="29" t="str">
        <f>Calculations!B325</f>
        <v>Land at Church House Farm, Preston Road, Grimsargh, PR2 5SD</v>
      </c>
      <c r="E352" s="29" t="s">
        <v>1813</v>
      </c>
      <c r="F352" s="13" t="str">
        <f>Calculations!C325</f>
        <v>Residential</v>
      </c>
      <c r="G352" s="53">
        <f>Calculations!D325</f>
        <v>8.6730599999999995</v>
      </c>
      <c r="H352" s="53">
        <f>Calculations!H325</f>
        <v>8.6730599999999995</v>
      </c>
      <c r="I352" s="53">
        <f>Calculations!L325</f>
        <v>100</v>
      </c>
      <c r="J352" s="53">
        <f>Calculations!G325</f>
        <v>0</v>
      </c>
      <c r="K352" s="53">
        <f>Calculations!K325</f>
        <v>0</v>
      </c>
      <c r="L352" s="53">
        <f>Calculations!F325</f>
        <v>0</v>
      </c>
      <c r="M352" s="53">
        <f>Calculations!J325</f>
        <v>0</v>
      </c>
      <c r="N352" s="53">
        <f>Calculations!E325</f>
        <v>0</v>
      </c>
      <c r="O352" s="53">
        <f>Calculations!I325</f>
        <v>0</v>
      </c>
      <c r="P352" s="53">
        <f>Calculations!Q325</f>
        <v>0.59042600000000001</v>
      </c>
      <c r="Q352" s="53">
        <f>Calculations!V325</f>
        <v>6.8075857886374589</v>
      </c>
      <c r="R352" s="53">
        <f>Calculations!O325</f>
        <v>0.24057999999999999</v>
      </c>
      <c r="S352" s="53">
        <f>Calculations!T325</f>
        <v>2.7738768093383421</v>
      </c>
      <c r="T352" s="53">
        <f>Calculations!M325</f>
        <v>0.13667699999999999</v>
      </c>
      <c r="U352" s="53">
        <f>Calculations!R325</f>
        <v>1.575879793290949</v>
      </c>
      <c r="V352" s="31" t="s">
        <v>1782</v>
      </c>
      <c r="W352" s="31" t="s">
        <v>1782</v>
      </c>
      <c r="X352" s="31" t="s">
        <v>1779</v>
      </c>
      <c r="Y352" s="29" t="s">
        <v>1787</v>
      </c>
      <c r="Z352" s="38" t="s">
        <v>1788</v>
      </c>
      <c r="AA352" s="29" t="s">
        <v>2132</v>
      </c>
      <c r="AB352" s="38" t="s">
        <v>1878</v>
      </c>
      <c r="AC352" s="29"/>
    </row>
    <row r="353" spans="2:29" ht="39" x14ac:dyDescent="0.25">
      <c r="B353" s="13" t="str">
        <f>Calculations!A326</f>
        <v>19P019</v>
      </c>
      <c r="C353" s="60">
        <v>17</v>
      </c>
      <c r="D353" s="29" t="str">
        <f>Calculations!B326</f>
        <v>Land on North Side of Eastway (B6241) and West of 421 Garstang Road, PR3 5JD</v>
      </c>
      <c r="E353" s="29" t="s">
        <v>1813</v>
      </c>
      <c r="F353" s="13" t="str">
        <f>Calculations!C326</f>
        <v>Residential</v>
      </c>
      <c r="G353" s="53">
        <f>Calculations!D326</f>
        <v>1.52379</v>
      </c>
      <c r="H353" s="53">
        <f>Calculations!H326</f>
        <v>1.52379</v>
      </c>
      <c r="I353" s="53">
        <f>Calculations!L326</f>
        <v>100</v>
      </c>
      <c r="J353" s="53">
        <f>Calculations!G326</f>
        <v>0</v>
      </c>
      <c r="K353" s="53">
        <f>Calculations!K326</f>
        <v>0</v>
      </c>
      <c r="L353" s="53">
        <f>Calculations!F326</f>
        <v>0</v>
      </c>
      <c r="M353" s="53">
        <f>Calculations!J326</f>
        <v>0</v>
      </c>
      <c r="N353" s="53">
        <f>Calculations!E326</f>
        <v>0</v>
      </c>
      <c r="O353" s="53">
        <f>Calculations!I326</f>
        <v>0</v>
      </c>
      <c r="P353" s="53">
        <f>Calculations!Q326</f>
        <v>0.54435500000000003</v>
      </c>
      <c r="Q353" s="53">
        <f>Calculations!V326</f>
        <v>35.723754585605633</v>
      </c>
      <c r="R353" s="53">
        <f>Calculations!O326</f>
        <v>0.18176100000000001</v>
      </c>
      <c r="S353" s="53">
        <f>Calculations!T326</f>
        <v>11.928218455298959</v>
      </c>
      <c r="T353" s="53">
        <f>Calculations!M326</f>
        <v>0.10190200000000001</v>
      </c>
      <c r="U353" s="53">
        <f>Calculations!R326</f>
        <v>6.6874044323692896</v>
      </c>
      <c r="V353" s="31" t="s">
        <v>1781</v>
      </c>
      <c r="W353" s="31" t="s">
        <v>1782</v>
      </c>
      <c r="X353" s="31" t="s">
        <v>1779</v>
      </c>
      <c r="Y353" s="29" t="s">
        <v>1783</v>
      </c>
      <c r="Z353" s="38" t="s">
        <v>1806</v>
      </c>
      <c r="AA353" s="29" t="s">
        <v>2140</v>
      </c>
      <c r="AB353" s="38" t="s">
        <v>1878</v>
      </c>
      <c r="AC353" s="29"/>
    </row>
    <row r="354" spans="2:29" x14ac:dyDescent="0.25">
      <c r="B354" s="13" t="str">
        <f>Calculations!A327</f>
        <v>19P020</v>
      </c>
      <c r="C354" s="60">
        <v>18</v>
      </c>
      <c r="D354" s="29" t="str">
        <f>Calculations!B327</f>
        <v>Land off Ladybank Avenue, Fulwood, Preston, PR2 9LY</v>
      </c>
      <c r="E354" s="29" t="s">
        <v>1813</v>
      </c>
      <c r="F354" s="13" t="str">
        <f>Calculations!C327</f>
        <v>Residential</v>
      </c>
      <c r="G354" s="53">
        <f>Calculations!D327</f>
        <v>1.3891199999999999</v>
      </c>
      <c r="H354" s="53">
        <f>Calculations!H327</f>
        <v>1.3891199999999999</v>
      </c>
      <c r="I354" s="53">
        <f>Calculations!L327</f>
        <v>100</v>
      </c>
      <c r="J354" s="53">
        <f>Calculations!G327</f>
        <v>0</v>
      </c>
      <c r="K354" s="53">
        <f>Calculations!K327</f>
        <v>0</v>
      </c>
      <c r="L354" s="53">
        <f>Calculations!F327</f>
        <v>0</v>
      </c>
      <c r="M354" s="53">
        <f>Calculations!J327</f>
        <v>0</v>
      </c>
      <c r="N354" s="53">
        <f>Calculations!E327</f>
        <v>0</v>
      </c>
      <c r="O354" s="53">
        <f>Calculations!I327</f>
        <v>0</v>
      </c>
      <c r="P354" s="53">
        <f>Calculations!Q327</f>
        <v>3.03176E-2</v>
      </c>
      <c r="Q354" s="53">
        <f>Calculations!V327</f>
        <v>2.182504031329187</v>
      </c>
      <c r="R354" s="53">
        <f>Calculations!O327</f>
        <v>0</v>
      </c>
      <c r="S354" s="53">
        <f>Calculations!T327</f>
        <v>0</v>
      </c>
      <c r="T354" s="53">
        <f>Calculations!M327</f>
        <v>0</v>
      </c>
      <c r="U354" s="53">
        <f>Calculations!R327</f>
        <v>0</v>
      </c>
      <c r="V354" s="31" t="s">
        <v>1782</v>
      </c>
      <c r="W354" s="31" t="s">
        <v>1782</v>
      </c>
      <c r="X354" s="31" t="s">
        <v>1779</v>
      </c>
      <c r="Y354" s="29" t="s">
        <v>1787</v>
      </c>
      <c r="Z354" s="38" t="s">
        <v>1788</v>
      </c>
      <c r="AA354" s="29" t="s">
        <v>2141</v>
      </c>
      <c r="AB354" s="38" t="s">
        <v>1878</v>
      </c>
      <c r="AC354" s="29"/>
    </row>
    <row r="355" spans="2:29" ht="26.25" x14ac:dyDescent="0.25">
      <c r="B355" s="13" t="str">
        <f>Calculations!A328</f>
        <v>19P021</v>
      </c>
      <c r="C355" s="60">
        <v>17</v>
      </c>
      <c r="D355" s="29" t="str">
        <f>Calculations!B328</f>
        <v>Land at Bank Hall Farm, Garstang Road, Broughton, PR3 5JA</v>
      </c>
      <c r="E355" s="29" t="s">
        <v>1813</v>
      </c>
      <c r="F355" s="13" t="str">
        <f>Calculations!C328</f>
        <v>Residential</v>
      </c>
      <c r="G355" s="53">
        <f>Calculations!D328</f>
        <v>7.3462100000000001</v>
      </c>
      <c r="H355" s="53">
        <f>Calculations!H328</f>
        <v>7.3462100000000001</v>
      </c>
      <c r="I355" s="53">
        <f>Calculations!L328</f>
        <v>100</v>
      </c>
      <c r="J355" s="53">
        <f>Calculations!G328</f>
        <v>0</v>
      </c>
      <c r="K355" s="53">
        <f>Calculations!K328</f>
        <v>0</v>
      </c>
      <c r="L355" s="53">
        <f>Calculations!F328</f>
        <v>0</v>
      </c>
      <c r="M355" s="53">
        <f>Calculations!J328</f>
        <v>0</v>
      </c>
      <c r="N355" s="53">
        <f>Calculations!E328</f>
        <v>0</v>
      </c>
      <c r="O355" s="53">
        <f>Calculations!I328</f>
        <v>0</v>
      </c>
      <c r="P355" s="53">
        <f>Calculations!Q328</f>
        <v>0.745197</v>
      </c>
      <c r="Q355" s="53">
        <f>Calculations!V328</f>
        <v>10.143965391678158</v>
      </c>
      <c r="R355" s="53">
        <f>Calculations!O328</f>
        <v>0.34709200000000001</v>
      </c>
      <c r="S355" s="53">
        <f>Calculations!T328</f>
        <v>4.7247764493527962</v>
      </c>
      <c r="T355" s="53">
        <f>Calculations!M328</f>
        <v>0.17369200000000001</v>
      </c>
      <c r="U355" s="53">
        <f>Calculations!R328</f>
        <v>2.3643756440395798</v>
      </c>
      <c r="V355" s="31" t="s">
        <v>1782</v>
      </c>
      <c r="W355" s="31" t="s">
        <v>1782</v>
      </c>
      <c r="X355" s="31" t="s">
        <v>1779</v>
      </c>
      <c r="Y355" s="29" t="s">
        <v>1787</v>
      </c>
      <c r="Z355" s="38" t="s">
        <v>1788</v>
      </c>
      <c r="AA355" s="29" t="s">
        <v>2132</v>
      </c>
      <c r="AB355" s="38" t="s">
        <v>1891</v>
      </c>
      <c r="AC355" s="29"/>
    </row>
    <row r="356" spans="2:29" ht="26.25" x14ac:dyDescent="0.25">
      <c r="B356" s="13" t="str">
        <f>Calculations!A329</f>
        <v>19P022</v>
      </c>
      <c r="C356" s="60">
        <v>14</v>
      </c>
      <c r="D356" s="29" t="str">
        <f>Calculations!B329</f>
        <v>Land East of Preston Road, Grimsargh, PR2 5LU</v>
      </c>
      <c r="E356" s="29" t="s">
        <v>1813</v>
      </c>
      <c r="F356" s="13" t="str">
        <f>Calculations!C329</f>
        <v>Residential</v>
      </c>
      <c r="G356" s="53">
        <f>Calculations!D329</f>
        <v>15.464700000000001</v>
      </c>
      <c r="H356" s="53">
        <f>Calculations!H329</f>
        <v>15.43954846607525</v>
      </c>
      <c r="I356" s="53">
        <f>Calculations!L329</f>
        <v>99.837361643454116</v>
      </c>
      <c r="J356" s="53">
        <f>Calculations!G329</f>
        <v>3.9800757012500004E-3</v>
      </c>
      <c r="K356" s="53">
        <f>Calculations!K329</f>
        <v>2.5736520600140967E-2</v>
      </c>
      <c r="L356" s="53">
        <f>Calculations!F329</f>
        <v>2.11714582235E-2</v>
      </c>
      <c r="M356" s="53">
        <f>Calculations!J329</f>
        <v>0.13690183594573449</v>
      </c>
      <c r="N356" s="53">
        <f>Calculations!E329</f>
        <v>0</v>
      </c>
      <c r="O356" s="53">
        <f>Calculations!I329</f>
        <v>0</v>
      </c>
      <c r="P356" s="53">
        <f>Calculations!Q329</f>
        <v>0.69075319999999996</v>
      </c>
      <c r="Q356" s="53">
        <f>Calculations!V329</f>
        <v>4.4666446811124683</v>
      </c>
      <c r="R356" s="53">
        <f>Calculations!O329</f>
        <v>0.1898582</v>
      </c>
      <c r="S356" s="53">
        <f>Calculations!T329</f>
        <v>1.2276875723421727</v>
      </c>
      <c r="T356" s="53">
        <f>Calculations!M329</f>
        <v>0.125444</v>
      </c>
      <c r="U356" s="53">
        <f>Calculations!R329</f>
        <v>0.81116348846081732</v>
      </c>
      <c r="V356" s="31" t="s">
        <v>1782</v>
      </c>
      <c r="W356" s="31" t="s">
        <v>1781</v>
      </c>
      <c r="X356" s="31" t="s">
        <v>1779</v>
      </c>
      <c r="Y356" s="29" t="s">
        <v>1786</v>
      </c>
      <c r="Z356" s="38" t="s">
        <v>1791</v>
      </c>
      <c r="AA356" s="29" t="s">
        <v>2142</v>
      </c>
      <c r="AB356" s="38" t="s">
        <v>1878</v>
      </c>
      <c r="AC356" s="29" t="s">
        <v>2491</v>
      </c>
    </row>
    <row r="357" spans="2:29" ht="26.25" x14ac:dyDescent="0.25">
      <c r="B357" s="13" t="str">
        <f>Calculations!A330</f>
        <v>19P023</v>
      </c>
      <c r="C357" s="60">
        <v>11</v>
      </c>
      <c r="D357" s="29" t="str">
        <f>Calculations!B330</f>
        <v>Kingsway Gardens East, Newsham Hall Lane, Woodplumpton, PR4 0AS</v>
      </c>
      <c r="E357" s="29" t="s">
        <v>1813</v>
      </c>
      <c r="F357" s="13" t="str">
        <f>Calculations!C330</f>
        <v>Residential</v>
      </c>
      <c r="G357" s="53">
        <f>Calculations!D330</f>
        <v>0.69451399999999996</v>
      </c>
      <c r="H357" s="53">
        <f>Calculations!H330</f>
        <v>0.69451399999999996</v>
      </c>
      <c r="I357" s="53">
        <f>Calculations!L330</f>
        <v>100</v>
      </c>
      <c r="J357" s="53">
        <f>Calculations!G330</f>
        <v>0</v>
      </c>
      <c r="K357" s="53">
        <f>Calculations!K330</f>
        <v>0</v>
      </c>
      <c r="L357" s="53">
        <f>Calculations!F330</f>
        <v>0</v>
      </c>
      <c r="M357" s="53">
        <f>Calculations!J330</f>
        <v>0</v>
      </c>
      <c r="N357" s="53">
        <f>Calculations!E330</f>
        <v>0</v>
      </c>
      <c r="O357" s="53">
        <f>Calculations!I330</f>
        <v>0</v>
      </c>
      <c r="P357" s="53">
        <f>Calculations!Q330</f>
        <v>3.9979699E-2</v>
      </c>
      <c r="Q357" s="53">
        <f>Calculations!V330</f>
        <v>5.7565000849514911</v>
      </c>
      <c r="R357" s="53">
        <f>Calculations!O330</f>
        <v>8.8485990000000004E-3</v>
      </c>
      <c r="S357" s="53">
        <f>Calculations!T330</f>
        <v>1.2740706450841885</v>
      </c>
      <c r="T357" s="53">
        <f>Calculations!M330</f>
        <v>7.8857000000000007E-3</v>
      </c>
      <c r="U357" s="53">
        <f>Calculations!R330</f>
        <v>1.1354270756241058</v>
      </c>
      <c r="V357" s="31" t="s">
        <v>1782</v>
      </c>
      <c r="W357" s="31" t="s">
        <v>1782</v>
      </c>
      <c r="X357" s="31" t="s">
        <v>1779</v>
      </c>
      <c r="Y357" s="29" t="s">
        <v>1787</v>
      </c>
      <c r="Z357" s="38" t="s">
        <v>1788</v>
      </c>
      <c r="AA357" s="29" t="s">
        <v>2132</v>
      </c>
      <c r="AB357" s="38" t="s">
        <v>1878</v>
      </c>
      <c r="AC357" s="29"/>
    </row>
    <row r="358" spans="2:29" x14ac:dyDescent="0.25">
      <c r="B358" s="13" t="str">
        <f>Calculations!A331</f>
        <v>19P024</v>
      </c>
      <c r="C358" s="60">
        <v>16</v>
      </c>
      <c r="D358" s="29" t="str">
        <f>Calculations!B331</f>
        <v>St Davids Church, Eldon Street, Preston, PR2 2AY</v>
      </c>
      <c r="E358" s="29" t="s">
        <v>1813</v>
      </c>
      <c r="F358" s="13" t="str">
        <f>Calculations!C331</f>
        <v>Other</v>
      </c>
      <c r="G358" s="53">
        <f>Calculations!D331</f>
        <v>0.12223199999999999</v>
      </c>
      <c r="H358" s="53">
        <f>Calculations!H331</f>
        <v>0.12223199999999999</v>
      </c>
      <c r="I358" s="53">
        <f>Calculations!L331</f>
        <v>100</v>
      </c>
      <c r="J358" s="53">
        <f>Calculations!G331</f>
        <v>0</v>
      </c>
      <c r="K358" s="53">
        <f>Calculations!K331</f>
        <v>0</v>
      </c>
      <c r="L358" s="53">
        <f>Calculations!F331</f>
        <v>0</v>
      </c>
      <c r="M358" s="53">
        <f>Calculations!J331</f>
        <v>0</v>
      </c>
      <c r="N358" s="53">
        <f>Calculations!E331</f>
        <v>0</v>
      </c>
      <c r="O358" s="53">
        <f>Calculations!I331</f>
        <v>0</v>
      </c>
      <c r="P358" s="53">
        <f>Calculations!Q331</f>
        <v>0</v>
      </c>
      <c r="Q358" s="53">
        <f>Calculations!V331</f>
        <v>0</v>
      </c>
      <c r="R358" s="53">
        <f>Calculations!O331</f>
        <v>0</v>
      </c>
      <c r="S358" s="53">
        <f>Calculations!T331</f>
        <v>0</v>
      </c>
      <c r="T358" s="53">
        <f>Calculations!M331</f>
        <v>0</v>
      </c>
      <c r="U358" s="53">
        <f>Calculations!R331</f>
        <v>0</v>
      </c>
      <c r="V358" s="31" t="s">
        <v>1782</v>
      </c>
      <c r="W358" s="31" t="s">
        <v>1782</v>
      </c>
      <c r="X358" s="31" t="s">
        <v>1779</v>
      </c>
      <c r="Y358" s="29" t="s">
        <v>1789</v>
      </c>
      <c r="Z358" s="38" t="s">
        <v>1790</v>
      </c>
      <c r="AA358" s="29" t="s">
        <v>2137</v>
      </c>
      <c r="AB358" s="38" t="s">
        <v>1878</v>
      </c>
      <c r="AC358" s="29"/>
    </row>
    <row r="359" spans="2:29" ht="39" x14ac:dyDescent="0.25">
      <c r="B359" s="13" t="str">
        <f>Calculations!A332</f>
        <v>19P025</v>
      </c>
      <c r="C359" s="60" t="s">
        <v>1822</v>
      </c>
      <c r="D359" s="29" t="str">
        <f>Calculations!B332</f>
        <v>New Garden Village, Land north of Bartle Lane, South of M55, West and East of Rosemary Lane and West of Lea Lane, PR4 0HA</v>
      </c>
      <c r="E359" s="29" t="s">
        <v>1813</v>
      </c>
      <c r="F359" s="13" t="str">
        <f>Calculations!C332</f>
        <v>Residential</v>
      </c>
      <c r="G359" s="53">
        <f>Calculations!D332</f>
        <v>47.801200000000001</v>
      </c>
      <c r="H359" s="53">
        <f>Calculations!H332</f>
        <v>47.801200000000001</v>
      </c>
      <c r="I359" s="53">
        <f>Calculations!L332</f>
        <v>100</v>
      </c>
      <c r="J359" s="53">
        <f>Calculations!G332</f>
        <v>0</v>
      </c>
      <c r="K359" s="53">
        <f>Calculations!K332</f>
        <v>0</v>
      </c>
      <c r="L359" s="53">
        <f>Calculations!F332</f>
        <v>0</v>
      </c>
      <c r="M359" s="53">
        <f>Calculations!J332</f>
        <v>0</v>
      </c>
      <c r="N359" s="53">
        <f>Calculations!E332</f>
        <v>0</v>
      </c>
      <c r="O359" s="53">
        <f>Calculations!I332</f>
        <v>0</v>
      </c>
      <c r="P359" s="53">
        <f>Calculations!Q332</f>
        <v>6.5192500000000004</v>
      </c>
      <c r="Q359" s="53">
        <f>Calculations!V332</f>
        <v>13.638255943365438</v>
      </c>
      <c r="R359" s="53">
        <f>Calculations!O332</f>
        <v>2.8235900000000003</v>
      </c>
      <c r="S359" s="53">
        <f>Calculations!T332</f>
        <v>5.9069437587340907</v>
      </c>
      <c r="T359" s="53">
        <f>Calculations!M332</f>
        <v>1.56551</v>
      </c>
      <c r="U359" s="53">
        <f>Calculations!R332</f>
        <v>3.2750433043521916</v>
      </c>
      <c r="V359" s="31" t="s">
        <v>1782</v>
      </c>
      <c r="W359" s="31" t="s">
        <v>1782</v>
      </c>
      <c r="X359" s="31" t="s">
        <v>1779</v>
      </c>
      <c r="Y359" s="29" t="s">
        <v>1787</v>
      </c>
      <c r="Z359" s="38" t="s">
        <v>1788</v>
      </c>
      <c r="AA359" s="29" t="s">
        <v>2143</v>
      </c>
      <c r="AB359" s="38" t="s">
        <v>1878</v>
      </c>
      <c r="AC359" s="29"/>
    </row>
    <row r="360" spans="2:29" ht="26.25" x14ac:dyDescent="0.25">
      <c r="B360" s="13" t="str">
        <f>Calculations!A333</f>
        <v>19P026</v>
      </c>
      <c r="C360" s="60">
        <v>20</v>
      </c>
      <c r="D360" s="29" t="str">
        <f>Calculations!B333</f>
        <v>Land West Of Dodney Drive, Lea, Preston, PR2 1YA</v>
      </c>
      <c r="E360" s="29" t="s">
        <v>1813</v>
      </c>
      <c r="F360" s="13" t="str">
        <f>Calculations!C333</f>
        <v>Residential</v>
      </c>
      <c r="G360" s="53">
        <f>Calculations!D333</f>
        <v>20.323</v>
      </c>
      <c r="H360" s="53">
        <f>Calculations!H333</f>
        <v>17.780841571614001</v>
      </c>
      <c r="I360" s="53">
        <f>Calculations!L333</f>
        <v>87.491224581085476</v>
      </c>
      <c r="J360" s="53">
        <f>Calculations!G333</f>
        <v>0.84047267937600001</v>
      </c>
      <c r="K360" s="53">
        <f>Calculations!K333</f>
        <v>4.1355738787383753</v>
      </c>
      <c r="L360" s="53">
        <f>Calculations!F333</f>
        <v>1.7016857490099999</v>
      </c>
      <c r="M360" s="53">
        <f>Calculations!J333</f>
        <v>8.3732015401761544</v>
      </c>
      <c r="N360" s="53">
        <f>Calculations!E333</f>
        <v>0</v>
      </c>
      <c r="O360" s="53">
        <f>Calculations!I333</f>
        <v>0</v>
      </c>
      <c r="P360" s="53">
        <f>Calculations!Q333</f>
        <v>0.55447270000000004</v>
      </c>
      <c r="Q360" s="53">
        <f>Calculations!V333</f>
        <v>2.7283014318752152</v>
      </c>
      <c r="R360" s="53">
        <f>Calculations!O333</f>
        <v>0.13313469999999999</v>
      </c>
      <c r="S360" s="53">
        <f>Calculations!T333</f>
        <v>0.65509373616099975</v>
      </c>
      <c r="T360" s="53">
        <f>Calculations!M333</f>
        <v>8.5686999999999999E-2</v>
      </c>
      <c r="U360" s="53">
        <f>Calculations!R333</f>
        <v>0.42162574423067462</v>
      </c>
      <c r="V360" s="31" t="s">
        <v>1782</v>
      </c>
      <c r="W360" s="31" t="s">
        <v>1781</v>
      </c>
      <c r="X360" s="31" t="s">
        <v>1779</v>
      </c>
      <c r="Y360" s="29" t="s">
        <v>1786</v>
      </c>
      <c r="Z360" s="38" t="s">
        <v>1791</v>
      </c>
      <c r="AA360" s="29" t="s">
        <v>2144</v>
      </c>
      <c r="AB360" s="38" t="s">
        <v>1878</v>
      </c>
      <c r="AC360" s="29" t="s">
        <v>2497</v>
      </c>
    </row>
    <row r="361" spans="2:29" ht="26.25" x14ac:dyDescent="0.25">
      <c r="B361" s="13" t="str">
        <f>Calculations!A334</f>
        <v>19P027</v>
      </c>
      <c r="C361" s="60" t="s">
        <v>1832</v>
      </c>
      <c r="D361" s="29" t="str">
        <f>Calculations!B334</f>
        <v>Land at Glencourse Drive, Fulwood, Preston, PR2 6AF</v>
      </c>
      <c r="E361" s="29" t="s">
        <v>1813</v>
      </c>
      <c r="F361" s="13" t="str">
        <f>Calculations!C334</f>
        <v>Residential</v>
      </c>
      <c r="G361" s="53">
        <f>Calculations!D334</f>
        <v>2.9598</v>
      </c>
      <c r="H361" s="53">
        <f>Calculations!H334</f>
        <v>2.9332546514388125</v>
      </c>
      <c r="I361" s="53">
        <f>Calculations!L334</f>
        <v>99.103137084898052</v>
      </c>
      <c r="J361" s="53">
        <f>Calculations!G334</f>
        <v>1.3245140118899999E-5</v>
      </c>
      <c r="K361" s="53">
        <f>Calculations!K334</f>
        <v>4.4750118652949519E-4</v>
      </c>
      <c r="L361" s="53">
        <f>Calculations!F334</f>
        <v>4.0794592684300002E-6</v>
      </c>
      <c r="M361" s="53">
        <f>Calculations!J334</f>
        <v>1.3782888264173257E-4</v>
      </c>
      <c r="N361" s="53">
        <f>Calculations!E334</f>
        <v>2.6528023961799999E-2</v>
      </c>
      <c r="O361" s="53">
        <f>Calculations!I334</f>
        <v>0.89627758503277244</v>
      </c>
      <c r="P361" s="53">
        <f>Calculations!Q334</f>
        <v>0.42384947000000001</v>
      </c>
      <c r="Q361" s="53">
        <f>Calculations!V334</f>
        <v>14.320206432867085</v>
      </c>
      <c r="R361" s="53">
        <f>Calculations!O334</f>
        <v>5.4889469999999996E-2</v>
      </c>
      <c r="S361" s="53">
        <f>Calculations!T334</f>
        <v>1.854499290492601</v>
      </c>
      <c r="T361" s="53">
        <f>Calculations!M334</f>
        <v>4.2359700000000004E-3</v>
      </c>
      <c r="U361" s="53">
        <f>Calculations!R334</f>
        <v>0.14311676464625989</v>
      </c>
      <c r="V361" s="31" t="s">
        <v>1782</v>
      </c>
      <c r="W361" s="31" t="s">
        <v>1781</v>
      </c>
      <c r="X361" s="31" t="s">
        <v>1779</v>
      </c>
      <c r="Y361" s="29" t="s">
        <v>1786</v>
      </c>
      <c r="Z361" s="38" t="s">
        <v>1799</v>
      </c>
      <c r="AA361" s="29" t="s">
        <v>2145</v>
      </c>
      <c r="AB361" s="38" t="s">
        <v>1878</v>
      </c>
      <c r="AC361" s="29"/>
    </row>
    <row r="362" spans="2:29" ht="26.25" x14ac:dyDescent="0.25">
      <c r="B362" s="13" t="str">
        <f>Calculations!A335</f>
        <v>19P028</v>
      </c>
      <c r="C362" s="60">
        <v>9</v>
      </c>
      <c r="D362" s="29" t="str">
        <f>Calculations!B335</f>
        <v>Land off Inglewhite Road and Halfpenny Lane, Longridge, Preston, PR3 2DB</v>
      </c>
      <c r="E362" s="29" t="s">
        <v>1813</v>
      </c>
      <c r="F362" s="13" t="str">
        <f>Calculations!C335</f>
        <v>Residential</v>
      </c>
      <c r="G362" s="53">
        <f>Calculations!D335</f>
        <v>3.0709900000000001</v>
      </c>
      <c r="H362" s="53">
        <f>Calculations!H335</f>
        <v>3.0709900000000001</v>
      </c>
      <c r="I362" s="53">
        <f>Calculations!L335</f>
        <v>100</v>
      </c>
      <c r="J362" s="53">
        <f>Calculations!G335</f>
        <v>0</v>
      </c>
      <c r="K362" s="53">
        <f>Calculations!K335</f>
        <v>0</v>
      </c>
      <c r="L362" s="53">
        <f>Calculations!F335</f>
        <v>0</v>
      </c>
      <c r="M362" s="53">
        <f>Calculations!J335</f>
        <v>0</v>
      </c>
      <c r="N362" s="53">
        <f>Calculations!E335</f>
        <v>0</v>
      </c>
      <c r="O362" s="53">
        <f>Calculations!I335</f>
        <v>0</v>
      </c>
      <c r="P362" s="53">
        <f>Calculations!Q335</f>
        <v>0.39099050000000002</v>
      </c>
      <c r="Q362" s="53">
        <f>Calculations!V335</f>
        <v>12.731741230026799</v>
      </c>
      <c r="R362" s="53">
        <f>Calculations!O335</f>
        <v>0.18916050000000001</v>
      </c>
      <c r="S362" s="53">
        <f>Calculations!T335</f>
        <v>6.1595934861396486</v>
      </c>
      <c r="T362" s="53">
        <f>Calculations!M335</f>
        <v>8.6876499999999995E-2</v>
      </c>
      <c r="U362" s="53">
        <f>Calculations!R335</f>
        <v>2.8289411557836397</v>
      </c>
      <c r="V362" s="31" t="s">
        <v>1782</v>
      </c>
      <c r="W362" s="31" t="s">
        <v>1782</v>
      </c>
      <c r="X362" s="31" t="s">
        <v>1779</v>
      </c>
      <c r="Y362" s="29" t="s">
        <v>1787</v>
      </c>
      <c r="Z362" s="38" t="s">
        <v>1788</v>
      </c>
      <c r="AA362" s="29" t="s">
        <v>2132</v>
      </c>
      <c r="AB362" s="38" t="s">
        <v>1878</v>
      </c>
      <c r="AC362" s="29"/>
    </row>
    <row r="363" spans="2:29" x14ac:dyDescent="0.25">
      <c r="B363" s="13" t="str">
        <f>Calculations!A336</f>
        <v>19P029</v>
      </c>
      <c r="C363" s="60">
        <v>14</v>
      </c>
      <c r="D363" s="29" t="str">
        <f>Calculations!B336</f>
        <v>Grimsargh House, Preston Road, Grimsargh, PR2 5JP</v>
      </c>
      <c r="E363" s="29" t="s">
        <v>1813</v>
      </c>
      <c r="F363" s="13" t="str">
        <f>Calculations!C336</f>
        <v>Residential</v>
      </c>
      <c r="G363" s="53">
        <f>Calculations!D336</f>
        <v>0.47346199999999999</v>
      </c>
      <c r="H363" s="53">
        <f>Calculations!H336</f>
        <v>0.47346199999999999</v>
      </c>
      <c r="I363" s="53">
        <f>Calculations!L336</f>
        <v>100</v>
      </c>
      <c r="J363" s="53">
        <f>Calculations!G336</f>
        <v>0</v>
      </c>
      <c r="K363" s="53">
        <f>Calculations!K336</f>
        <v>0</v>
      </c>
      <c r="L363" s="53">
        <f>Calculations!F336</f>
        <v>0</v>
      </c>
      <c r="M363" s="53">
        <f>Calculations!J336</f>
        <v>0</v>
      </c>
      <c r="N363" s="53">
        <f>Calculations!E336</f>
        <v>0</v>
      </c>
      <c r="O363" s="53">
        <f>Calculations!I336</f>
        <v>0</v>
      </c>
      <c r="P363" s="53">
        <f>Calculations!Q336</f>
        <v>1.4E-2</v>
      </c>
      <c r="Q363" s="53">
        <f>Calculations!V336</f>
        <v>2.9569426902264597</v>
      </c>
      <c r="R363" s="53">
        <f>Calculations!O336</f>
        <v>1.3600000000000001E-2</v>
      </c>
      <c r="S363" s="53">
        <f>Calculations!T336</f>
        <v>2.8724586133628467</v>
      </c>
      <c r="T363" s="53">
        <f>Calculations!M336</f>
        <v>1.0800000000000001E-2</v>
      </c>
      <c r="U363" s="53">
        <f>Calculations!R336</f>
        <v>2.2810700753175546</v>
      </c>
      <c r="V363" s="31" t="s">
        <v>1782</v>
      </c>
      <c r="W363" s="31" t="s">
        <v>1782</v>
      </c>
      <c r="X363" s="31" t="s">
        <v>1779</v>
      </c>
      <c r="Y363" s="29" t="s">
        <v>1787</v>
      </c>
      <c r="Z363" s="38" t="s">
        <v>1788</v>
      </c>
      <c r="AA363" s="29" t="s">
        <v>2132</v>
      </c>
      <c r="AB363" s="38" t="s">
        <v>1878</v>
      </c>
      <c r="AC363" s="29"/>
    </row>
    <row r="364" spans="2:29" ht="26.25" x14ac:dyDescent="0.25">
      <c r="B364" s="13" t="str">
        <f>Calculations!A337</f>
        <v>19P030</v>
      </c>
      <c r="C364" s="60">
        <v>9</v>
      </c>
      <c r="D364" s="29" t="str">
        <f>Calculations!B337</f>
        <v>The Old Rib, Halfpenny Lane, Longridge, Preston, PR3 2EA</v>
      </c>
      <c r="E364" s="29" t="s">
        <v>1813</v>
      </c>
      <c r="F364" s="13" t="str">
        <f>Calculations!C337</f>
        <v>Residential</v>
      </c>
      <c r="G364" s="53">
        <f>Calculations!D337</f>
        <v>3.6887400000000001</v>
      </c>
      <c r="H364" s="53">
        <f>Calculations!H337</f>
        <v>3.6887400000000001</v>
      </c>
      <c r="I364" s="53">
        <f>Calculations!L337</f>
        <v>100</v>
      </c>
      <c r="J364" s="53">
        <f>Calculations!G337</f>
        <v>0</v>
      </c>
      <c r="K364" s="53">
        <f>Calculations!K337</f>
        <v>0</v>
      </c>
      <c r="L364" s="53">
        <f>Calculations!F337</f>
        <v>0</v>
      </c>
      <c r="M364" s="53">
        <f>Calculations!J337</f>
        <v>0</v>
      </c>
      <c r="N364" s="53">
        <f>Calculations!E337</f>
        <v>0</v>
      </c>
      <c r="O364" s="53">
        <f>Calculations!I337</f>
        <v>0</v>
      </c>
      <c r="P364" s="53">
        <f>Calculations!Q337</f>
        <v>0.32295669999999999</v>
      </c>
      <c r="Q364" s="53">
        <f>Calculations!V337</f>
        <v>8.7552036738832211</v>
      </c>
      <c r="R364" s="53">
        <f>Calculations!O337</f>
        <v>0.16979369999999999</v>
      </c>
      <c r="S364" s="53">
        <f>Calculations!T337</f>
        <v>4.6030270498869523</v>
      </c>
      <c r="T364" s="53">
        <f>Calculations!M337</f>
        <v>9.8270099999999999E-2</v>
      </c>
      <c r="U364" s="53">
        <f>Calculations!R337</f>
        <v>2.6640560191284828</v>
      </c>
      <c r="V364" s="31" t="s">
        <v>1782</v>
      </c>
      <c r="W364" s="31" t="s">
        <v>1782</v>
      </c>
      <c r="X364" s="31" t="s">
        <v>1779</v>
      </c>
      <c r="Y364" s="29" t="s">
        <v>1787</v>
      </c>
      <c r="Z364" s="38" t="s">
        <v>1788</v>
      </c>
      <c r="AA364" s="29" t="s">
        <v>2132</v>
      </c>
      <c r="AB364" s="38" t="s">
        <v>1878</v>
      </c>
      <c r="AC364" s="29"/>
    </row>
    <row r="365" spans="2:29" ht="26.25" x14ac:dyDescent="0.25">
      <c r="B365" s="13" t="str">
        <f>Calculations!A338</f>
        <v>19P031</v>
      </c>
      <c r="C365" s="60">
        <v>15</v>
      </c>
      <c r="D365" s="29" t="str">
        <f>Calculations!B338</f>
        <v>Land West of Cottam and East of Preston Western Distributor</v>
      </c>
      <c r="E365" s="29" t="s">
        <v>1813</v>
      </c>
      <c r="F365" s="13" t="str">
        <f>Calculations!C338</f>
        <v>Mixed Use</v>
      </c>
      <c r="G365" s="53">
        <f>Calculations!D338</f>
        <v>142.18100000000001</v>
      </c>
      <c r="H365" s="53">
        <f>Calculations!H338</f>
        <v>137.20381583856999</v>
      </c>
      <c r="I365" s="53">
        <f>Calculations!L338</f>
        <v>96.499402760263322</v>
      </c>
      <c r="J365" s="53">
        <f>Calculations!G338</f>
        <v>2.6226351613999999</v>
      </c>
      <c r="K365" s="53">
        <f>Calculations!K338</f>
        <v>1.8445749863905865</v>
      </c>
      <c r="L365" s="53">
        <f>Calculations!F338</f>
        <v>2.35454900003</v>
      </c>
      <c r="M365" s="53">
        <f>Calculations!J338</f>
        <v>1.6560222533460869</v>
      </c>
      <c r="N365" s="53">
        <f>Calculations!E338</f>
        <v>0</v>
      </c>
      <c r="O365" s="53">
        <f>Calculations!I338</f>
        <v>0</v>
      </c>
      <c r="P365" s="53">
        <f>Calculations!Q338</f>
        <v>12.83501</v>
      </c>
      <c r="Q365" s="53">
        <f>Calculations!V338</f>
        <v>9.0272328932839123</v>
      </c>
      <c r="R365" s="53">
        <f>Calculations!O338</f>
        <v>5.1292</v>
      </c>
      <c r="S365" s="53">
        <f>Calculations!T338</f>
        <v>3.6075143654918729</v>
      </c>
      <c r="T365" s="53">
        <f>Calculations!M338</f>
        <v>2.8273899999999998</v>
      </c>
      <c r="U365" s="53">
        <f>Calculations!R338</f>
        <v>1.9885849726756735</v>
      </c>
      <c r="V365" s="31" t="s">
        <v>1782</v>
      </c>
      <c r="W365" s="31" t="s">
        <v>1781</v>
      </c>
      <c r="X365" s="31" t="s">
        <v>1779</v>
      </c>
      <c r="Y365" s="29" t="s">
        <v>1786</v>
      </c>
      <c r="Z365" s="38" t="s">
        <v>1791</v>
      </c>
      <c r="AA365" s="29" t="s">
        <v>2142</v>
      </c>
      <c r="AB365" s="38" t="s">
        <v>1878</v>
      </c>
      <c r="AC365" s="29" t="s">
        <v>2498</v>
      </c>
    </row>
    <row r="366" spans="2:29" ht="26.25" x14ac:dyDescent="0.25">
      <c r="B366" s="13" t="str">
        <f>Calculations!A339</f>
        <v>19P032</v>
      </c>
      <c r="C366" s="60">
        <v>9</v>
      </c>
      <c r="D366" s="29" t="str">
        <f>Calculations!B339</f>
        <v>The Ashes, Halfpenny Lane, Longridge, Preston, PR3 2EA</v>
      </c>
      <c r="E366" s="29" t="s">
        <v>1813</v>
      </c>
      <c r="F366" s="13" t="str">
        <f>Calculations!C339</f>
        <v>Residential</v>
      </c>
      <c r="G366" s="53">
        <f>Calculations!D339</f>
        <v>3.7524299999999999</v>
      </c>
      <c r="H366" s="53">
        <f>Calculations!H339</f>
        <v>3.7524299999999999</v>
      </c>
      <c r="I366" s="53">
        <f>Calculations!L339</f>
        <v>100</v>
      </c>
      <c r="J366" s="53">
        <f>Calculations!G339</f>
        <v>0</v>
      </c>
      <c r="K366" s="53">
        <f>Calculations!K339</f>
        <v>0</v>
      </c>
      <c r="L366" s="53">
        <f>Calculations!F339</f>
        <v>0</v>
      </c>
      <c r="M366" s="53">
        <f>Calculations!J339</f>
        <v>0</v>
      </c>
      <c r="N366" s="53">
        <f>Calculations!E339</f>
        <v>0</v>
      </c>
      <c r="O366" s="53">
        <f>Calculations!I339</f>
        <v>0</v>
      </c>
      <c r="P366" s="53">
        <f>Calculations!Q339</f>
        <v>0.19406280000000001</v>
      </c>
      <c r="Q366" s="53">
        <f>Calculations!V339</f>
        <v>5.1716567664153636</v>
      </c>
      <c r="R366" s="53">
        <f>Calculations!O339</f>
        <v>6.1757800000000002E-2</v>
      </c>
      <c r="S366" s="53">
        <f>Calculations!T339</f>
        <v>1.645808182964106</v>
      </c>
      <c r="T366" s="53">
        <f>Calculations!M339</f>
        <v>2.1455999999999999E-2</v>
      </c>
      <c r="U366" s="53">
        <f>Calculations!R339</f>
        <v>0.57178948041668998</v>
      </c>
      <c r="V366" s="31" t="s">
        <v>1782</v>
      </c>
      <c r="W366" s="31" t="s">
        <v>1782</v>
      </c>
      <c r="X366" s="31" t="s">
        <v>1779</v>
      </c>
      <c r="Y366" s="29" t="s">
        <v>1787</v>
      </c>
      <c r="Z366" s="38" t="s">
        <v>1788</v>
      </c>
      <c r="AA366" s="29" t="s">
        <v>2132</v>
      </c>
      <c r="AB366" s="38" t="s">
        <v>1878</v>
      </c>
      <c r="AC366" s="29"/>
    </row>
    <row r="367" spans="2:29" x14ac:dyDescent="0.25">
      <c r="B367" s="13" t="str">
        <f>Calculations!A340</f>
        <v>19P033</v>
      </c>
      <c r="C367" s="60">
        <v>9</v>
      </c>
      <c r="D367" s="29" t="str">
        <f>Calculations!B340</f>
        <v>Land off Halfpenny Lane, Longridge, Preston, PR3 2EA</v>
      </c>
      <c r="E367" s="29" t="s">
        <v>1813</v>
      </c>
      <c r="F367" s="13" t="str">
        <f>Calculations!C340</f>
        <v>Residential</v>
      </c>
      <c r="G367" s="53">
        <f>Calculations!D340</f>
        <v>1.7470000000000001</v>
      </c>
      <c r="H367" s="53">
        <f>Calculations!H340</f>
        <v>1.7470000000000001</v>
      </c>
      <c r="I367" s="53">
        <f>Calculations!L340</f>
        <v>100</v>
      </c>
      <c r="J367" s="53">
        <f>Calculations!G340</f>
        <v>0</v>
      </c>
      <c r="K367" s="53">
        <f>Calculations!K340</f>
        <v>0</v>
      </c>
      <c r="L367" s="53">
        <f>Calculations!F340</f>
        <v>0</v>
      </c>
      <c r="M367" s="53">
        <f>Calculations!J340</f>
        <v>0</v>
      </c>
      <c r="N367" s="53">
        <f>Calculations!E340</f>
        <v>0</v>
      </c>
      <c r="O367" s="53">
        <f>Calculations!I340</f>
        <v>0</v>
      </c>
      <c r="P367" s="53">
        <f>Calculations!Q340</f>
        <v>0.2156836</v>
      </c>
      <c r="Q367" s="53">
        <f>Calculations!V340</f>
        <v>12.345941614195764</v>
      </c>
      <c r="R367" s="53">
        <f>Calculations!O340</f>
        <v>0.1261959</v>
      </c>
      <c r="S367" s="53">
        <f>Calculations!T340</f>
        <v>7.2235775615340589</v>
      </c>
      <c r="T367" s="53">
        <f>Calculations!M340</f>
        <v>9.3793000000000001E-2</v>
      </c>
      <c r="U367" s="53">
        <f>Calculations!R340</f>
        <v>5.3688036634230105</v>
      </c>
      <c r="V367" s="31" t="s">
        <v>1782</v>
      </c>
      <c r="W367" s="31" t="s">
        <v>1782</v>
      </c>
      <c r="X367" s="31" t="s">
        <v>1779</v>
      </c>
      <c r="Y367" s="29" t="s">
        <v>1787</v>
      </c>
      <c r="Z367" s="38" t="s">
        <v>1788</v>
      </c>
      <c r="AA367" s="29" t="s">
        <v>2132</v>
      </c>
      <c r="AB367" s="38" t="s">
        <v>1878</v>
      </c>
      <c r="AC367" s="29"/>
    </row>
    <row r="368" spans="2:29" ht="26.25" x14ac:dyDescent="0.25">
      <c r="B368" s="13" t="str">
        <f>Calculations!A341</f>
        <v>19P034</v>
      </c>
      <c r="C368" s="60">
        <v>13</v>
      </c>
      <c r="D368" s="29" t="str">
        <f>Calculations!B341</f>
        <v>Land at Swainson House Farm, Goosnargh Lane, Goosnargh, Preston, PR3 2JU</v>
      </c>
      <c r="E368" s="29" t="s">
        <v>1813</v>
      </c>
      <c r="F368" s="13" t="str">
        <f>Calculations!C341</f>
        <v>Residential</v>
      </c>
      <c r="G368" s="53">
        <f>Calculations!D341</f>
        <v>6.0055699999999996</v>
      </c>
      <c r="H368" s="53">
        <f>Calculations!H341</f>
        <v>6.0055699999999996</v>
      </c>
      <c r="I368" s="53">
        <f>Calculations!L341</f>
        <v>100</v>
      </c>
      <c r="J368" s="53">
        <f>Calculations!G341</f>
        <v>0</v>
      </c>
      <c r="K368" s="53">
        <f>Calculations!K341</f>
        <v>0</v>
      </c>
      <c r="L368" s="53">
        <f>Calculations!F341</f>
        <v>0</v>
      </c>
      <c r="M368" s="53">
        <f>Calculations!J341</f>
        <v>0</v>
      </c>
      <c r="N368" s="53">
        <f>Calculations!E341</f>
        <v>0</v>
      </c>
      <c r="O368" s="53">
        <f>Calculations!I341</f>
        <v>0</v>
      </c>
      <c r="P368" s="53">
        <f>Calculations!Q341</f>
        <v>0.72527799999999998</v>
      </c>
      <c r="Q368" s="53">
        <f>Calculations!V341</f>
        <v>12.076755412059139</v>
      </c>
      <c r="R368" s="53">
        <f>Calculations!O341</f>
        <v>0.33003899999999997</v>
      </c>
      <c r="S368" s="53">
        <f>Calculations!T341</f>
        <v>5.4955482993287896</v>
      </c>
      <c r="T368" s="53">
        <f>Calculations!M341</f>
        <v>0.17611399999999999</v>
      </c>
      <c r="U368" s="53">
        <f>Calculations!R341</f>
        <v>2.9325109856350022</v>
      </c>
      <c r="V368" s="31" t="s">
        <v>1782</v>
      </c>
      <c r="W368" s="31" t="s">
        <v>1782</v>
      </c>
      <c r="X368" s="31" t="s">
        <v>1779</v>
      </c>
      <c r="Y368" s="29" t="s">
        <v>1787</v>
      </c>
      <c r="Z368" s="38" t="s">
        <v>1788</v>
      </c>
      <c r="AA368" s="29" t="s">
        <v>2132</v>
      </c>
      <c r="AB368" s="38" t="s">
        <v>1891</v>
      </c>
      <c r="AC368" s="29"/>
    </row>
    <row r="369" spans="2:29" x14ac:dyDescent="0.25">
      <c r="B369" s="13" t="str">
        <f>Calculations!A342</f>
        <v>19P035</v>
      </c>
      <c r="C369" s="60">
        <v>17</v>
      </c>
      <c r="D369" s="29" t="str">
        <f>Calculations!B342</f>
        <v>Land at Eastway, Preston, PR3 5JE</v>
      </c>
      <c r="E369" s="29" t="s">
        <v>1813</v>
      </c>
      <c r="F369" s="13" t="str">
        <f>Calculations!C342</f>
        <v>Residential</v>
      </c>
      <c r="G369" s="53">
        <f>Calculations!D342</f>
        <v>3.0013800000000002</v>
      </c>
      <c r="H369" s="53">
        <f>Calculations!H342</f>
        <v>3.0013800000000002</v>
      </c>
      <c r="I369" s="53">
        <f>Calculations!L342</f>
        <v>100</v>
      </c>
      <c r="J369" s="53">
        <f>Calculations!G342</f>
        <v>0</v>
      </c>
      <c r="K369" s="53">
        <f>Calculations!K342</f>
        <v>0</v>
      </c>
      <c r="L369" s="53">
        <f>Calculations!F342</f>
        <v>0</v>
      </c>
      <c r="M369" s="53">
        <f>Calculations!J342</f>
        <v>0</v>
      </c>
      <c r="N369" s="53">
        <f>Calculations!E342</f>
        <v>0</v>
      </c>
      <c r="O369" s="53">
        <f>Calculations!I342</f>
        <v>0</v>
      </c>
      <c r="P369" s="53">
        <f>Calculations!Q342</f>
        <v>0.16720839999999998</v>
      </c>
      <c r="Q369" s="53">
        <f>Calculations!V342</f>
        <v>5.5710506500343167</v>
      </c>
      <c r="R369" s="53">
        <f>Calculations!O342</f>
        <v>5.5076399999999998E-2</v>
      </c>
      <c r="S369" s="53">
        <f>Calculations!T342</f>
        <v>1.8350358834935927</v>
      </c>
      <c r="T369" s="53">
        <f>Calculations!M342</f>
        <v>3.1490499999999998E-2</v>
      </c>
      <c r="U369" s="53">
        <f>Calculations!R342</f>
        <v>1.0492007010108682</v>
      </c>
      <c r="V369" s="31" t="s">
        <v>1782</v>
      </c>
      <c r="W369" s="31" t="s">
        <v>1782</v>
      </c>
      <c r="X369" s="31" t="s">
        <v>1779</v>
      </c>
      <c r="Y369" s="29" t="s">
        <v>1787</v>
      </c>
      <c r="Z369" s="38" t="s">
        <v>1788</v>
      </c>
      <c r="AA369" s="29" t="s">
        <v>2144</v>
      </c>
      <c r="AB369" s="38" t="s">
        <v>1878</v>
      </c>
      <c r="AC369" s="29"/>
    </row>
    <row r="370" spans="2:29" ht="26.25" x14ac:dyDescent="0.25">
      <c r="B370" s="13" t="str">
        <f>Calculations!A343</f>
        <v>19P036</v>
      </c>
      <c r="C370" s="60">
        <v>13</v>
      </c>
      <c r="D370" s="29" t="str">
        <f>Calculations!B343</f>
        <v>Land Opposite Swainson House Farm, Goosnargh Lane, Goosnargh, Preston, PR3 2JU</v>
      </c>
      <c r="E370" s="29" t="s">
        <v>1813</v>
      </c>
      <c r="F370" s="13" t="str">
        <f>Calculations!C343</f>
        <v>Residential</v>
      </c>
      <c r="G370" s="53">
        <f>Calculations!D343</f>
        <v>1.3190500000000001</v>
      </c>
      <c r="H370" s="53">
        <f>Calculations!H343</f>
        <v>1.3190500000000001</v>
      </c>
      <c r="I370" s="53">
        <f>Calculations!L343</f>
        <v>100</v>
      </c>
      <c r="J370" s="53">
        <f>Calculations!G343</f>
        <v>0</v>
      </c>
      <c r="K370" s="53">
        <f>Calculations!K343</f>
        <v>0</v>
      </c>
      <c r="L370" s="53">
        <f>Calculations!F343</f>
        <v>0</v>
      </c>
      <c r="M370" s="53">
        <f>Calculations!J343</f>
        <v>0</v>
      </c>
      <c r="N370" s="53">
        <f>Calculations!E343</f>
        <v>0</v>
      </c>
      <c r="O370" s="53">
        <f>Calculations!I343</f>
        <v>0</v>
      </c>
      <c r="P370" s="53">
        <f>Calculations!Q343</f>
        <v>0.34639960000000003</v>
      </c>
      <c r="Q370" s="53">
        <f>Calculations!V343</f>
        <v>26.261294113187521</v>
      </c>
      <c r="R370" s="53">
        <f>Calculations!O343</f>
        <v>0.18938859999999999</v>
      </c>
      <c r="S370" s="53">
        <f>Calculations!T343</f>
        <v>14.357954588529623</v>
      </c>
      <c r="T370" s="53">
        <f>Calculations!M343</f>
        <v>0.1084</v>
      </c>
      <c r="U370" s="53">
        <f>Calculations!R343</f>
        <v>8.2180357075167727</v>
      </c>
      <c r="V370" s="31" t="s">
        <v>1781</v>
      </c>
      <c r="W370" s="31" t="s">
        <v>1782</v>
      </c>
      <c r="X370" s="31" t="s">
        <v>1779</v>
      </c>
      <c r="Y370" s="29" t="s">
        <v>1783</v>
      </c>
      <c r="Z370" s="38" t="s">
        <v>1806</v>
      </c>
      <c r="AA370" s="29" t="s">
        <v>2146</v>
      </c>
      <c r="AB370" s="38" t="s">
        <v>1878</v>
      </c>
      <c r="AC370" s="29"/>
    </row>
    <row r="371" spans="2:29" x14ac:dyDescent="0.25">
      <c r="B371" s="13" t="str">
        <f>Calculations!A344</f>
        <v>19P037</v>
      </c>
      <c r="C371" s="60">
        <v>13</v>
      </c>
      <c r="D371" s="29" t="str">
        <f>Calculations!B344</f>
        <v>Bleasdale Road, Preston, PR3 2AR</v>
      </c>
      <c r="E371" s="29" t="s">
        <v>1813</v>
      </c>
      <c r="F371" s="13" t="str">
        <f>Calculations!C344</f>
        <v>Residential</v>
      </c>
      <c r="G371" s="53">
        <f>Calculations!D344</f>
        <v>2.77664</v>
      </c>
      <c r="H371" s="53">
        <f>Calculations!H344</f>
        <v>2.77664</v>
      </c>
      <c r="I371" s="53">
        <f>Calculations!L344</f>
        <v>100</v>
      </c>
      <c r="J371" s="53">
        <f>Calculations!G344</f>
        <v>0</v>
      </c>
      <c r="K371" s="53">
        <f>Calculations!K344</f>
        <v>0</v>
      </c>
      <c r="L371" s="53">
        <f>Calculations!F344</f>
        <v>0</v>
      </c>
      <c r="M371" s="53">
        <f>Calculations!J344</f>
        <v>0</v>
      </c>
      <c r="N371" s="53">
        <f>Calculations!E344</f>
        <v>0</v>
      </c>
      <c r="O371" s="53">
        <f>Calculations!I344</f>
        <v>0</v>
      </c>
      <c r="P371" s="53">
        <f>Calculations!Q344</f>
        <v>0.13673930000000001</v>
      </c>
      <c r="Q371" s="53">
        <f>Calculations!V344</f>
        <v>4.9246319292382168</v>
      </c>
      <c r="R371" s="53">
        <f>Calculations!O344</f>
        <v>4.8371999999999998E-2</v>
      </c>
      <c r="S371" s="53">
        <f>Calculations!T344</f>
        <v>1.7421055664400136</v>
      </c>
      <c r="T371" s="53">
        <f>Calculations!M344</f>
        <v>3.4953699999999997E-2</v>
      </c>
      <c r="U371" s="53">
        <f>Calculations!R344</f>
        <v>1.2588488244785063</v>
      </c>
      <c r="V371" s="31" t="s">
        <v>1782</v>
      </c>
      <c r="W371" s="31" t="s">
        <v>1782</v>
      </c>
      <c r="X371" s="31" t="s">
        <v>1779</v>
      </c>
      <c r="Y371" s="29" t="s">
        <v>1787</v>
      </c>
      <c r="Z371" s="38" t="s">
        <v>1788</v>
      </c>
      <c r="AA371" s="29" t="s">
        <v>2132</v>
      </c>
      <c r="AB371" s="38" t="s">
        <v>1878</v>
      </c>
      <c r="AC371" s="29"/>
    </row>
    <row r="372" spans="2:29" ht="26.25" x14ac:dyDescent="0.25">
      <c r="B372" s="13" t="str">
        <f>Calculations!A345</f>
        <v>19P038</v>
      </c>
      <c r="C372" s="60">
        <v>13</v>
      </c>
      <c r="D372" s="29" t="str">
        <f>Calculations!B345</f>
        <v>Land South of Goosnargh Lane, Goosnargh, Preston, PR3 2JU</v>
      </c>
      <c r="E372" s="29" t="s">
        <v>1813</v>
      </c>
      <c r="F372" s="13" t="str">
        <f>Calculations!C345</f>
        <v>Residential</v>
      </c>
      <c r="G372" s="53">
        <f>Calculations!D345</f>
        <v>8.8768700000000003</v>
      </c>
      <c r="H372" s="53">
        <f>Calculations!H345</f>
        <v>8.8768700000000003</v>
      </c>
      <c r="I372" s="53">
        <f>Calculations!L345</f>
        <v>100</v>
      </c>
      <c r="J372" s="53">
        <f>Calculations!G345</f>
        <v>0</v>
      </c>
      <c r="K372" s="53">
        <f>Calculations!K345</f>
        <v>0</v>
      </c>
      <c r="L372" s="53">
        <f>Calculations!F345</f>
        <v>0</v>
      </c>
      <c r="M372" s="53">
        <f>Calculations!J345</f>
        <v>0</v>
      </c>
      <c r="N372" s="53">
        <f>Calculations!E345</f>
        <v>0</v>
      </c>
      <c r="O372" s="53">
        <f>Calculations!I345</f>
        <v>0</v>
      </c>
      <c r="P372" s="53">
        <f>Calculations!Q345</f>
        <v>7.9969319999999997E-2</v>
      </c>
      <c r="Q372" s="53">
        <f>Calculations!V345</f>
        <v>0.90087294282782093</v>
      </c>
      <c r="R372" s="53">
        <f>Calculations!O345</f>
        <v>6.57122E-3</v>
      </c>
      <c r="S372" s="53">
        <f>Calculations!T345</f>
        <v>7.4026317835002645E-2</v>
      </c>
      <c r="T372" s="53">
        <f>Calculations!M345</f>
        <v>3.3363799999999999E-3</v>
      </c>
      <c r="U372" s="53">
        <f>Calculations!R345</f>
        <v>3.7585094746233748E-2</v>
      </c>
      <c r="V372" s="31" t="s">
        <v>1782</v>
      </c>
      <c r="W372" s="31" t="s">
        <v>1782</v>
      </c>
      <c r="X372" s="31" t="s">
        <v>1779</v>
      </c>
      <c r="Y372" s="29" t="s">
        <v>1787</v>
      </c>
      <c r="Z372" s="38" t="s">
        <v>1788</v>
      </c>
      <c r="AA372" s="29" t="s">
        <v>2132</v>
      </c>
      <c r="AB372" s="38" t="s">
        <v>1878</v>
      </c>
      <c r="AC372" s="29"/>
    </row>
    <row r="373" spans="2:29" x14ac:dyDescent="0.25">
      <c r="B373" s="13" t="str">
        <f>Calculations!A346</f>
        <v>19P039</v>
      </c>
      <c r="C373" s="60">
        <v>9</v>
      </c>
      <c r="D373" s="29" t="str">
        <f>Calculations!B346</f>
        <v>Land off Green Nook Lane, Longridge, PR3 2JA</v>
      </c>
      <c r="E373" s="29" t="s">
        <v>1813</v>
      </c>
      <c r="F373" s="13" t="str">
        <f>Calculations!C346</f>
        <v>Residential</v>
      </c>
      <c r="G373" s="53">
        <f>Calculations!D346</f>
        <v>0.94294699999999998</v>
      </c>
      <c r="H373" s="53">
        <f>Calculations!H346</f>
        <v>0.94294699999999998</v>
      </c>
      <c r="I373" s="53">
        <f>Calculations!L346</f>
        <v>100</v>
      </c>
      <c r="J373" s="53">
        <f>Calculations!G346</f>
        <v>0</v>
      </c>
      <c r="K373" s="53">
        <f>Calculations!K346</f>
        <v>0</v>
      </c>
      <c r="L373" s="53">
        <f>Calculations!F346</f>
        <v>0</v>
      </c>
      <c r="M373" s="53">
        <f>Calculations!J346</f>
        <v>0</v>
      </c>
      <c r="N373" s="53">
        <f>Calculations!E346</f>
        <v>0</v>
      </c>
      <c r="O373" s="53">
        <f>Calculations!I346</f>
        <v>0</v>
      </c>
      <c r="P373" s="53">
        <f>Calculations!Q346</f>
        <v>0.1017527</v>
      </c>
      <c r="Q373" s="53">
        <f>Calculations!V346</f>
        <v>10.790924622486736</v>
      </c>
      <c r="R373" s="53">
        <f>Calculations!O346</f>
        <v>3.7807399999999998E-2</v>
      </c>
      <c r="S373" s="53">
        <f>Calculations!T346</f>
        <v>4.0094936406818196</v>
      </c>
      <c r="T373" s="53">
        <f>Calculations!M346</f>
        <v>2.69509E-2</v>
      </c>
      <c r="U373" s="53">
        <f>Calculations!R346</f>
        <v>2.8581563969130821</v>
      </c>
      <c r="V373" s="31" t="s">
        <v>1782</v>
      </c>
      <c r="W373" s="31" t="s">
        <v>1782</v>
      </c>
      <c r="X373" s="31" t="s">
        <v>1779</v>
      </c>
      <c r="Y373" s="29" t="s">
        <v>1787</v>
      </c>
      <c r="Z373" s="38" t="s">
        <v>1788</v>
      </c>
      <c r="AA373" s="29" t="s">
        <v>2132</v>
      </c>
      <c r="AB373" s="38" t="s">
        <v>1878</v>
      </c>
      <c r="AC373" s="29"/>
    </row>
    <row r="374" spans="2:29" x14ac:dyDescent="0.25">
      <c r="B374" s="13" t="str">
        <f>Calculations!A347</f>
        <v>19P040</v>
      </c>
      <c r="C374" s="60">
        <v>15</v>
      </c>
      <c r="D374" s="29" t="str">
        <f>Calculations!B347</f>
        <v>Lea Lane, Lea Town, Preston, PR4 0RZ</v>
      </c>
      <c r="E374" s="29" t="s">
        <v>1813</v>
      </c>
      <c r="F374" s="13" t="str">
        <f>Calculations!C347</f>
        <v>Residential</v>
      </c>
      <c r="G374" s="53">
        <f>Calculations!D347</f>
        <v>33.221600000000002</v>
      </c>
      <c r="H374" s="53">
        <f>Calculations!H347</f>
        <v>33.221600000000002</v>
      </c>
      <c r="I374" s="53">
        <f>Calculations!L347</f>
        <v>100</v>
      </c>
      <c r="J374" s="53">
        <f>Calculations!G347</f>
        <v>0</v>
      </c>
      <c r="K374" s="53">
        <f>Calculations!K347</f>
        <v>0</v>
      </c>
      <c r="L374" s="53">
        <f>Calculations!F347</f>
        <v>0</v>
      </c>
      <c r="M374" s="53">
        <f>Calculations!J347</f>
        <v>0</v>
      </c>
      <c r="N374" s="53">
        <f>Calculations!E347</f>
        <v>0</v>
      </c>
      <c r="O374" s="53">
        <f>Calculations!I347</f>
        <v>0</v>
      </c>
      <c r="P374" s="53">
        <f>Calculations!Q347</f>
        <v>1.860266</v>
      </c>
      <c r="Q374" s="53">
        <f>Calculations!V347</f>
        <v>5.5995677511016924</v>
      </c>
      <c r="R374" s="53">
        <f>Calculations!O347</f>
        <v>0.79739599999999999</v>
      </c>
      <c r="S374" s="53">
        <f>Calculations!T347</f>
        <v>2.4002335829701158</v>
      </c>
      <c r="T374" s="53">
        <f>Calculations!M347</f>
        <v>0.53765300000000005</v>
      </c>
      <c r="U374" s="53">
        <f>Calculations!R347</f>
        <v>1.6183838225732656</v>
      </c>
      <c r="V374" s="31" t="s">
        <v>1782</v>
      </c>
      <c r="W374" s="31" t="s">
        <v>1782</v>
      </c>
      <c r="X374" s="31" t="s">
        <v>1779</v>
      </c>
      <c r="Y374" s="29" t="s">
        <v>1787</v>
      </c>
      <c r="Z374" s="38" t="s">
        <v>1788</v>
      </c>
      <c r="AA374" s="29" t="s">
        <v>2132</v>
      </c>
      <c r="AB374" s="38" t="s">
        <v>1878</v>
      </c>
      <c r="AC374" s="29"/>
    </row>
    <row r="375" spans="2:29" ht="26.25" x14ac:dyDescent="0.25">
      <c r="B375" s="13" t="str">
        <f>Calculations!A348</f>
        <v>19P041</v>
      </c>
      <c r="C375" s="60">
        <v>9</v>
      </c>
      <c r="D375" s="29" t="str">
        <f>Calculations!B348</f>
        <v>Land off Cumeragh Lane, Longridge, Preston, PR3 2AJ</v>
      </c>
      <c r="E375" s="29" t="s">
        <v>1813</v>
      </c>
      <c r="F375" s="13" t="str">
        <f>Calculations!C348</f>
        <v>Residential</v>
      </c>
      <c r="G375" s="53">
        <f>Calculations!D348</f>
        <v>1.09677</v>
      </c>
      <c r="H375" s="53">
        <f>Calculations!H348</f>
        <v>1.09677</v>
      </c>
      <c r="I375" s="53">
        <f>Calculations!L348</f>
        <v>100</v>
      </c>
      <c r="J375" s="53">
        <f>Calculations!G348</f>
        <v>0</v>
      </c>
      <c r="K375" s="53">
        <f>Calculations!K348</f>
        <v>0</v>
      </c>
      <c r="L375" s="53">
        <f>Calculations!F348</f>
        <v>0</v>
      </c>
      <c r="M375" s="53">
        <f>Calculations!J348</f>
        <v>0</v>
      </c>
      <c r="N375" s="53">
        <f>Calculations!E348</f>
        <v>0</v>
      </c>
      <c r="O375" s="53">
        <f>Calculations!I348</f>
        <v>0</v>
      </c>
      <c r="P375" s="53">
        <f>Calculations!Q348</f>
        <v>0.26662859999999999</v>
      </c>
      <c r="Q375" s="53">
        <f>Calculations!V348</f>
        <v>24.310347657211629</v>
      </c>
      <c r="R375" s="53">
        <f>Calculations!O348</f>
        <v>0.18601709999999999</v>
      </c>
      <c r="S375" s="53">
        <f>Calculations!T348</f>
        <v>16.96044749582866</v>
      </c>
      <c r="T375" s="53">
        <f>Calculations!M348</f>
        <v>0.150973</v>
      </c>
      <c r="U375" s="53">
        <f>Calculations!R348</f>
        <v>13.765237925909716</v>
      </c>
      <c r="V375" s="31" t="s">
        <v>1781</v>
      </c>
      <c r="W375" s="31" t="s">
        <v>1782</v>
      </c>
      <c r="X375" s="31" t="s">
        <v>1779</v>
      </c>
      <c r="Y375" s="29" t="s">
        <v>1783</v>
      </c>
      <c r="Z375" s="38" t="s">
        <v>1806</v>
      </c>
      <c r="AA375" s="29" t="s">
        <v>2147</v>
      </c>
      <c r="AB375" s="38" t="s">
        <v>1892</v>
      </c>
      <c r="AC375" s="29"/>
    </row>
    <row r="376" spans="2:29" ht="39" x14ac:dyDescent="0.25">
      <c r="B376" s="13" t="str">
        <f>Calculations!A349</f>
        <v>19P042</v>
      </c>
      <c r="C376" s="60">
        <v>12</v>
      </c>
      <c r="D376" s="29" t="str">
        <f>Calculations!B349</f>
        <v>Cardwell Farm, Garstang Road, Preston, PR3 5DR</v>
      </c>
      <c r="E376" s="29" t="s">
        <v>1813</v>
      </c>
      <c r="F376" s="13" t="str">
        <f>Calculations!C349</f>
        <v>Residential</v>
      </c>
      <c r="G376" s="53">
        <f>Calculations!D349</f>
        <v>20.2014</v>
      </c>
      <c r="H376" s="53">
        <f>Calculations!H349</f>
        <v>18.959438024072</v>
      </c>
      <c r="I376" s="53">
        <f>Calculations!L349</f>
        <v>93.852099478610398</v>
      </c>
      <c r="J376" s="53">
        <f>Calculations!G349</f>
        <v>0.247489426185</v>
      </c>
      <c r="K376" s="53">
        <f>Calculations!K349</f>
        <v>1.2251102705010544</v>
      </c>
      <c r="L376" s="53">
        <f>Calculations!F349</f>
        <v>0.99447254974300003</v>
      </c>
      <c r="M376" s="53">
        <f>Calculations!J349</f>
        <v>4.9227902508885526</v>
      </c>
      <c r="N376" s="53">
        <f>Calculations!E349</f>
        <v>0</v>
      </c>
      <c r="O376" s="53">
        <f>Calculations!I349</f>
        <v>0</v>
      </c>
      <c r="P376" s="53">
        <f>Calculations!Q349</f>
        <v>2.040724</v>
      </c>
      <c r="Q376" s="53">
        <f>Calculations!V349</f>
        <v>10.101893928143594</v>
      </c>
      <c r="R376" s="53">
        <f>Calculations!O349</f>
        <v>0.66687399999999997</v>
      </c>
      <c r="S376" s="53">
        <f>Calculations!T349</f>
        <v>3.3011276446186901</v>
      </c>
      <c r="T376" s="53">
        <f>Calculations!M349</f>
        <v>0.35552099999999998</v>
      </c>
      <c r="U376" s="53">
        <f>Calculations!R349</f>
        <v>1.759882978407437</v>
      </c>
      <c r="V376" s="31" t="s">
        <v>1782</v>
      </c>
      <c r="W376" s="31" t="s">
        <v>1781</v>
      </c>
      <c r="X376" s="31" t="s">
        <v>1779</v>
      </c>
      <c r="Y376" s="29" t="s">
        <v>1786</v>
      </c>
      <c r="Z376" s="38" t="s">
        <v>1794</v>
      </c>
      <c r="AA376" s="29" t="s">
        <v>2507</v>
      </c>
      <c r="AB376" s="38" t="s">
        <v>1878</v>
      </c>
      <c r="AC376" s="29" t="s">
        <v>2493</v>
      </c>
    </row>
    <row r="377" spans="2:29" ht="26.25" x14ac:dyDescent="0.25">
      <c r="B377" s="13" t="str">
        <f>Calculations!A350</f>
        <v>19P043</v>
      </c>
      <c r="C377" s="60">
        <v>12</v>
      </c>
      <c r="D377" s="29" t="str">
        <f>Calculations!B350</f>
        <v>Land Adjacent to 208 Whittingham Lane, Goosnargh, Preston, PR3 2JJ</v>
      </c>
      <c r="E377" s="29" t="s">
        <v>1813</v>
      </c>
      <c r="F377" s="13" t="str">
        <f>Calculations!C350</f>
        <v>Residential</v>
      </c>
      <c r="G377" s="53">
        <f>Calculations!D350</f>
        <v>1.0711599999999999</v>
      </c>
      <c r="H377" s="53">
        <f>Calculations!H350</f>
        <v>1.0711599999999999</v>
      </c>
      <c r="I377" s="53">
        <f>Calculations!L350</f>
        <v>100</v>
      </c>
      <c r="J377" s="53">
        <f>Calculations!G350</f>
        <v>0</v>
      </c>
      <c r="K377" s="53">
        <f>Calculations!K350</f>
        <v>0</v>
      </c>
      <c r="L377" s="53">
        <f>Calculations!F350</f>
        <v>0</v>
      </c>
      <c r="M377" s="53">
        <f>Calculations!J350</f>
        <v>0</v>
      </c>
      <c r="N377" s="53">
        <f>Calculations!E350</f>
        <v>0</v>
      </c>
      <c r="O377" s="53">
        <f>Calculations!I350</f>
        <v>0</v>
      </c>
      <c r="P377" s="53">
        <f>Calculations!Q350</f>
        <v>4.9439189999999994E-2</v>
      </c>
      <c r="Q377" s="53">
        <f>Calculations!V350</f>
        <v>4.6154813473243959</v>
      </c>
      <c r="R377" s="53">
        <f>Calculations!O350</f>
        <v>4.2828909999999998E-2</v>
      </c>
      <c r="S377" s="53">
        <f>Calculations!T350</f>
        <v>3.9983671907091378</v>
      </c>
      <c r="T377" s="53">
        <f>Calculations!M350</f>
        <v>3.69646E-2</v>
      </c>
      <c r="U377" s="53">
        <f>Calculations!R350</f>
        <v>3.4508943575189521</v>
      </c>
      <c r="V377" s="31" t="s">
        <v>1782</v>
      </c>
      <c r="W377" s="31" t="s">
        <v>1782</v>
      </c>
      <c r="X377" s="31" t="s">
        <v>1779</v>
      </c>
      <c r="Y377" s="29" t="s">
        <v>1787</v>
      </c>
      <c r="Z377" s="38" t="s">
        <v>1788</v>
      </c>
      <c r="AA377" s="29" t="s">
        <v>2132</v>
      </c>
      <c r="AB377" s="38" t="s">
        <v>1878</v>
      </c>
      <c r="AC377" s="29"/>
    </row>
    <row r="378" spans="2:29" ht="26.25" x14ac:dyDescent="0.25">
      <c r="B378" s="13" t="str">
        <f>Calculations!A351</f>
        <v>19P044</v>
      </c>
      <c r="C378" s="60">
        <v>15</v>
      </c>
      <c r="D378" s="29" t="str">
        <f>Calculations!B351</f>
        <v>VINE HOUSE FARM, 38 DARKINSON LANE, LEA TOWN, PRESTON, PR4 0RJ</v>
      </c>
      <c r="E378" s="29" t="s">
        <v>1813</v>
      </c>
      <c r="F378" s="13" t="str">
        <f>Calculations!C351</f>
        <v>Residential</v>
      </c>
      <c r="G378" s="53">
        <f>Calculations!D351</f>
        <v>4.8348100000000001</v>
      </c>
      <c r="H378" s="53">
        <f>Calculations!H351</f>
        <v>4.8348100000000001</v>
      </c>
      <c r="I378" s="53">
        <f>Calculations!L351</f>
        <v>100</v>
      </c>
      <c r="J378" s="53">
        <f>Calculations!G351</f>
        <v>0</v>
      </c>
      <c r="K378" s="53">
        <f>Calculations!K351</f>
        <v>0</v>
      </c>
      <c r="L378" s="53">
        <f>Calculations!F351</f>
        <v>0</v>
      </c>
      <c r="M378" s="53">
        <f>Calculations!J351</f>
        <v>0</v>
      </c>
      <c r="N378" s="53">
        <f>Calculations!E351</f>
        <v>0</v>
      </c>
      <c r="O378" s="53">
        <f>Calculations!I351</f>
        <v>0</v>
      </c>
      <c r="P378" s="53">
        <f>Calculations!Q351</f>
        <v>0.23080610000000001</v>
      </c>
      <c r="Q378" s="53">
        <f>Calculations!V351</f>
        <v>4.7738401302222844</v>
      </c>
      <c r="R378" s="53">
        <f>Calculations!O351</f>
        <v>9.0585100000000002E-2</v>
      </c>
      <c r="S378" s="53">
        <f>Calculations!T351</f>
        <v>1.873602065024272</v>
      </c>
      <c r="T378" s="53">
        <f>Calculations!M351</f>
        <v>6.9976200000000002E-2</v>
      </c>
      <c r="U378" s="53">
        <f>Calculations!R351</f>
        <v>1.4473412605665992</v>
      </c>
      <c r="V378" s="31" t="s">
        <v>1782</v>
      </c>
      <c r="W378" s="31" t="s">
        <v>1782</v>
      </c>
      <c r="X378" s="31" t="s">
        <v>1779</v>
      </c>
      <c r="Y378" s="29" t="s">
        <v>1787</v>
      </c>
      <c r="Z378" s="38" t="s">
        <v>1788</v>
      </c>
      <c r="AA378" s="29" t="s">
        <v>2132</v>
      </c>
      <c r="AB378" s="38" t="s">
        <v>1878</v>
      </c>
      <c r="AC378" s="29"/>
    </row>
    <row r="379" spans="2:29" ht="26.25" x14ac:dyDescent="0.25">
      <c r="B379" s="13" t="str">
        <f>Calculations!A352</f>
        <v>19P048</v>
      </c>
      <c r="C379" s="60">
        <v>13</v>
      </c>
      <c r="D379" s="29" t="str">
        <f>Calculations!B352</f>
        <v>Whittingham Hospital, Land at Whittingham, Preston, PR3 2JE</v>
      </c>
      <c r="E379" s="29" t="s">
        <v>1813</v>
      </c>
      <c r="F379" s="13" t="str">
        <f>Calculations!C352</f>
        <v>Residential</v>
      </c>
      <c r="G379" s="53">
        <f>Calculations!D352</f>
        <v>52.767499999999998</v>
      </c>
      <c r="H379" s="53">
        <f>Calculations!H352</f>
        <v>52.733029513098252</v>
      </c>
      <c r="I379" s="53">
        <f>Calculations!L352</f>
        <v>99.934674777274367</v>
      </c>
      <c r="J379" s="53">
        <f>Calculations!G352</f>
        <v>2.9395149164499999E-3</v>
      </c>
      <c r="K379" s="53">
        <f>Calculations!K352</f>
        <v>5.5706920290898758E-3</v>
      </c>
      <c r="L379" s="53">
        <f>Calculations!F352</f>
        <v>3.1530971985299999E-2</v>
      </c>
      <c r="M379" s="53">
        <f>Calculations!J352</f>
        <v>5.9754530696546175E-2</v>
      </c>
      <c r="N379" s="53">
        <f>Calculations!E352</f>
        <v>0</v>
      </c>
      <c r="O379" s="53">
        <f>Calculations!I352</f>
        <v>0</v>
      </c>
      <c r="P379" s="53">
        <f>Calculations!Q352</f>
        <v>3.1416919999999999</v>
      </c>
      <c r="Q379" s="53">
        <f>Calculations!V352</f>
        <v>5.9538390107547263</v>
      </c>
      <c r="R379" s="53">
        <f>Calculations!O352</f>
        <v>1.3176319999999999</v>
      </c>
      <c r="S379" s="53">
        <f>Calculations!T352</f>
        <v>2.4970521627895956</v>
      </c>
      <c r="T379" s="53">
        <f>Calculations!M352</f>
        <v>0.80562199999999995</v>
      </c>
      <c r="U379" s="53">
        <f>Calculations!R352</f>
        <v>1.5267389965414317</v>
      </c>
      <c r="V379" s="31" t="s">
        <v>1782</v>
      </c>
      <c r="W379" s="31" t="s">
        <v>1781</v>
      </c>
      <c r="X379" s="31" t="s">
        <v>1779</v>
      </c>
      <c r="Y379" s="29" t="s">
        <v>1786</v>
      </c>
      <c r="Z379" s="38" t="s">
        <v>1791</v>
      </c>
      <c r="AA379" s="29" t="s">
        <v>2144</v>
      </c>
      <c r="AB379" s="38" t="s">
        <v>1878</v>
      </c>
      <c r="AC379" s="29"/>
    </row>
    <row r="380" spans="2:29" x14ac:dyDescent="0.25">
      <c r="B380" s="13" t="str">
        <f>Calculations!A353</f>
        <v>19P049</v>
      </c>
      <c r="C380" s="60">
        <v>23</v>
      </c>
      <c r="D380" s="29" t="str">
        <f>Calculations!B353</f>
        <v>Ribbleton Hospital, Miller Road, Preston, PR2 6LS</v>
      </c>
      <c r="E380" s="29" t="s">
        <v>1813</v>
      </c>
      <c r="F380" s="13" t="str">
        <f>Calculations!C353</f>
        <v>Residential</v>
      </c>
      <c r="G380" s="53">
        <f>Calculations!D353</f>
        <v>3.6015100000000002</v>
      </c>
      <c r="H380" s="53">
        <f>Calculations!H353</f>
        <v>3.6015100000000002</v>
      </c>
      <c r="I380" s="53">
        <f>Calculations!L353</f>
        <v>100</v>
      </c>
      <c r="J380" s="53">
        <f>Calculations!G353</f>
        <v>0</v>
      </c>
      <c r="K380" s="53">
        <f>Calculations!K353</f>
        <v>0</v>
      </c>
      <c r="L380" s="53">
        <f>Calculations!F353</f>
        <v>0</v>
      </c>
      <c r="M380" s="53">
        <f>Calculations!J353</f>
        <v>0</v>
      </c>
      <c r="N380" s="53">
        <f>Calculations!E353</f>
        <v>0</v>
      </c>
      <c r="O380" s="53">
        <f>Calculations!I353</f>
        <v>0</v>
      </c>
      <c r="P380" s="53">
        <f>Calculations!Q353</f>
        <v>0.69569999999999999</v>
      </c>
      <c r="Q380" s="53">
        <f>Calculations!V353</f>
        <v>19.316897634603261</v>
      </c>
      <c r="R380" s="53">
        <f>Calculations!O353</f>
        <v>0.21154699999999999</v>
      </c>
      <c r="S380" s="53">
        <f>Calculations!T353</f>
        <v>5.8738418052428001</v>
      </c>
      <c r="T380" s="53">
        <f>Calculations!M353</f>
        <v>9.3200000000000005E-2</v>
      </c>
      <c r="U380" s="53">
        <f>Calculations!R353</f>
        <v>2.5878034491088457</v>
      </c>
      <c r="V380" s="31" t="s">
        <v>1782</v>
      </c>
      <c r="W380" s="31" t="s">
        <v>1782</v>
      </c>
      <c r="X380" s="31" t="s">
        <v>1779</v>
      </c>
      <c r="Y380" s="29" t="s">
        <v>1787</v>
      </c>
      <c r="Z380" s="38" t="s">
        <v>1788</v>
      </c>
      <c r="AA380" s="29" t="s">
        <v>2148</v>
      </c>
      <c r="AB380" s="38" t="s">
        <v>1878</v>
      </c>
      <c r="AC380" s="29"/>
    </row>
    <row r="381" spans="2:29" x14ac:dyDescent="0.25">
      <c r="B381" s="13" t="str">
        <f>Calculations!A354</f>
        <v>19P050</v>
      </c>
      <c r="C381" s="60">
        <v>17</v>
      </c>
      <c r="D381" s="29" t="str">
        <f>Calculations!B354</f>
        <v>19 Whittingham Lane, Broughton, PR3 5DA</v>
      </c>
      <c r="E381" s="29" t="s">
        <v>1813</v>
      </c>
      <c r="F381" s="13" t="str">
        <f>Calculations!C354</f>
        <v>Mixed Use</v>
      </c>
      <c r="G381" s="53">
        <f>Calculations!D354</f>
        <v>0.62413399999999997</v>
      </c>
      <c r="H381" s="53">
        <f>Calculations!H354</f>
        <v>0.62413399999999997</v>
      </c>
      <c r="I381" s="53">
        <f>Calculations!L354</f>
        <v>100</v>
      </c>
      <c r="J381" s="53">
        <f>Calculations!G354</f>
        <v>0</v>
      </c>
      <c r="K381" s="53">
        <f>Calculations!K354</f>
        <v>0</v>
      </c>
      <c r="L381" s="53">
        <f>Calculations!F354</f>
        <v>0</v>
      </c>
      <c r="M381" s="53">
        <f>Calculations!J354</f>
        <v>0</v>
      </c>
      <c r="N381" s="53">
        <f>Calculations!E354</f>
        <v>0</v>
      </c>
      <c r="O381" s="53">
        <f>Calculations!I354</f>
        <v>0</v>
      </c>
      <c r="P381" s="53">
        <f>Calculations!Q354</f>
        <v>9.3873899999999996E-2</v>
      </c>
      <c r="Q381" s="53">
        <f>Calculations!V354</f>
        <v>15.040664344515761</v>
      </c>
      <c r="R381" s="53">
        <f>Calculations!O354</f>
        <v>2.3599999999999999E-2</v>
      </c>
      <c r="S381" s="53">
        <f>Calculations!T354</f>
        <v>3.7812392851535086</v>
      </c>
      <c r="T381" s="53">
        <f>Calculations!M354</f>
        <v>0</v>
      </c>
      <c r="U381" s="53">
        <f>Calculations!R354</f>
        <v>0</v>
      </c>
      <c r="V381" s="31" t="s">
        <v>1782</v>
      </c>
      <c r="W381" s="31" t="s">
        <v>1782</v>
      </c>
      <c r="X381" s="31" t="s">
        <v>1779</v>
      </c>
      <c r="Y381" s="29" t="s">
        <v>1787</v>
      </c>
      <c r="Z381" s="38" t="s">
        <v>1788</v>
      </c>
      <c r="AA381" s="29" t="s">
        <v>2132</v>
      </c>
      <c r="AB381" s="38" t="s">
        <v>1878</v>
      </c>
      <c r="AC381" s="29"/>
    </row>
    <row r="382" spans="2:29" ht="26.25" x14ac:dyDescent="0.25">
      <c r="B382" s="13" t="str">
        <f>Calculations!A355</f>
        <v>19P051</v>
      </c>
      <c r="C382" s="60">
        <v>23</v>
      </c>
      <c r="D382" s="29" t="str">
        <f>Calculations!B355</f>
        <v>Land off Ribbleton Hall Drive, Ribbleton, Preston, PR2 6EN</v>
      </c>
      <c r="E382" s="29" t="s">
        <v>1813</v>
      </c>
      <c r="F382" s="13" t="str">
        <f>Calculations!C355</f>
        <v>Residential</v>
      </c>
      <c r="G382" s="53">
        <f>Calculations!D355</f>
        <v>5.67082</v>
      </c>
      <c r="H382" s="53">
        <f>Calculations!H355</f>
        <v>5.67082</v>
      </c>
      <c r="I382" s="53">
        <f>Calculations!L355</f>
        <v>100</v>
      </c>
      <c r="J382" s="53">
        <f>Calculations!G355</f>
        <v>0</v>
      </c>
      <c r="K382" s="53">
        <f>Calculations!K355</f>
        <v>0</v>
      </c>
      <c r="L382" s="53">
        <f>Calculations!F355</f>
        <v>0</v>
      </c>
      <c r="M382" s="53">
        <f>Calculations!J355</f>
        <v>0</v>
      </c>
      <c r="N382" s="53">
        <f>Calculations!E355</f>
        <v>0</v>
      </c>
      <c r="O382" s="53">
        <f>Calculations!I355</f>
        <v>0</v>
      </c>
      <c r="P382" s="53">
        <f>Calculations!Q355</f>
        <v>8.9048766999999987E-2</v>
      </c>
      <c r="Q382" s="53">
        <f>Calculations!V355</f>
        <v>1.5702978934263472</v>
      </c>
      <c r="R382" s="53">
        <f>Calculations!O355</f>
        <v>1.9879669999999998E-3</v>
      </c>
      <c r="S382" s="53">
        <f>Calculations!T355</f>
        <v>3.5056076546249038E-2</v>
      </c>
      <c r="T382" s="53">
        <f>Calculations!M355</f>
        <v>5.1419699999999998E-4</v>
      </c>
      <c r="U382" s="53">
        <f>Calculations!R355</f>
        <v>9.067418821263943E-3</v>
      </c>
      <c r="V382" s="31" t="s">
        <v>1782</v>
      </c>
      <c r="W382" s="31" t="s">
        <v>1782</v>
      </c>
      <c r="X382" s="31" t="s">
        <v>1779</v>
      </c>
      <c r="Y382" s="29" t="s">
        <v>1787</v>
      </c>
      <c r="Z382" s="38" t="s">
        <v>1788</v>
      </c>
      <c r="AA382" s="29" t="s">
        <v>2132</v>
      </c>
      <c r="AB382" s="38" t="s">
        <v>1878</v>
      </c>
      <c r="AC382" s="29"/>
    </row>
    <row r="383" spans="2:29" x14ac:dyDescent="0.25">
      <c r="B383" s="13" t="str">
        <f>Calculations!A356</f>
        <v>19P052</v>
      </c>
      <c r="C383" s="60" t="s">
        <v>1821</v>
      </c>
      <c r="D383" s="29" t="str">
        <f>Calculations!B356</f>
        <v>Cumeragh Lane, Whittingham, PR3 2AN</v>
      </c>
      <c r="E383" s="29" t="s">
        <v>1813</v>
      </c>
      <c r="F383" s="13" t="str">
        <f>Calculations!C356</f>
        <v>Residential</v>
      </c>
      <c r="G383" s="53">
        <f>Calculations!D356</f>
        <v>33.028100000000002</v>
      </c>
      <c r="H383" s="53">
        <f>Calculations!H356</f>
        <v>33.028100000000002</v>
      </c>
      <c r="I383" s="53">
        <f>Calculations!L356</f>
        <v>100</v>
      </c>
      <c r="J383" s="53">
        <f>Calculations!G356</f>
        <v>0</v>
      </c>
      <c r="K383" s="53">
        <f>Calculations!K356</f>
        <v>0</v>
      </c>
      <c r="L383" s="53">
        <f>Calculations!F356</f>
        <v>0</v>
      </c>
      <c r="M383" s="53">
        <f>Calculations!J356</f>
        <v>0</v>
      </c>
      <c r="N383" s="53">
        <f>Calculations!E356</f>
        <v>0</v>
      </c>
      <c r="O383" s="53">
        <f>Calculations!I356</f>
        <v>0</v>
      </c>
      <c r="P383" s="53">
        <f>Calculations!Q356</f>
        <v>2.0254400000000001</v>
      </c>
      <c r="Q383" s="53">
        <f>Calculations!V356</f>
        <v>6.1324750742549528</v>
      </c>
      <c r="R383" s="53">
        <f>Calculations!O356</f>
        <v>0.76432</v>
      </c>
      <c r="S383" s="53">
        <f>Calculations!T356</f>
        <v>2.3141506777562135</v>
      </c>
      <c r="T383" s="53">
        <f>Calculations!M356</f>
        <v>0.46517599999999998</v>
      </c>
      <c r="U383" s="53">
        <f>Calculations!R356</f>
        <v>1.4084249472418939</v>
      </c>
      <c r="V383" s="31" t="s">
        <v>1782</v>
      </c>
      <c r="W383" s="31" t="s">
        <v>1782</v>
      </c>
      <c r="X383" s="31" t="s">
        <v>1779</v>
      </c>
      <c r="Y383" s="29" t="s">
        <v>1787</v>
      </c>
      <c r="Z383" s="38" t="s">
        <v>1788</v>
      </c>
      <c r="AA383" s="29" t="s">
        <v>2132</v>
      </c>
      <c r="AB383" s="38" t="s">
        <v>1878</v>
      </c>
      <c r="AC383" s="29"/>
    </row>
    <row r="384" spans="2:29" ht="26.25" x14ac:dyDescent="0.25">
      <c r="B384" s="13" t="str">
        <f>Calculations!A357</f>
        <v>19P053</v>
      </c>
      <c r="C384" s="60">
        <v>3</v>
      </c>
      <c r="D384" s="29" t="str">
        <f>Calculations!B357</f>
        <v>Land at Anderton Fold Farm, Bilsborrow, Preston, PR3 5AD</v>
      </c>
      <c r="E384" s="29" t="s">
        <v>1813</v>
      </c>
      <c r="F384" s="13" t="str">
        <f>Calculations!C357</f>
        <v>Residential</v>
      </c>
      <c r="G384" s="53">
        <f>Calculations!D357</f>
        <v>6.8555299999999999</v>
      </c>
      <c r="H384" s="53">
        <f>Calculations!H357</f>
        <v>4.3081044991399997</v>
      </c>
      <c r="I384" s="53">
        <f>Calculations!L357</f>
        <v>62.841304744345074</v>
      </c>
      <c r="J384" s="53">
        <f>Calculations!G357</f>
        <v>0</v>
      </c>
      <c r="K384" s="53">
        <f>Calculations!K357</f>
        <v>0</v>
      </c>
      <c r="L384" s="53">
        <f>Calculations!F357</f>
        <v>2.5474255008600002</v>
      </c>
      <c r="M384" s="53">
        <f>Calculations!J357</f>
        <v>37.158695255654926</v>
      </c>
      <c r="N384" s="53">
        <f>Calculations!E357</f>
        <v>0</v>
      </c>
      <c r="O384" s="53">
        <f>Calculations!I357</f>
        <v>0</v>
      </c>
      <c r="P384" s="53">
        <f>Calculations!Q357</f>
        <v>1.9517730000000002</v>
      </c>
      <c r="Q384" s="53">
        <f>Calculations!V357</f>
        <v>28.470052643632226</v>
      </c>
      <c r="R384" s="53">
        <f>Calculations!O357</f>
        <v>1.3873930000000001</v>
      </c>
      <c r="S384" s="53">
        <f>Calculations!T357</f>
        <v>20.237574629532656</v>
      </c>
      <c r="T384" s="53">
        <f>Calculations!M357</f>
        <v>0.90783800000000003</v>
      </c>
      <c r="U384" s="53">
        <f>Calculations!R357</f>
        <v>13.242418893944013</v>
      </c>
      <c r="V384" s="31" t="s">
        <v>1781</v>
      </c>
      <c r="W384" s="31" t="s">
        <v>1781</v>
      </c>
      <c r="X384" s="31" t="s">
        <v>1779</v>
      </c>
      <c r="Y384" s="29" t="s">
        <v>1783</v>
      </c>
      <c r="Z384" s="38" t="s">
        <v>1806</v>
      </c>
      <c r="AA384" s="29" t="s">
        <v>2149</v>
      </c>
      <c r="AB384" s="38" t="s">
        <v>1878</v>
      </c>
      <c r="AC384" s="29"/>
    </row>
    <row r="385" spans="2:29" x14ac:dyDescent="0.25">
      <c r="B385" s="13" t="str">
        <f>Calculations!A358</f>
        <v>19P054</v>
      </c>
      <c r="C385" s="60">
        <v>18</v>
      </c>
      <c r="D385" s="29" t="str">
        <f>Calculations!B358</f>
        <v>Preston East, Preston, PR2 5PZ</v>
      </c>
      <c r="E385" s="29" t="s">
        <v>1813</v>
      </c>
      <c r="F385" s="13" t="str">
        <f>Calculations!C358</f>
        <v>Employment</v>
      </c>
      <c r="G385" s="53">
        <f>Calculations!D358</f>
        <v>25.312799999999999</v>
      </c>
      <c r="H385" s="53">
        <f>Calculations!H358</f>
        <v>25.312799999999999</v>
      </c>
      <c r="I385" s="53">
        <f>Calculations!L358</f>
        <v>100</v>
      </c>
      <c r="J385" s="53">
        <f>Calculations!G358</f>
        <v>0</v>
      </c>
      <c r="K385" s="53">
        <f>Calculations!K358</f>
        <v>0</v>
      </c>
      <c r="L385" s="53">
        <f>Calculations!F358</f>
        <v>0</v>
      </c>
      <c r="M385" s="53">
        <f>Calculations!J358</f>
        <v>0</v>
      </c>
      <c r="N385" s="53">
        <f>Calculations!E358</f>
        <v>0</v>
      </c>
      <c r="O385" s="53">
        <f>Calculations!I358</f>
        <v>0</v>
      </c>
      <c r="P385" s="53">
        <f>Calculations!Q358</f>
        <v>1.6272609999999998</v>
      </c>
      <c r="Q385" s="53">
        <f>Calculations!V358</f>
        <v>6.4286092411744251</v>
      </c>
      <c r="R385" s="53">
        <f>Calculations!O358</f>
        <v>0.65158699999999992</v>
      </c>
      <c r="S385" s="53">
        <f>Calculations!T358</f>
        <v>2.574140355867387</v>
      </c>
      <c r="T385" s="53">
        <f>Calculations!M358</f>
        <v>0.40425899999999998</v>
      </c>
      <c r="U385" s="53">
        <f>Calculations!R358</f>
        <v>1.5970536645491609</v>
      </c>
      <c r="V385" s="31" t="s">
        <v>1782</v>
      </c>
      <c r="W385" s="31" t="s">
        <v>1782</v>
      </c>
      <c r="X385" s="31" t="s">
        <v>1780</v>
      </c>
      <c r="Y385" s="29" t="s">
        <v>1787</v>
      </c>
      <c r="Z385" s="38" t="s">
        <v>1788</v>
      </c>
      <c r="AA385" s="29" t="s">
        <v>2144</v>
      </c>
      <c r="AB385" s="38" t="s">
        <v>1878</v>
      </c>
      <c r="AC385" s="29"/>
    </row>
    <row r="386" spans="2:29" ht="26.25" x14ac:dyDescent="0.25">
      <c r="B386" s="13" t="str">
        <f>Calculations!A359</f>
        <v>19P055</v>
      </c>
      <c r="C386" s="60">
        <v>21</v>
      </c>
      <c r="D386" s="29" t="str">
        <f>Calculations!B359</f>
        <v>Preston Technology Centre, Marsh Lane, Lancashire, PR1 8UQ</v>
      </c>
      <c r="E386" s="29" t="s">
        <v>1813</v>
      </c>
      <c r="F386" s="13" t="str">
        <f>Calculations!C359</f>
        <v>Residential</v>
      </c>
      <c r="G386" s="53">
        <f>Calculations!D359</f>
        <v>1.0841799999999999</v>
      </c>
      <c r="H386" s="53">
        <f>Calculations!H359</f>
        <v>0.10877026681299995</v>
      </c>
      <c r="I386" s="53">
        <f>Calculations!L359</f>
        <v>10.032491543193931</v>
      </c>
      <c r="J386" s="53">
        <f>Calculations!G359</f>
        <v>0.97540973318699997</v>
      </c>
      <c r="K386" s="53">
        <f>Calculations!K359</f>
        <v>89.967508456806073</v>
      </c>
      <c r="L386" s="53">
        <f>Calculations!F359</f>
        <v>0</v>
      </c>
      <c r="M386" s="53">
        <f>Calculations!J359</f>
        <v>0</v>
      </c>
      <c r="N386" s="53">
        <f>Calculations!E359</f>
        <v>0</v>
      </c>
      <c r="O386" s="53">
        <f>Calculations!I359</f>
        <v>0</v>
      </c>
      <c r="P386" s="53">
        <f>Calculations!Q359</f>
        <v>0.45915899999999998</v>
      </c>
      <c r="Q386" s="53">
        <f>Calculations!V359</f>
        <v>42.350808906270174</v>
      </c>
      <c r="R386" s="53">
        <f>Calculations!O359</f>
        <v>0.27572799999999997</v>
      </c>
      <c r="S386" s="53">
        <f>Calculations!T359</f>
        <v>25.431939345865079</v>
      </c>
      <c r="T386" s="53">
        <f>Calculations!M359</f>
        <v>0.166766</v>
      </c>
      <c r="U386" s="53">
        <f>Calculations!R359</f>
        <v>15.381763175856408</v>
      </c>
      <c r="V386" s="31" t="s">
        <v>1781</v>
      </c>
      <c r="W386" s="31" t="s">
        <v>1781</v>
      </c>
      <c r="X386" s="31" t="s">
        <v>1779</v>
      </c>
      <c r="Y386" s="29" t="s">
        <v>1783</v>
      </c>
      <c r="Z386" s="38" t="s">
        <v>1806</v>
      </c>
      <c r="AA386" s="29" t="s">
        <v>2144</v>
      </c>
      <c r="AB386" s="38" t="s">
        <v>1878</v>
      </c>
      <c r="AC386" s="29"/>
    </row>
    <row r="387" spans="2:29" ht="39" x14ac:dyDescent="0.25">
      <c r="B387" s="13" t="str">
        <f>Calculations!A360</f>
        <v>19P056</v>
      </c>
      <c r="C387" s="60">
        <v>17</v>
      </c>
      <c r="D387" s="29" t="str">
        <f>Calculations!B360</f>
        <v>Land at Keyfold Farm, Bound by James Towers Way to East, Whittingham Lane to the North and Garstang Road to the West, PR3 5DA</v>
      </c>
      <c r="E387" s="29" t="s">
        <v>1813</v>
      </c>
      <c r="F387" s="13" t="str">
        <f>Calculations!C360</f>
        <v>Mixed Use</v>
      </c>
      <c r="G387" s="53">
        <f>Calculations!D360</f>
        <v>10.374599999999999</v>
      </c>
      <c r="H387" s="53">
        <f>Calculations!H360</f>
        <v>10.342480833184499</v>
      </c>
      <c r="I387" s="53">
        <f>Calculations!L360</f>
        <v>99.690405733083693</v>
      </c>
      <c r="J387" s="53">
        <f>Calculations!G360</f>
        <v>3.2119166815499998E-2</v>
      </c>
      <c r="K387" s="53">
        <f>Calculations!K360</f>
        <v>0.30959426691631486</v>
      </c>
      <c r="L387" s="53">
        <f>Calculations!F360</f>
        <v>0</v>
      </c>
      <c r="M387" s="53">
        <f>Calculations!J360</f>
        <v>0</v>
      </c>
      <c r="N387" s="53">
        <f>Calculations!E360</f>
        <v>0</v>
      </c>
      <c r="O387" s="53">
        <f>Calculations!I360</f>
        <v>0</v>
      </c>
      <c r="P387" s="53">
        <f>Calculations!Q360</f>
        <v>0.53167830000000005</v>
      </c>
      <c r="Q387" s="53">
        <f>Calculations!V360</f>
        <v>5.1248077034295303</v>
      </c>
      <c r="R387" s="53">
        <f>Calculations!O360</f>
        <v>0.17676030000000001</v>
      </c>
      <c r="S387" s="53">
        <f>Calculations!T360</f>
        <v>1.7037794228211209</v>
      </c>
      <c r="T387" s="53">
        <f>Calculations!M360</f>
        <v>9.4853000000000007E-2</v>
      </c>
      <c r="U387" s="53">
        <f>Calculations!R360</f>
        <v>0.91428103252173598</v>
      </c>
      <c r="V387" s="31" t="s">
        <v>1782</v>
      </c>
      <c r="W387" s="31" t="s">
        <v>1781</v>
      </c>
      <c r="X387" s="31" t="s">
        <v>1779</v>
      </c>
      <c r="Y387" s="29" t="s">
        <v>1787</v>
      </c>
      <c r="Z387" s="38" t="s">
        <v>1788</v>
      </c>
      <c r="AA387" s="29" t="s">
        <v>2150</v>
      </c>
      <c r="AB387" s="38" t="s">
        <v>1878</v>
      </c>
      <c r="AC387" s="29"/>
    </row>
    <row r="388" spans="2:29" ht="39" x14ac:dyDescent="0.25">
      <c r="B388" s="13" t="str">
        <f>Calculations!A361</f>
        <v>19P057</v>
      </c>
      <c r="C388" s="60">
        <v>15</v>
      </c>
      <c r="D388" s="29" t="str">
        <f>Calculations!B361</f>
        <v>Land at Lea Road, Lea Town, Preston, PR4 0RA</v>
      </c>
      <c r="E388" s="29" t="s">
        <v>1813</v>
      </c>
      <c r="F388" s="13" t="str">
        <f>Calculations!C361</f>
        <v>Residential</v>
      </c>
      <c r="G388" s="53">
        <f>Calculations!D361</f>
        <v>16.8413</v>
      </c>
      <c r="H388" s="53">
        <f>Calculations!H361</f>
        <v>16.223087848062999</v>
      </c>
      <c r="I388" s="53">
        <f>Calculations!L361</f>
        <v>96.329189837263158</v>
      </c>
      <c r="J388" s="53">
        <f>Calculations!G361</f>
        <v>0.140803907447</v>
      </c>
      <c r="K388" s="53">
        <f>Calculations!K361</f>
        <v>0.83606317473710456</v>
      </c>
      <c r="L388" s="53">
        <f>Calculations!F361</f>
        <v>0.47740824449000002</v>
      </c>
      <c r="M388" s="53">
        <f>Calculations!J361</f>
        <v>2.8347469879997389</v>
      </c>
      <c r="N388" s="53">
        <f>Calculations!E361</f>
        <v>0</v>
      </c>
      <c r="O388" s="53">
        <f>Calculations!I361</f>
        <v>0</v>
      </c>
      <c r="P388" s="53">
        <f>Calculations!Q361</f>
        <v>1.235751</v>
      </c>
      <c r="Q388" s="53">
        <f>Calculations!V361</f>
        <v>7.337622392570645</v>
      </c>
      <c r="R388" s="53">
        <f>Calculations!O361</f>
        <v>0.45487</v>
      </c>
      <c r="S388" s="53">
        <f>Calculations!T361</f>
        <v>2.7009197627261554</v>
      </c>
      <c r="T388" s="53">
        <f>Calculations!M361</f>
        <v>0.27016699999999999</v>
      </c>
      <c r="U388" s="53">
        <f>Calculations!R361</f>
        <v>1.6041932629903868</v>
      </c>
      <c r="V388" s="31" t="s">
        <v>1782</v>
      </c>
      <c r="W388" s="31" t="s">
        <v>1781</v>
      </c>
      <c r="X388" s="31" t="s">
        <v>1779</v>
      </c>
      <c r="Y388" s="29" t="s">
        <v>1786</v>
      </c>
      <c r="Z388" s="38" t="s">
        <v>1791</v>
      </c>
      <c r="AA388" s="29" t="s">
        <v>2151</v>
      </c>
      <c r="AB388" s="38" t="s">
        <v>1878</v>
      </c>
      <c r="AC388" s="29" t="s">
        <v>2500</v>
      </c>
    </row>
    <row r="389" spans="2:29" ht="26.25" x14ac:dyDescent="0.25">
      <c r="B389" s="13" t="str">
        <f>Calculations!A362</f>
        <v>19P058</v>
      </c>
      <c r="C389" s="60">
        <v>11</v>
      </c>
      <c r="D389" s="29" t="str">
        <f>Calculations!B362</f>
        <v>JacksonÔÇÖs Quarry, Lightfoot Green Lane, Fulwood, PR4 0AP</v>
      </c>
      <c r="E389" s="29" t="s">
        <v>1813</v>
      </c>
      <c r="F389" s="13" t="str">
        <f>Calculations!C362</f>
        <v>Residential</v>
      </c>
      <c r="G389" s="53">
        <f>Calculations!D362</f>
        <v>44.407200000000003</v>
      </c>
      <c r="H389" s="53">
        <f>Calculations!H362</f>
        <v>42.341026592499006</v>
      </c>
      <c r="I389" s="53">
        <f>Calculations!L362</f>
        <v>95.347210795769612</v>
      </c>
      <c r="J389" s="53">
        <f>Calculations!G362</f>
        <v>0.99571509318899998</v>
      </c>
      <c r="K389" s="53">
        <f>Calculations!K362</f>
        <v>2.2422379550816083</v>
      </c>
      <c r="L389" s="53">
        <f>Calculations!F362</f>
        <v>0.71023213501899995</v>
      </c>
      <c r="M389" s="53">
        <f>Calculations!J362</f>
        <v>1.5993625696260962</v>
      </c>
      <c r="N389" s="53">
        <f>Calculations!E362</f>
        <v>0.36022617929299999</v>
      </c>
      <c r="O389" s="53">
        <f>Calculations!I362</f>
        <v>0.81118867952268991</v>
      </c>
      <c r="P389" s="53">
        <f>Calculations!Q362</f>
        <v>4.0103939999999998</v>
      </c>
      <c r="Q389" s="53">
        <f>Calculations!V362</f>
        <v>9.0309544398205688</v>
      </c>
      <c r="R389" s="53">
        <f>Calculations!O362</f>
        <v>1.561844</v>
      </c>
      <c r="S389" s="53">
        <f>Calculations!T362</f>
        <v>3.5170963267217927</v>
      </c>
      <c r="T389" s="53">
        <f>Calculations!M362</f>
        <v>0.83358399999999999</v>
      </c>
      <c r="U389" s="53">
        <f>Calculations!R362</f>
        <v>1.8771370408402239</v>
      </c>
      <c r="V389" s="31" t="s">
        <v>1782</v>
      </c>
      <c r="W389" s="31" t="s">
        <v>1781</v>
      </c>
      <c r="X389" s="31" t="s">
        <v>1779</v>
      </c>
      <c r="Y389" s="29" t="s">
        <v>1786</v>
      </c>
      <c r="Z389" s="38" t="s">
        <v>1795</v>
      </c>
      <c r="AA389" s="29" t="s">
        <v>2152</v>
      </c>
      <c r="AB389" s="38" t="s">
        <v>1878</v>
      </c>
      <c r="AC389" s="29"/>
    </row>
    <row r="390" spans="2:29" ht="39" x14ac:dyDescent="0.25">
      <c r="B390" s="13" t="str">
        <f>Calculations!A363</f>
        <v>19P059</v>
      </c>
      <c r="C390" s="60">
        <v>12</v>
      </c>
      <c r="D390" s="29" t="str">
        <f>Calculations!B363</f>
        <v>Land at Cardwell Farm, Garstang Road, Preston, PR3 5DR</v>
      </c>
      <c r="E390" s="29" t="s">
        <v>1813</v>
      </c>
      <c r="F390" s="13" t="str">
        <f>Calculations!C363</f>
        <v>Residential</v>
      </c>
      <c r="G390" s="53">
        <f>Calculations!D363</f>
        <v>9.1651399999999992</v>
      </c>
      <c r="H390" s="53">
        <f>Calculations!H363</f>
        <v>9.1651399999999992</v>
      </c>
      <c r="I390" s="53">
        <f>Calculations!L363</f>
        <v>100</v>
      </c>
      <c r="J390" s="53">
        <f>Calculations!G363</f>
        <v>0</v>
      </c>
      <c r="K390" s="53">
        <f>Calculations!K363</f>
        <v>0</v>
      </c>
      <c r="L390" s="53">
        <f>Calculations!F363</f>
        <v>0</v>
      </c>
      <c r="M390" s="53">
        <f>Calculations!J363</f>
        <v>0</v>
      </c>
      <c r="N390" s="53">
        <f>Calculations!E363</f>
        <v>0</v>
      </c>
      <c r="O390" s="53">
        <f>Calculations!I363</f>
        <v>0</v>
      </c>
      <c r="P390" s="53">
        <f>Calculations!Q363</f>
        <v>0.27977580000000002</v>
      </c>
      <c r="Q390" s="53">
        <f>Calculations!V363</f>
        <v>3.0526080343562678</v>
      </c>
      <c r="R390" s="53">
        <f>Calculations!O363</f>
        <v>0.11180580000000001</v>
      </c>
      <c r="S390" s="53">
        <f>Calculations!T363</f>
        <v>1.2199028056309018</v>
      </c>
      <c r="T390" s="53">
        <f>Calculations!M363</f>
        <v>4.4280800000000002E-2</v>
      </c>
      <c r="U390" s="53">
        <f>Calculations!R363</f>
        <v>0.4831437381207489</v>
      </c>
      <c r="V390" s="31" t="s">
        <v>1782</v>
      </c>
      <c r="W390" s="31" t="s">
        <v>1782</v>
      </c>
      <c r="X390" s="31" t="s">
        <v>1779</v>
      </c>
      <c r="Y390" s="29" t="s">
        <v>1786</v>
      </c>
      <c r="Z390" s="38" t="s">
        <v>1794</v>
      </c>
      <c r="AA390" s="29" t="s">
        <v>2508</v>
      </c>
      <c r="AB390" s="38" t="s">
        <v>1878</v>
      </c>
      <c r="AC390" s="29"/>
    </row>
    <row r="391" spans="2:29" ht="26.25" customHeight="1" x14ac:dyDescent="0.25">
      <c r="B391" s="13" t="str">
        <f>Calculations!A364</f>
        <v>19P060</v>
      </c>
      <c r="C391" s="60">
        <v>13</v>
      </c>
      <c r="D391" s="29" t="str">
        <f>Calculations!B364</f>
        <v>Bushells Farm, Mill Lane, Goosnargh, Preston, PR3 2BJ</v>
      </c>
      <c r="E391" s="29" t="s">
        <v>1813</v>
      </c>
      <c r="F391" s="13" t="str">
        <f>Calculations!C364</f>
        <v>Residential</v>
      </c>
      <c r="G391" s="53">
        <f>Calculations!D364</f>
        <v>8.1770099999999992</v>
      </c>
      <c r="H391" s="53">
        <f>Calculations!H364</f>
        <v>8.1770099999999992</v>
      </c>
      <c r="I391" s="53">
        <f>Calculations!L364</f>
        <v>100</v>
      </c>
      <c r="J391" s="53">
        <f>Calculations!G364</f>
        <v>0</v>
      </c>
      <c r="K391" s="53">
        <f>Calculations!K364</f>
        <v>0</v>
      </c>
      <c r="L391" s="53">
        <f>Calculations!F364</f>
        <v>0</v>
      </c>
      <c r="M391" s="53">
        <f>Calculations!J364</f>
        <v>0</v>
      </c>
      <c r="N391" s="53">
        <f>Calculations!E364</f>
        <v>0</v>
      </c>
      <c r="O391" s="53">
        <f>Calculations!I364</f>
        <v>0</v>
      </c>
      <c r="P391" s="53">
        <f>Calculations!Q364</f>
        <v>0.3652222</v>
      </c>
      <c r="Q391" s="53">
        <f>Calculations!V364</f>
        <v>4.466451673655774</v>
      </c>
      <c r="R391" s="53">
        <f>Calculations!O364</f>
        <v>0.1161722</v>
      </c>
      <c r="S391" s="53">
        <f>Calculations!T364</f>
        <v>1.4207173526753669</v>
      </c>
      <c r="T391" s="53">
        <f>Calculations!M364</f>
        <v>7.5282600000000005E-2</v>
      </c>
      <c r="U391" s="53">
        <f>Calculations!R364</f>
        <v>0.9206617088642427</v>
      </c>
      <c r="V391" s="31" t="s">
        <v>1782</v>
      </c>
      <c r="W391" s="31" t="s">
        <v>1782</v>
      </c>
      <c r="X391" s="31" t="s">
        <v>1779</v>
      </c>
      <c r="Y391" s="29" t="s">
        <v>1787</v>
      </c>
      <c r="Z391" s="38" t="s">
        <v>1788</v>
      </c>
      <c r="AA391" s="29" t="s">
        <v>2509</v>
      </c>
      <c r="AB391" s="38" t="s">
        <v>1891</v>
      </c>
      <c r="AC391" s="29"/>
    </row>
    <row r="392" spans="2:29" ht="13.5" customHeight="1" x14ac:dyDescent="0.25">
      <c r="B392" s="13" t="str">
        <f>Calculations!A365</f>
        <v>19P061</v>
      </c>
      <c r="C392" s="60">
        <v>30</v>
      </c>
      <c r="D392" s="29" t="str">
        <f>Calculations!B365</f>
        <v>Horrocks Quarter, Queen Street, Preston, PR1 4HP</v>
      </c>
      <c r="E392" s="29" t="s">
        <v>1813</v>
      </c>
      <c r="F392" s="13" t="str">
        <f>Calculations!C365</f>
        <v>Mixed Use</v>
      </c>
      <c r="G392" s="53">
        <f>Calculations!D365</f>
        <v>2.77311</v>
      </c>
      <c r="H392" s="53">
        <f>Calculations!H365</f>
        <v>2.77311</v>
      </c>
      <c r="I392" s="53">
        <f>Calculations!L365</f>
        <v>100</v>
      </c>
      <c r="J392" s="53">
        <f>Calculations!G365</f>
        <v>0</v>
      </c>
      <c r="K392" s="53">
        <f>Calculations!K365</f>
        <v>0</v>
      </c>
      <c r="L392" s="53">
        <f>Calculations!F365</f>
        <v>0</v>
      </c>
      <c r="M392" s="53">
        <f>Calculations!J365</f>
        <v>0</v>
      </c>
      <c r="N392" s="53">
        <f>Calculations!E365</f>
        <v>0</v>
      </c>
      <c r="O392" s="53">
        <f>Calculations!I365</f>
        <v>0</v>
      </c>
      <c r="P392" s="53">
        <f>Calculations!Q365</f>
        <v>0.13725969999999998</v>
      </c>
      <c r="Q392" s="53">
        <f>Calculations!V365</f>
        <v>4.9496666197878909</v>
      </c>
      <c r="R392" s="53">
        <f>Calculations!O365</f>
        <v>5.05327E-2</v>
      </c>
      <c r="S392" s="53">
        <f>Calculations!T365</f>
        <v>1.8222392909044358</v>
      </c>
      <c r="T392" s="53">
        <f>Calculations!M365</f>
        <v>2.47642E-2</v>
      </c>
      <c r="U392" s="53">
        <f>Calculations!R365</f>
        <v>0.89301181705738319</v>
      </c>
      <c r="V392" s="31" t="s">
        <v>1782</v>
      </c>
      <c r="W392" s="31" t="s">
        <v>1782</v>
      </c>
      <c r="X392" s="31" t="s">
        <v>1779</v>
      </c>
      <c r="Y392" s="29" t="s">
        <v>1787</v>
      </c>
      <c r="Z392" s="38" t="s">
        <v>1788</v>
      </c>
      <c r="AA392" s="29" t="s">
        <v>2143</v>
      </c>
      <c r="AB392" s="38" t="s">
        <v>1878</v>
      </c>
      <c r="AC392" s="29"/>
    </row>
    <row r="393" spans="2:29" ht="39" x14ac:dyDescent="0.25">
      <c r="B393" s="13" t="str">
        <f>Calculations!A366</f>
        <v>19P062</v>
      </c>
      <c r="C393" s="60">
        <v>12</v>
      </c>
      <c r="D393" s="29" t="str">
        <f>Calculations!B366</f>
        <v>Land to the north of Jepps Lane, Barton PR3 5AQ</v>
      </c>
      <c r="E393" s="29" t="s">
        <v>1813</v>
      </c>
      <c r="F393" s="13" t="str">
        <f>Calculations!C366</f>
        <v>Residential</v>
      </c>
      <c r="G393" s="53">
        <f>Calculations!D366</f>
        <v>8.5523000000000007</v>
      </c>
      <c r="H393" s="53">
        <f>Calculations!H366</f>
        <v>8.5523000000000007</v>
      </c>
      <c r="I393" s="53">
        <f>Calculations!L366</f>
        <v>100</v>
      </c>
      <c r="J393" s="53">
        <f>Calculations!G366</f>
        <v>0</v>
      </c>
      <c r="K393" s="53">
        <f>Calculations!K366</f>
        <v>0</v>
      </c>
      <c r="L393" s="53">
        <f>Calculations!F366</f>
        <v>0</v>
      </c>
      <c r="M393" s="53">
        <f>Calculations!J366</f>
        <v>0</v>
      </c>
      <c r="N393" s="53">
        <f>Calculations!E366</f>
        <v>0</v>
      </c>
      <c r="O393" s="53">
        <f>Calculations!I366</f>
        <v>0</v>
      </c>
      <c r="P393" s="53">
        <f>Calculations!Q366</f>
        <v>1.080031</v>
      </c>
      <c r="Q393" s="53">
        <f>Calculations!V366</f>
        <v>12.628544368181657</v>
      </c>
      <c r="R393" s="53">
        <f>Calculations!O366</f>
        <v>0.53572900000000001</v>
      </c>
      <c r="S393" s="53">
        <f>Calculations!T366</f>
        <v>6.2641511640143586</v>
      </c>
      <c r="T393" s="53">
        <f>Calculations!M366</f>
        <v>0.32930500000000001</v>
      </c>
      <c r="U393" s="53">
        <f>Calculations!R366</f>
        <v>3.850484664943933</v>
      </c>
      <c r="V393" s="31" t="s">
        <v>1782</v>
      </c>
      <c r="W393" s="31" t="s">
        <v>1782</v>
      </c>
      <c r="X393" s="31" t="s">
        <v>1779</v>
      </c>
      <c r="Y393" s="29" t="s">
        <v>1786</v>
      </c>
      <c r="Z393" s="38" t="s">
        <v>1794</v>
      </c>
      <c r="AA393" s="29" t="s">
        <v>2132</v>
      </c>
      <c r="AB393" s="38" t="s">
        <v>1878</v>
      </c>
      <c r="AC393" s="29"/>
    </row>
    <row r="394" spans="2:29" ht="26.25" x14ac:dyDescent="0.25">
      <c r="B394" s="13" t="str">
        <f>Calculations!A367</f>
        <v>19P063</v>
      </c>
      <c r="C394" s="60">
        <v>18</v>
      </c>
      <c r="D394" s="29" t="str">
        <f>Calculations!B367</f>
        <v>Land off Ladybank Avenue, Fulwood, PR2 9UT</v>
      </c>
      <c r="E394" s="29" t="s">
        <v>1813</v>
      </c>
      <c r="F394" s="13" t="str">
        <f>Calculations!C367</f>
        <v>Residential</v>
      </c>
      <c r="G394" s="53">
        <f>Calculations!D367</f>
        <v>1.19337</v>
      </c>
      <c r="H394" s="53">
        <f>Calculations!H367</f>
        <v>1.19337</v>
      </c>
      <c r="I394" s="53">
        <f>Calculations!L367</f>
        <v>100</v>
      </c>
      <c r="J394" s="53">
        <f>Calculations!G367</f>
        <v>0</v>
      </c>
      <c r="K394" s="53">
        <f>Calculations!K367</f>
        <v>0</v>
      </c>
      <c r="L394" s="53">
        <f>Calculations!F367</f>
        <v>0</v>
      </c>
      <c r="M394" s="53">
        <f>Calculations!J367</f>
        <v>0</v>
      </c>
      <c r="N394" s="53">
        <f>Calculations!E367</f>
        <v>0</v>
      </c>
      <c r="O394" s="53">
        <f>Calculations!I367</f>
        <v>0</v>
      </c>
      <c r="P394" s="53">
        <f>Calculations!Q367</f>
        <v>3.0058600000000001E-2</v>
      </c>
      <c r="Q394" s="53">
        <f>Calculations!V367</f>
        <v>2.5187997016851438</v>
      </c>
      <c r="R394" s="53">
        <f>Calculations!O367</f>
        <v>0</v>
      </c>
      <c r="S394" s="53">
        <f>Calculations!T367</f>
        <v>0</v>
      </c>
      <c r="T394" s="53">
        <f>Calculations!M367</f>
        <v>0</v>
      </c>
      <c r="U394" s="53">
        <f>Calculations!R367</f>
        <v>0</v>
      </c>
      <c r="V394" s="31" t="s">
        <v>1782</v>
      </c>
      <c r="W394" s="31" t="s">
        <v>1782</v>
      </c>
      <c r="X394" s="31" t="s">
        <v>1779</v>
      </c>
      <c r="Y394" s="29" t="s">
        <v>1787</v>
      </c>
      <c r="Z394" s="38" t="s">
        <v>1788</v>
      </c>
      <c r="AA394" s="29" t="s">
        <v>2153</v>
      </c>
      <c r="AB394" s="38" t="s">
        <v>1878</v>
      </c>
      <c r="AC394" s="29"/>
    </row>
    <row r="395" spans="2:29" ht="26.25" x14ac:dyDescent="0.25">
      <c r="B395" s="13" t="str">
        <f>Calculations!A368</f>
        <v>19P064</v>
      </c>
      <c r="C395" s="60">
        <v>11</v>
      </c>
      <c r="D395" s="29" t="str">
        <f>Calculations!B368</f>
        <v>Land at Lightfoot Green Lane, Fulwood, PR4 0AP</v>
      </c>
      <c r="E395" s="29" t="s">
        <v>1813</v>
      </c>
      <c r="F395" s="13" t="str">
        <f>Calculations!C368</f>
        <v>Residential</v>
      </c>
      <c r="G395" s="53">
        <f>Calculations!D368</f>
        <v>7.23339</v>
      </c>
      <c r="H395" s="53">
        <f>Calculations!H368</f>
        <v>6.7859342959820008</v>
      </c>
      <c r="I395" s="53">
        <f>Calculations!L368</f>
        <v>93.814024903703526</v>
      </c>
      <c r="J395" s="53">
        <f>Calculations!G368</f>
        <v>0.14517065017700001</v>
      </c>
      <c r="K395" s="53">
        <f>Calculations!K368</f>
        <v>2.0069517913039392</v>
      </c>
      <c r="L395" s="53">
        <f>Calculations!F368</f>
        <v>0.18993649025600001</v>
      </c>
      <c r="M395" s="53">
        <f>Calculations!J368</f>
        <v>2.6258295246903596</v>
      </c>
      <c r="N395" s="53">
        <f>Calculations!E368</f>
        <v>0.11234856358500001</v>
      </c>
      <c r="O395" s="53">
        <f>Calculations!I368</f>
        <v>1.553193780302182</v>
      </c>
      <c r="P395" s="53">
        <f>Calculations!Q368</f>
        <v>0.23259210000000002</v>
      </c>
      <c r="Q395" s="53">
        <f>Calculations!V368</f>
        <v>3.2155337953573637</v>
      </c>
      <c r="R395" s="53">
        <f>Calculations!O368</f>
        <v>0.11232110000000001</v>
      </c>
      <c r="S395" s="53">
        <f>Calculations!T368</f>
        <v>1.552814102378</v>
      </c>
      <c r="T395" s="53">
        <f>Calculations!M368</f>
        <v>8.4786600000000004E-2</v>
      </c>
      <c r="U395" s="53">
        <f>Calculations!R368</f>
        <v>1.1721557941711978</v>
      </c>
      <c r="V395" s="31" t="s">
        <v>1782</v>
      </c>
      <c r="W395" s="31" t="s">
        <v>1781</v>
      </c>
      <c r="X395" s="31" t="s">
        <v>1779</v>
      </c>
      <c r="Y395" s="29" t="s">
        <v>1786</v>
      </c>
      <c r="Z395" s="38" t="s">
        <v>1791</v>
      </c>
      <c r="AA395" s="29" t="s">
        <v>2154</v>
      </c>
      <c r="AB395" s="38" t="s">
        <v>1878</v>
      </c>
      <c r="AC395" s="29"/>
    </row>
    <row r="396" spans="2:29" ht="26.25" x14ac:dyDescent="0.25">
      <c r="B396" s="13" t="str">
        <f>Calculations!A369</f>
        <v>19P065</v>
      </c>
      <c r="C396" s="60">
        <v>11</v>
      </c>
      <c r="D396" s="29" t="str">
        <f>Calculations!B369</f>
        <v>Land North Of PopeÔÇÖs Farm, Woodplumpton Lane, Broughton, PR3 5JZ</v>
      </c>
      <c r="E396" s="29" t="s">
        <v>1813</v>
      </c>
      <c r="F396" s="13" t="str">
        <f>Calculations!C369</f>
        <v>Residential</v>
      </c>
      <c r="G396" s="53">
        <f>Calculations!D369</f>
        <v>9.5594800000000006</v>
      </c>
      <c r="H396" s="53">
        <f>Calculations!H369</f>
        <v>9.5594800000000006</v>
      </c>
      <c r="I396" s="53">
        <f>Calculations!L369</f>
        <v>100</v>
      </c>
      <c r="J396" s="53">
        <f>Calculations!G369</f>
        <v>0</v>
      </c>
      <c r="K396" s="53">
        <f>Calculations!K369</f>
        <v>0</v>
      </c>
      <c r="L396" s="53">
        <f>Calculations!F369</f>
        <v>0</v>
      </c>
      <c r="M396" s="53">
        <f>Calculations!J369</f>
        <v>0</v>
      </c>
      <c r="N396" s="53">
        <f>Calculations!E369</f>
        <v>0</v>
      </c>
      <c r="O396" s="53">
        <f>Calculations!I369</f>
        <v>0</v>
      </c>
      <c r="P396" s="53">
        <f>Calculations!Q369</f>
        <v>1.2991359999999998</v>
      </c>
      <c r="Q396" s="53">
        <f>Calculations!V369</f>
        <v>13.590027909467878</v>
      </c>
      <c r="R396" s="53">
        <f>Calculations!O369</f>
        <v>0.44615199999999999</v>
      </c>
      <c r="S396" s="53">
        <f>Calculations!T369</f>
        <v>4.6671157845405808</v>
      </c>
      <c r="T396" s="53">
        <f>Calculations!M369</f>
        <v>0.299149</v>
      </c>
      <c r="U396" s="53">
        <f>Calculations!R369</f>
        <v>3.1293438555235218</v>
      </c>
      <c r="V396" s="31" t="s">
        <v>1782</v>
      </c>
      <c r="W396" s="31" t="s">
        <v>1782</v>
      </c>
      <c r="X396" s="31" t="s">
        <v>1779</v>
      </c>
      <c r="Y396" s="29" t="s">
        <v>1787</v>
      </c>
      <c r="Z396" s="38" t="s">
        <v>1788</v>
      </c>
      <c r="AA396" s="29" t="s">
        <v>2132</v>
      </c>
      <c r="AB396" s="38" t="s">
        <v>1878</v>
      </c>
      <c r="AC396" s="29"/>
    </row>
    <row r="397" spans="2:29" ht="39" x14ac:dyDescent="0.25">
      <c r="B397" s="13" t="str">
        <f>Calculations!A370</f>
        <v>19P066</v>
      </c>
      <c r="C397" s="60" t="s">
        <v>1829</v>
      </c>
      <c r="D397" s="29" t="str">
        <f>Calculations!B370</f>
        <v>Springfield Training Ground, Dodney Drive, Lea, Preston PR2 1XR</v>
      </c>
      <c r="E397" s="29" t="s">
        <v>1813</v>
      </c>
      <c r="F397" s="13" t="str">
        <f>Calculations!C370</f>
        <v>Residential</v>
      </c>
      <c r="G397" s="53">
        <f>Calculations!D370</f>
        <v>5.71922</v>
      </c>
      <c r="H397" s="53">
        <f>Calculations!H370</f>
        <v>0.22246533212499986</v>
      </c>
      <c r="I397" s="53">
        <f>Calculations!L370</f>
        <v>3.8897844832861801</v>
      </c>
      <c r="J397" s="53">
        <f>Calculations!G370</f>
        <v>0.49421837774499999</v>
      </c>
      <c r="K397" s="53">
        <f>Calculations!K370</f>
        <v>8.6413597963533491</v>
      </c>
      <c r="L397" s="53">
        <f>Calculations!F370</f>
        <v>5.0025362901300001</v>
      </c>
      <c r="M397" s="53">
        <f>Calculations!J370</f>
        <v>87.468855720360466</v>
      </c>
      <c r="N397" s="53">
        <f>Calculations!E370</f>
        <v>0</v>
      </c>
      <c r="O397" s="53">
        <f>Calculations!I370</f>
        <v>0</v>
      </c>
      <c r="P397" s="53">
        <f>Calculations!Q370</f>
        <v>1.2138306000000001</v>
      </c>
      <c r="Q397" s="53">
        <f>Calculations!V370</f>
        <v>21.223708827427519</v>
      </c>
      <c r="R397" s="53">
        <f>Calculations!O370</f>
        <v>0.19278060000000002</v>
      </c>
      <c r="S397" s="53">
        <f>Calculations!T370</f>
        <v>3.3707498574980512</v>
      </c>
      <c r="T397" s="53">
        <f>Calculations!M370</f>
        <v>5.3590600000000002E-2</v>
      </c>
      <c r="U397" s="53">
        <f>Calculations!R370</f>
        <v>0.93702637772283637</v>
      </c>
      <c r="V397" s="31" t="s">
        <v>1782</v>
      </c>
      <c r="W397" s="31" t="s">
        <v>1781</v>
      </c>
      <c r="X397" s="31" t="s">
        <v>1779</v>
      </c>
      <c r="Y397" s="29" t="s">
        <v>1784</v>
      </c>
      <c r="Z397" s="38" t="s">
        <v>1785</v>
      </c>
      <c r="AA397" s="29" t="s">
        <v>2359</v>
      </c>
      <c r="AB397" s="38" t="s">
        <v>1878</v>
      </c>
      <c r="AC397" s="29" t="s">
        <v>2498</v>
      </c>
    </row>
    <row r="398" spans="2:29" ht="39" x14ac:dyDescent="0.25">
      <c r="B398" s="13" t="str">
        <f>Calculations!A371</f>
        <v>19P067</v>
      </c>
      <c r="C398" s="60">
        <v>15</v>
      </c>
      <c r="D398" s="29" t="str">
        <f>Calculations!B371</f>
        <v>Land off Tudor Avenue, Lea, PR2 1YB</v>
      </c>
      <c r="E398" s="29" t="s">
        <v>1813</v>
      </c>
      <c r="F398" s="13" t="str">
        <f>Calculations!C371</f>
        <v>Residential</v>
      </c>
      <c r="G398" s="53">
        <f>Calculations!D371</f>
        <v>3.5504899999999999</v>
      </c>
      <c r="H398" s="53">
        <f>Calculations!H371</f>
        <v>0.93417118059999971</v>
      </c>
      <c r="I398" s="53">
        <f>Calculations!L371</f>
        <v>26.311049477677724</v>
      </c>
      <c r="J398" s="53">
        <f>Calculations!G371</f>
        <v>1.5341212023199999</v>
      </c>
      <c r="K398" s="53">
        <f>Calculations!K371</f>
        <v>43.208717735298507</v>
      </c>
      <c r="L398" s="53">
        <f>Calculations!F371</f>
        <v>1.0821976170800001</v>
      </c>
      <c r="M398" s="53">
        <f>Calculations!J371</f>
        <v>30.480232787023766</v>
      </c>
      <c r="N398" s="53">
        <f>Calculations!E371</f>
        <v>0</v>
      </c>
      <c r="O398" s="53">
        <f>Calculations!I371</f>
        <v>0</v>
      </c>
      <c r="P398" s="53">
        <f>Calculations!Q371</f>
        <v>1.192318</v>
      </c>
      <c r="Q398" s="53">
        <f>Calculations!V371</f>
        <v>33.581787302597668</v>
      </c>
      <c r="R398" s="53">
        <f>Calculations!O371</f>
        <v>0.46129500000000001</v>
      </c>
      <c r="S398" s="53">
        <f>Calculations!T371</f>
        <v>12.992432030508466</v>
      </c>
      <c r="T398" s="53">
        <f>Calculations!M371</f>
        <v>0.16903000000000001</v>
      </c>
      <c r="U398" s="53">
        <f>Calculations!R371</f>
        <v>4.7607513329146123</v>
      </c>
      <c r="V398" s="31" t="s">
        <v>1781</v>
      </c>
      <c r="W398" s="31" t="s">
        <v>1781</v>
      </c>
      <c r="X398" s="31" t="s">
        <v>1779</v>
      </c>
      <c r="Y398" s="29" t="s">
        <v>1783</v>
      </c>
      <c r="Z398" s="38" t="s">
        <v>1806</v>
      </c>
      <c r="AA398" s="29" t="s">
        <v>2140</v>
      </c>
      <c r="AB398" s="38" t="s">
        <v>1878</v>
      </c>
      <c r="AC398" s="29" t="s">
        <v>2498</v>
      </c>
    </row>
    <row r="399" spans="2:29" ht="26.25" x14ac:dyDescent="0.25">
      <c r="B399" s="13" t="str">
        <f>Calculations!A372</f>
        <v>19P068</v>
      </c>
      <c r="C399" s="60">
        <v>12</v>
      </c>
      <c r="D399" s="29" t="str">
        <f>Calculations!B372</f>
        <v>Land at Pudding Pie Nook Lane, Broughton, Preston, PR3 2JL</v>
      </c>
      <c r="E399" s="29" t="s">
        <v>1813</v>
      </c>
      <c r="F399" s="13" t="str">
        <f>Calculations!C372</f>
        <v>Residential</v>
      </c>
      <c r="G399" s="53">
        <f>Calculations!D372</f>
        <v>1.2839100000000001</v>
      </c>
      <c r="H399" s="53">
        <f>Calculations!H372</f>
        <v>1.2839100000000001</v>
      </c>
      <c r="I399" s="53">
        <f>Calculations!L372</f>
        <v>100</v>
      </c>
      <c r="J399" s="53">
        <f>Calculations!G372</f>
        <v>0</v>
      </c>
      <c r="K399" s="53">
        <f>Calculations!K372</f>
        <v>0</v>
      </c>
      <c r="L399" s="53">
        <f>Calculations!F372</f>
        <v>0</v>
      </c>
      <c r="M399" s="53">
        <f>Calculations!J372</f>
        <v>0</v>
      </c>
      <c r="N399" s="53">
        <f>Calculations!E372</f>
        <v>0</v>
      </c>
      <c r="O399" s="53">
        <f>Calculations!I372</f>
        <v>0</v>
      </c>
      <c r="P399" s="53">
        <f>Calculations!Q372</f>
        <v>0</v>
      </c>
      <c r="Q399" s="53">
        <f>Calculations!V372</f>
        <v>0</v>
      </c>
      <c r="R399" s="53">
        <f>Calculations!O372</f>
        <v>0</v>
      </c>
      <c r="S399" s="53">
        <f>Calculations!T372</f>
        <v>0</v>
      </c>
      <c r="T399" s="53">
        <f>Calculations!M372</f>
        <v>0</v>
      </c>
      <c r="U399" s="53">
        <f>Calculations!R372</f>
        <v>0</v>
      </c>
      <c r="V399" s="31" t="s">
        <v>1782</v>
      </c>
      <c r="W399" s="31" t="s">
        <v>1782</v>
      </c>
      <c r="X399" s="31" t="s">
        <v>1779</v>
      </c>
      <c r="Y399" s="29" t="s">
        <v>1787</v>
      </c>
      <c r="Z399" s="38" t="s">
        <v>1788</v>
      </c>
      <c r="AA399" s="29" t="s">
        <v>2155</v>
      </c>
      <c r="AB399" s="38" t="s">
        <v>1878</v>
      </c>
      <c r="AC399" s="29"/>
    </row>
    <row r="400" spans="2:29" ht="26.25" x14ac:dyDescent="0.25">
      <c r="B400" s="13" t="str">
        <f>Calculations!A373</f>
        <v>19P069</v>
      </c>
      <c r="C400" s="60">
        <v>17</v>
      </c>
      <c r="D400" s="29" t="str">
        <f>Calculations!B373</f>
        <v>Land to the Rear of 25 &amp; 27 Whittingham Lane, Broughton, PR3 5DA</v>
      </c>
      <c r="E400" s="29" t="s">
        <v>1813</v>
      </c>
      <c r="F400" s="13" t="str">
        <f>Calculations!C373</f>
        <v>Residential</v>
      </c>
      <c r="G400" s="53">
        <f>Calculations!D373</f>
        <v>0.74506099999999997</v>
      </c>
      <c r="H400" s="53">
        <f>Calculations!H373</f>
        <v>0.74506099999999997</v>
      </c>
      <c r="I400" s="53">
        <f>Calculations!L373</f>
        <v>100</v>
      </c>
      <c r="J400" s="53">
        <f>Calculations!G373</f>
        <v>0</v>
      </c>
      <c r="K400" s="53">
        <f>Calculations!K373</f>
        <v>0</v>
      </c>
      <c r="L400" s="53">
        <f>Calculations!F373</f>
        <v>0</v>
      </c>
      <c r="M400" s="53">
        <f>Calculations!J373</f>
        <v>0</v>
      </c>
      <c r="N400" s="53">
        <f>Calculations!E373</f>
        <v>0</v>
      </c>
      <c r="O400" s="53">
        <f>Calculations!I373</f>
        <v>0</v>
      </c>
      <c r="P400" s="53">
        <f>Calculations!Q373</f>
        <v>8.9770800000000005E-5</v>
      </c>
      <c r="Q400" s="53">
        <f>Calculations!V373</f>
        <v>1.2048785267246575E-2</v>
      </c>
      <c r="R400" s="53">
        <f>Calculations!O373</f>
        <v>0</v>
      </c>
      <c r="S400" s="53">
        <f>Calculations!T373</f>
        <v>0</v>
      </c>
      <c r="T400" s="53">
        <f>Calculations!M373</f>
        <v>0</v>
      </c>
      <c r="U400" s="53">
        <f>Calculations!R373</f>
        <v>0</v>
      </c>
      <c r="V400" s="31" t="s">
        <v>1782</v>
      </c>
      <c r="W400" s="31" t="s">
        <v>1782</v>
      </c>
      <c r="X400" s="31" t="s">
        <v>1779</v>
      </c>
      <c r="Y400" s="29" t="s">
        <v>1787</v>
      </c>
      <c r="Z400" s="38" t="s">
        <v>1788</v>
      </c>
      <c r="AA400" s="29" t="s">
        <v>2132</v>
      </c>
      <c r="AB400" s="38" t="s">
        <v>1878</v>
      </c>
      <c r="AC400" s="29"/>
    </row>
    <row r="401" spans="2:29" ht="26.25" x14ac:dyDescent="0.25">
      <c r="B401" s="13" t="str">
        <f>Calculations!A374</f>
        <v>19P070</v>
      </c>
      <c r="C401" s="60">
        <v>11</v>
      </c>
      <c r="D401" s="29" t="str">
        <f>Calculations!B374</f>
        <v>Ribblesdale Nurseries, Newsham Hall Lane, Woodplumpton, Preston, PR4 0AS</v>
      </c>
      <c r="E401" s="29" t="s">
        <v>1813</v>
      </c>
      <c r="F401" s="29" t="str">
        <f>Calculations!C374</f>
        <v>Residential</v>
      </c>
      <c r="G401" s="55">
        <f>Calculations!D374</f>
        <v>0.54100300000000001</v>
      </c>
      <c r="H401" s="55">
        <f>Calculations!H374</f>
        <v>0.54100300000000001</v>
      </c>
      <c r="I401" s="55">
        <f>Calculations!L374</f>
        <v>100</v>
      </c>
      <c r="J401" s="55">
        <f>Calculations!G374</f>
        <v>0</v>
      </c>
      <c r="K401" s="55">
        <f>Calculations!K374</f>
        <v>0</v>
      </c>
      <c r="L401" s="55">
        <f>Calculations!F374</f>
        <v>0</v>
      </c>
      <c r="M401" s="55">
        <f>Calculations!J374</f>
        <v>0</v>
      </c>
      <c r="N401" s="55">
        <f>Calculations!E374</f>
        <v>0</v>
      </c>
      <c r="O401" s="55">
        <f>Calculations!I374</f>
        <v>0</v>
      </c>
      <c r="P401" s="53">
        <f>Calculations!Q374</f>
        <v>4.0065099999999996E-3</v>
      </c>
      <c r="Q401" s="53">
        <f>Calculations!V374</f>
        <v>0.74057075469082423</v>
      </c>
      <c r="R401" s="53">
        <f>Calculations!O374</f>
        <v>0</v>
      </c>
      <c r="S401" s="53">
        <f>Calculations!T374</f>
        <v>0</v>
      </c>
      <c r="T401" s="55">
        <f>Calculations!M374</f>
        <v>0</v>
      </c>
      <c r="U401" s="55">
        <f>Calculations!R374</f>
        <v>0</v>
      </c>
      <c r="V401" s="31" t="s">
        <v>1782</v>
      </c>
      <c r="W401" s="31" t="s">
        <v>1782</v>
      </c>
      <c r="X401" s="31" t="s">
        <v>1779</v>
      </c>
      <c r="Y401" s="29" t="s">
        <v>1787</v>
      </c>
      <c r="Z401" s="38" t="s">
        <v>1788</v>
      </c>
      <c r="AA401" s="29" t="s">
        <v>2132</v>
      </c>
      <c r="AB401" s="38" t="s">
        <v>1878</v>
      </c>
      <c r="AC401" s="29"/>
    </row>
    <row r="402" spans="2:29" x14ac:dyDescent="0.25">
      <c r="B402" s="13" t="str">
        <f>Calculations!A375</f>
        <v>19P071</v>
      </c>
      <c r="C402" s="60">
        <v>11</v>
      </c>
      <c r="D402" s="29" t="str">
        <f>Calculations!B375</f>
        <v>Land at Helms Farm, Broughton, Preston, PR3 5DL</v>
      </c>
      <c r="E402" s="29" t="s">
        <v>1813</v>
      </c>
      <c r="F402" s="13" t="str">
        <f>Calculations!C375</f>
        <v>Residential</v>
      </c>
      <c r="G402" s="53">
        <f>Calculations!D375</f>
        <v>10.5557</v>
      </c>
      <c r="H402" s="53">
        <f>Calculations!H375</f>
        <v>10.5557</v>
      </c>
      <c r="I402" s="53">
        <f>Calculations!L375</f>
        <v>100</v>
      </c>
      <c r="J402" s="53">
        <f>Calculations!G375</f>
        <v>0</v>
      </c>
      <c r="K402" s="53">
        <f>Calculations!K375</f>
        <v>0</v>
      </c>
      <c r="L402" s="53">
        <f>Calculations!F375</f>
        <v>0</v>
      </c>
      <c r="M402" s="53">
        <f>Calculations!J375</f>
        <v>0</v>
      </c>
      <c r="N402" s="53">
        <f>Calculations!E375</f>
        <v>0</v>
      </c>
      <c r="O402" s="53">
        <f>Calculations!I375</f>
        <v>0</v>
      </c>
      <c r="P402" s="53">
        <f>Calculations!Q375</f>
        <v>0.2972709</v>
      </c>
      <c r="Q402" s="53">
        <f>Calculations!V375</f>
        <v>2.8162120939397672</v>
      </c>
      <c r="R402" s="53">
        <f>Calculations!O375</f>
        <v>0.12706190000000001</v>
      </c>
      <c r="S402" s="53">
        <f>Calculations!T375</f>
        <v>1.2037278437242438</v>
      </c>
      <c r="T402" s="53">
        <f>Calculations!M375</f>
        <v>8.5710999999999996E-2</v>
      </c>
      <c r="U402" s="53">
        <f>Calculations!R375</f>
        <v>0.81198783595592894</v>
      </c>
      <c r="V402" s="31" t="s">
        <v>1782</v>
      </c>
      <c r="W402" s="31" t="s">
        <v>1782</v>
      </c>
      <c r="X402" s="31" t="s">
        <v>1779</v>
      </c>
      <c r="Y402" s="29" t="s">
        <v>1787</v>
      </c>
      <c r="Z402" s="38" t="s">
        <v>1788</v>
      </c>
      <c r="AA402" s="29" t="s">
        <v>2132</v>
      </c>
      <c r="AB402" s="38" t="s">
        <v>1878</v>
      </c>
      <c r="AC402" s="29"/>
    </row>
    <row r="403" spans="2:29" x14ac:dyDescent="0.25">
      <c r="B403" s="13" t="str">
        <f>Calculations!A376</f>
        <v>19P072</v>
      </c>
      <c r="C403" s="60" t="s">
        <v>1826</v>
      </c>
      <c r="D403" s="29" t="str">
        <f>Calculations!B376</f>
        <v>Land South of Whittingham Lane, Grimsargh, PR2 5SL</v>
      </c>
      <c r="E403" s="29" t="s">
        <v>1813</v>
      </c>
      <c r="F403" s="13" t="str">
        <f>Calculations!C376</f>
        <v>Residential</v>
      </c>
      <c r="G403" s="53">
        <f>Calculations!D376</f>
        <v>8.1953700000000005</v>
      </c>
      <c r="H403" s="53">
        <f>Calculations!H376</f>
        <v>8.1953700000000005</v>
      </c>
      <c r="I403" s="53">
        <f>Calculations!L376</f>
        <v>100</v>
      </c>
      <c r="J403" s="53">
        <f>Calculations!G376</f>
        <v>0</v>
      </c>
      <c r="K403" s="53">
        <f>Calculations!K376</f>
        <v>0</v>
      </c>
      <c r="L403" s="53">
        <f>Calculations!F376</f>
        <v>0</v>
      </c>
      <c r="M403" s="53">
        <f>Calculations!J376</f>
        <v>0</v>
      </c>
      <c r="N403" s="53">
        <f>Calculations!E376</f>
        <v>0</v>
      </c>
      <c r="O403" s="53">
        <f>Calculations!I376</f>
        <v>0</v>
      </c>
      <c r="P403" s="53">
        <f>Calculations!Q376</f>
        <v>1.051385</v>
      </c>
      <c r="Q403" s="53">
        <f>Calculations!V376</f>
        <v>12.829011990916822</v>
      </c>
      <c r="R403" s="53">
        <f>Calculations!O376</f>
        <v>0.42045500000000002</v>
      </c>
      <c r="S403" s="53">
        <f>Calculations!T376</f>
        <v>5.1303967972159894</v>
      </c>
      <c r="T403" s="53">
        <f>Calculations!M376</f>
        <v>0.28003600000000001</v>
      </c>
      <c r="U403" s="53">
        <f>Calculations!R376</f>
        <v>3.4170025270366069</v>
      </c>
      <c r="V403" s="31" t="s">
        <v>1782</v>
      </c>
      <c r="W403" s="31" t="s">
        <v>1782</v>
      </c>
      <c r="X403" s="31" t="s">
        <v>1779</v>
      </c>
      <c r="Y403" s="29" t="s">
        <v>1787</v>
      </c>
      <c r="Z403" s="38" t="s">
        <v>1788</v>
      </c>
      <c r="AA403" s="70" t="s">
        <v>2132</v>
      </c>
      <c r="AB403" s="63" t="s">
        <v>1878</v>
      </c>
      <c r="AC403" s="29"/>
    </row>
    <row r="404" spans="2:29" ht="39" x14ac:dyDescent="0.25">
      <c r="B404" s="13" t="str">
        <f>Calculations!A377</f>
        <v>19P073</v>
      </c>
      <c r="C404" s="60">
        <v>16</v>
      </c>
      <c r="D404" s="29" t="str">
        <f>Calculations!B377</f>
        <v>Land to Rear of Former Tulketh High School, Tag Lane, Preston, PR2 3PL</v>
      </c>
      <c r="E404" s="29" t="s">
        <v>1813</v>
      </c>
      <c r="F404" s="13" t="str">
        <f>Calculations!C377</f>
        <v>Residential</v>
      </c>
      <c r="G404" s="53">
        <f>Calculations!D377</f>
        <v>2.16343</v>
      </c>
      <c r="H404" s="53">
        <f>Calculations!H377</f>
        <v>2.16343</v>
      </c>
      <c r="I404" s="53">
        <f>Calculations!L377</f>
        <v>100</v>
      </c>
      <c r="J404" s="53">
        <f>Calculations!G377</f>
        <v>0</v>
      </c>
      <c r="K404" s="53">
        <f>Calculations!K377</f>
        <v>0</v>
      </c>
      <c r="L404" s="53">
        <f>Calculations!F377</f>
        <v>0</v>
      </c>
      <c r="M404" s="53">
        <f>Calculations!J377</f>
        <v>0</v>
      </c>
      <c r="N404" s="53">
        <f>Calculations!E377</f>
        <v>0</v>
      </c>
      <c r="O404" s="53">
        <f>Calculations!I377</f>
        <v>0</v>
      </c>
      <c r="P404" s="53">
        <f>Calculations!Q377</f>
        <v>6.7496400000000007E-5</v>
      </c>
      <c r="Q404" s="53">
        <f>Calculations!V377</f>
        <v>3.1198790809039353E-3</v>
      </c>
      <c r="R404" s="53">
        <f>Calculations!O377</f>
        <v>0</v>
      </c>
      <c r="S404" s="53">
        <f>Calculations!T377</f>
        <v>0</v>
      </c>
      <c r="T404" s="53">
        <f>Calculations!M377</f>
        <v>0</v>
      </c>
      <c r="U404" s="53">
        <f>Calculations!R377</f>
        <v>0</v>
      </c>
      <c r="V404" s="31" t="s">
        <v>1782</v>
      </c>
      <c r="W404" s="31" t="s">
        <v>1781</v>
      </c>
      <c r="X404" s="31" t="s">
        <v>1779</v>
      </c>
      <c r="Y404" s="29" t="s">
        <v>1787</v>
      </c>
      <c r="Z404" s="38" t="s">
        <v>1788</v>
      </c>
      <c r="AA404" s="29" t="s">
        <v>2156</v>
      </c>
      <c r="AB404" s="63" t="s">
        <v>1878</v>
      </c>
      <c r="AC404" s="29"/>
    </row>
    <row r="405" spans="2:29" x14ac:dyDescent="0.25">
      <c r="B405" s="13" t="str">
        <f>Calculations!A378</f>
        <v>19P074</v>
      </c>
      <c r="C405" s="60">
        <v>17</v>
      </c>
      <c r="D405" s="29" t="str">
        <f>Calculations!B378</f>
        <v>Former 'Bonabri', D'Urton Lane, Broughton, PR3 5LD</v>
      </c>
      <c r="E405" s="29" t="s">
        <v>1813</v>
      </c>
      <c r="F405" s="13" t="str">
        <f>Calculations!C378</f>
        <v>Residential</v>
      </c>
      <c r="G405" s="53">
        <f>Calculations!D378</f>
        <v>0.89591699999999996</v>
      </c>
      <c r="H405" s="53">
        <f>Calculations!H378</f>
        <v>0.89591699999999996</v>
      </c>
      <c r="I405" s="53">
        <f>Calculations!L378</f>
        <v>100</v>
      </c>
      <c r="J405" s="53">
        <f>Calculations!G378</f>
        <v>0</v>
      </c>
      <c r="K405" s="53">
        <f>Calculations!K378</f>
        <v>0</v>
      </c>
      <c r="L405" s="53">
        <f>Calculations!F378</f>
        <v>0</v>
      </c>
      <c r="M405" s="53">
        <f>Calculations!J378</f>
        <v>0</v>
      </c>
      <c r="N405" s="53">
        <f>Calculations!E378</f>
        <v>0</v>
      </c>
      <c r="O405" s="53">
        <f>Calculations!I378</f>
        <v>0</v>
      </c>
      <c r="P405" s="53">
        <f>Calculations!Q378</f>
        <v>0</v>
      </c>
      <c r="Q405" s="53">
        <f>Calculations!V378</f>
        <v>0</v>
      </c>
      <c r="R405" s="53">
        <f>Calculations!O378</f>
        <v>0</v>
      </c>
      <c r="S405" s="53">
        <f>Calculations!T378</f>
        <v>0</v>
      </c>
      <c r="T405" s="53">
        <f>Calculations!M378</f>
        <v>0</v>
      </c>
      <c r="U405" s="53">
        <f>Calculations!R378</f>
        <v>0</v>
      </c>
      <c r="V405" s="31" t="s">
        <v>1782</v>
      </c>
      <c r="W405" s="31" t="s">
        <v>1781</v>
      </c>
      <c r="X405" s="31" t="s">
        <v>1779</v>
      </c>
      <c r="Y405" s="29" t="s">
        <v>1789</v>
      </c>
      <c r="Z405" s="38" t="s">
        <v>1790</v>
      </c>
      <c r="AA405" s="70" t="s">
        <v>2137</v>
      </c>
      <c r="AB405" s="63" t="s">
        <v>1878</v>
      </c>
      <c r="AC405" s="29"/>
    </row>
    <row r="406" spans="2:29" ht="26.25" x14ac:dyDescent="0.25">
      <c r="B406" s="13" t="str">
        <f>Calculations!A379</f>
        <v>19P075</v>
      </c>
      <c r="C406" s="60">
        <v>21</v>
      </c>
      <c r="D406" s="29" t="str">
        <f>Calculations!B379</f>
        <v>The Larches, Larches Lane, Ashton in Ribble, Preston, PR2 1PS</v>
      </c>
      <c r="E406" s="29" t="s">
        <v>1813</v>
      </c>
      <c r="F406" s="13" t="str">
        <f>Calculations!C379</f>
        <v>Residential</v>
      </c>
      <c r="G406" s="53">
        <f>Calculations!D379</f>
        <v>2.4904999999999999</v>
      </c>
      <c r="H406" s="53">
        <f>Calculations!H379</f>
        <v>2.4904999999999999</v>
      </c>
      <c r="I406" s="53">
        <f>Calculations!L379</f>
        <v>100</v>
      </c>
      <c r="J406" s="53">
        <f>Calculations!G379</f>
        <v>0</v>
      </c>
      <c r="K406" s="53">
        <f>Calculations!K379</f>
        <v>0</v>
      </c>
      <c r="L406" s="53">
        <f>Calculations!F379</f>
        <v>0</v>
      </c>
      <c r="M406" s="53">
        <f>Calculations!J379</f>
        <v>0</v>
      </c>
      <c r="N406" s="53">
        <f>Calculations!E379</f>
        <v>0</v>
      </c>
      <c r="O406" s="53">
        <f>Calculations!I379</f>
        <v>0</v>
      </c>
      <c r="P406" s="53">
        <f>Calculations!Q379</f>
        <v>3.6781850000000005E-2</v>
      </c>
      <c r="Q406" s="53">
        <f>Calculations!V379</f>
        <v>1.4768861674362581</v>
      </c>
      <c r="R406" s="53">
        <f>Calculations!O379</f>
        <v>1.1653499999999999E-3</v>
      </c>
      <c r="S406" s="53">
        <f>Calculations!T379</f>
        <v>4.6791808873720135E-2</v>
      </c>
      <c r="T406" s="53">
        <f>Calculations!M379</f>
        <v>0</v>
      </c>
      <c r="U406" s="53">
        <f>Calculations!R379</f>
        <v>0</v>
      </c>
      <c r="V406" s="31" t="s">
        <v>1782</v>
      </c>
      <c r="W406" s="31" t="s">
        <v>1782</v>
      </c>
      <c r="X406" s="31" t="s">
        <v>1779</v>
      </c>
      <c r="Y406" s="29" t="s">
        <v>1787</v>
      </c>
      <c r="Z406" s="38" t="s">
        <v>1788</v>
      </c>
      <c r="AA406" s="29" t="s">
        <v>2157</v>
      </c>
      <c r="AB406" s="63" t="s">
        <v>1878</v>
      </c>
      <c r="AC406" s="29"/>
    </row>
    <row r="407" spans="2:29" ht="26.25" x14ac:dyDescent="0.25">
      <c r="B407" s="13" t="str">
        <f>Calculations!A380</f>
        <v>19P076</v>
      </c>
      <c r="C407" s="60">
        <v>22</v>
      </c>
      <c r="D407" s="29" t="str">
        <f>Calculations!B380</f>
        <v>Moor Park Tennis Courts, Moor Park Avenue, Preston, PR1 6AS</v>
      </c>
      <c r="E407" s="29" t="s">
        <v>1813</v>
      </c>
      <c r="F407" s="13" t="str">
        <f>Calculations!C380</f>
        <v>Residential</v>
      </c>
      <c r="G407" s="53">
        <f>Calculations!D380</f>
        <v>0.77667399999999998</v>
      </c>
      <c r="H407" s="53">
        <f>Calculations!H380</f>
        <v>0.77667399999999998</v>
      </c>
      <c r="I407" s="53">
        <f>Calculations!L380</f>
        <v>100</v>
      </c>
      <c r="J407" s="53">
        <f>Calculations!G380</f>
        <v>0</v>
      </c>
      <c r="K407" s="53">
        <f>Calculations!K380</f>
        <v>0</v>
      </c>
      <c r="L407" s="53">
        <f>Calculations!F380</f>
        <v>0</v>
      </c>
      <c r="M407" s="53">
        <f>Calculations!J380</f>
        <v>0</v>
      </c>
      <c r="N407" s="53">
        <f>Calculations!E380</f>
        <v>0</v>
      </c>
      <c r="O407" s="53">
        <f>Calculations!I380</f>
        <v>0</v>
      </c>
      <c r="P407" s="53">
        <f>Calculations!Q380</f>
        <v>0</v>
      </c>
      <c r="Q407" s="53">
        <f>Calculations!V380</f>
        <v>0</v>
      </c>
      <c r="R407" s="53">
        <f>Calculations!O380</f>
        <v>0</v>
      </c>
      <c r="S407" s="53">
        <f>Calculations!T380</f>
        <v>0</v>
      </c>
      <c r="T407" s="53">
        <f>Calculations!M380</f>
        <v>0</v>
      </c>
      <c r="U407" s="53">
        <f>Calculations!R380</f>
        <v>0</v>
      </c>
      <c r="V407" s="31" t="s">
        <v>1782</v>
      </c>
      <c r="W407" s="31" t="s">
        <v>1782</v>
      </c>
      <c r="X407" s="31" t="s">
        <v>1779</v>
      </c>
      <c r="Y407" s="29" t="s">
        <v>1789</v>
      </c>
      <c r="Z407" s="38" t="s">
        <v>1790</v>
      </c>
      <c r="AA407" s="70" t="s">
        <v>2158</v>
      </c>
      <c r="AB407" s="63" t="s">
        <v>1878</v>
      </c>
      <c r="AC407" s="29"/>
    </row>
    <row r="408" spans="2:29" x14ac:dyDescent="0.25">
      <c r="B408" s="13" t="str">
        <f>Calculations!A381</f>
        <v>19P077</v>
      </c>
      <c r="C408" s="60">
        <v>30</v>
      </c>
      <c r="D408" s="29" t="str">
        <f>Calculations!B381</f>
        <v>Trinity Square, Preston, PR1 2HB</v>
      </c>
      <c r="E408" s="29" t="s">
        <v>1813</v>
      </c>
      <c r="F408" s="13" t="str">
        <f>Calculations!C381</f>
        <v>Residential</v>
      </c>
      <c r="G408" s="53">
        <f>Calculations!D381</f>
        <v>0.42177799999999999</v>
      </c>
      <c r="H408" s="53">
        <f>Calculations!H381</f>
        <v>0.42177799999999999</v>
      </c>
      <c r="I408" s="53">
        <f>Calculations!L381</f>
        <v>100</v>
      </c>
      <c r="J408" s="53">
        <f>Calculations!G381</f>
        <v>0</v>
      </c>
      <c r="K408" s="53">
        <f>Calculations!K381</f>
        <v>0</v>
      </c>
      <c r="L408" s="53">
        <f>Calculations!F381</f>
        <v>0</v>
      </c>
      <c r="M408" s="53">
        <f>Calculations!J381</f>
        <v>0</v>
      </c>
      <c r="N408" s="53">
        <f>Calculations!E381</f>
        <v>0</v>
      </c>
      <c r="O408" s="53">
        <f>Calculations!I381</f>
        <v>0</v>
      </c>
      <c r="P408" s="53">
        <f>Calculations!Q381</f>
        <v>0</v>
      </c>
      <c r="Q408" s="53">
        <f>Calculations!V381</f>
        <v>0</v>
      </c>
      <c r="R408" s="53">
        <f>Calculations!O381</f>
        <v>0</v>
      </c>
      <c r="S408" s="53">
        <f>Calculations!T381</f>
        <v>0</v>
      </c>
      <c r="T408" s="53">
        <f>Calculations!M381</f>
        <v>0</v>
      </c>
      <c r="U408" s="53">
        <f>Calculations!R381</f>
        <v>0</v>
      </c>
      <c r="V408" s="31" t="s">
        <v>1782</v>
      </c>
      <c r="W408" s="31" t="s">
        <v>1782</v>
      </c>
      <c r="X408" s="31" t="s">
        <v>1779</v>
      </c>
      <c r="Y408" s="29" t="s">
        <v>1789</v>
      </c>
      <c r="Z408" s="38" t="s">
        <v>1790</v>
      </c>
      <c r="AA408" s="70" t="s">
        <v>2137</v>
      </c>
      <c r="AB408" s="63" t="s">
        <v>1878</v>
      </c>
      <c r="AC408" s="29"/>
    </row>
    <row r="409" spans="2:29" x14ac:dyDescent="0.25">
      <c r="B409" s="13" t="str">
        <f>Calculations!A382</f>
        <v>19P078</v>
      </c>
      <c r="C409" s="60">
        <v>30</v>
      </c>
      <c r="D409" s="29" t="str">
        <f>Calculations!B382</f>
        <v>115 Church Street, Preston, PR1 3BS</v>
      </c>
      <c r="E409" s="29" t="s">
        <v>1813</v>
      </c>
      <c r="F409" s="13" t="str">
        <f>Calculations!C382</f>
        <v>Residential</v>
      </c>
      <c r="G409" s="53">
        <f>Calculations!D382</f>
        <v>0.117881</v>
      </c>
      <c r="H409" s="53">
        <f>Calculations!H382</f>
        <v>0.117881</v>
      </c>
      <c r="I409" s="53">
        <f>Calculations!L382</f>
        <v>100</v>
      </c>
      <c r="J409" s="53">
        <f>Calculations!G382</f>
        <v>0</v>
      </c>
      <c r="K409" s="53">
        <f>Calculations!K382</f>
        <v>0</v>
      </c>
      <c r="L409" s="53">
        <f>Calculations!F382</f>
        <v>0</v>
      </c>
      <c r="M409" s="53">
        <f>Calculations!J382</f>
        <v>0</v>
      </c>
      <c r="N409" s="53">
        <f>Calculations!E382</f>
        <v>0</v>
      </c>
      <c r="O409" s="53">
        <f>Calculations!I382</f>
        <v>0</v>
      </c>
      <c r="P409" s="53">
        <f>Calculations!Q382</f>
        <v>4.0494340000000002E-3</v>
      </c>
      <c r="Q409" s="53">
        <f>Calculations!V382</f>
        <v>3.4351880286051193</v>
      </c>
      <c r="R409" s="53">
        <f>Calculations!O382</f>
        <v>5.4403399999999999E-4</v>
      </c>
      <c r="S409" s="53">
        <f>Calculations!T382</f>
        <v>0.46151118500861038</v>
      </c>
      <c r="T409" s="53">
        <f>Calculations!M382</f>
        <v>0</v>
      </c>
      <c r="U409" s="53">
        <f>Calculations!R382</f>
        <v>0</v>
      </c>
      <c r="V409" s="31" t="s">
        <v>1782</v>
      </c>
      <c r="W409" s="31" t="s">
        <v>1782</v>
      </c>
      <c r="X409" s="31" t="s">
        <v>1779</v>
      </c>
      <c r="Y409" s="29" t="s">
        <v>1787</v>
      </c>
      <c r="Z409" s="38" t="s">
        <v>1788</v>
      </c>
      <c r="AA409" s="29" t="s">
        <v>2132</v>
      </c>
      <c r="AB409" s="63" t="s">
        <v>1878</v>
      </c>
      <c r="AC409" s="29"/>
    </row>
    <row r="410" spans="2:29" x14ac:dyDescent="0.25">
      <c r="B410" s="13" t="str">
        <f>Calculations!A383</f>
        <v>19P079</v>
      </c>
      <c r="C410" s="60">
        <v>30</v>
      </c>
      <c r="D410" s="29" t="str">
        <f>Calculations!B383</f>
        <v>North Road, Preston, PR1 1TT</v>
      </c>
      <c r="E410" s="29" t="s">
        <v>1813</v>
      </c>
      <c r="F410" s="13" t="str">
        <f>Calculations!C383</f>
        <v>Residential</v>
      </c>
      <c r="G410" s="53">
        <f>Calculations!D383</f>
        <v>0.22143599999999999</v>
      </c>
      <c r="H410" s="53">
        <f>Calculations!H383</f>
        <v>0.22143599999999999</v>
      </c>
      <c r="I410" s="53">
        <f>Calculations!L383</f>
        <v>100</v>
      </c>
      <c r="J410" s="53">
        <f>Calculations!G383</f>
        <v>0</v>
      </c>
      <c r="K410" s="53">
        <f>Calculations!K383</f>
        <v>0</v>
      </c>
      <c r="L410" s="53">
        <f>Calculations!F383</f>
        <v>0</v>
      </c>
      <c r="M410" s="53">
        <f>Calculations!J383</f>
        <v>0</v>
      </c>
      <c r="N410" s="53">
        <f>Calculations!E383</f>
        <v>0</v>
      </c>
      <c r="O410" s="53">
        <f>Calculations!I383</f>
        <v>0</v>
      </c>
      <c r="P410" s="53">
        <f>Calculations!Q383</f>
        <v>5.0899599999999995E-4</v>
      </c>
      <c r="Q410" s="53">
        <f>Calculations!V383</f>
        <v>0.22986144980942572</v>
      </c>
      <c r="R410" s="53">
        <f>Calculations!O383</f>
        <v>0</v>
      </c>
      <c r="S410" s="53">
        <f>Calculations!T383</f>
        <v>0</v>
      </c>
      <c r="T410" s="53">
        <f>Calculations!M383</f>
        <v>0</v>
      </c>
      <c r="U410" s="53">
        <f>Calculations!R383</f>
        <v>0</v>
      </c>
      <c r="V410" s="31" t="s">
        <v>1782</v>
      </c>
      <c r="W410" s="31" t="s">
        <v>1782</v>
      </c>
      <c r="X410" s="31" t="s">
        <v>1779</v>
      </c>
      <c r="Y410" s="29" t="s">
        <v>1787</v>
      </c>
      <c r="Z410" s="38" t="s">
        <v>1788</v>
      </c>
      <c r="AA410" s="70" t="s">
        <v>2144</v>
      </c>
      <c r="AB410" s="63" t="s">
        <v>1878</v>
      </c>
      <c r="AC410" s="29"/>
    </row>
    <row r="411" spans="2:29" x14ac:dyDescent="0.25">
      <c r="B411" s="13" t="str">
        <f>Calculations!A384</f>
        <v>19P080</v>
      </c>
      <c r="C411" s="60">
        <v>30</v>
      </c>
      <c r="D411" s="29" t="str">
        <f>Calculations!B384</f>
        <v>37-41 Church Street, Preston, PR1 3HP</v>
      </c>
      <c r="E411" s="29" t="s">
        <v>1813</v>
      </c>
      <c r="F411" s="13" t="str">
        <f>Calculations!C384</f>
        <v>Residential</v>
      </c>
      <c r="G411" s="53">
        <f>Calculations!D384</f>
        <v>5.6171800000000001E-2</v>
      </c>
      <c r="H411" s="53">
        <f>Calculations!H384</f>
        <v>5.6171800000000001E-2</v>
      </c>
      <c r="I411" s="53">
        <f>Calculations!L384</f>
        <v>100</v>
      </c>
      <c r="J411" s="53">
        <f>Calculations!G384</f>
        <v>0</v>
      </c>
      <c r="K411" s="53">
        <f>Calculations!K384</f>
        <v>0</v>
      </c>
      <c r="L411" s="53">
        <f>Calculations!F384</f>
        <v>0</v>
      </c>
      <c r="M411" s="53">
        <f>Calculations!J384</f>
        <v>0</v>
      </c>
      <c r="N411" s="53">
        <f>Calculations!E384</f>
        <v>0</v>
      </c>
      <c r="O411" s="53">
        <f>Calculations!I384</f>
        <v>0</v>
      </c>
      <c r="P411" s="53">
        <f>Calculations!Q384</f>
        <v>3.9360900000000001E-4</v>
      </c>
      <c r="Q411" s="53">
        <f>Calculations!V384</f>
        <v>0.70072349470730866</v>
      </c>
      <c r="R411" s="53">
        <f>Calculations!O384</f>
        <v>1.00499E-4</v>
      </c>
      <c r="S411" s="53">
        <f>Calculations!T384</f>
        <v>0.17891361857729324</v>
      </c>
      <c r="T411" s="53">
        <f>Calculations!M384</f>
        <v>0</v>
      </c>
      <c r="U411" s="53">
        <f>Calculations!R384</f>
        <v>0</v>
      </c>
      <c r="V411" s="31" t="s">
        <v>1782</v>
      </c>
      <c r="W411" s="31" t="s">
        <v>1782</v>
      </c>
      <c r="X411" s="31" t="s">
        <v>1779</v>
      </c>
      <c r="Y411" s="29" t="s">
        <v>1787</v>
      </c>
      <c r="Z411" s="38" t="s">
        <v>1788</v>
      </c>
      <c r="AA411" s="29" t="s">
        <v>2132</v>
      </c>
      <c r="AB411" s="63" t="s">
        <v>1878</v>
      </c>
      <c r="AC411" s="29"/>
    </row>
    <row r="412" spans="2:29" x14ac:dyDescent="0.25">
      <c r="B412" s="13" t="str">
        <f>Calculations!A385</f>
        <v>19P081</v>
      </c>
      <c r="C412" s="60">
        <v>30</v>
      </c>
      <c r="D412" s="29" t="str">
        <f>Calculations!B385</f>
        <v>Lancaster Road/Tithebarn Street, PR1 1DN</v>
      </c>
      <c r="E412" s="29" t="s">
        <v>1813</v>
      </c>
      <c r="F412" s="13" t="str">
        <f>Calculations!C385</f>
        <v>Mixed Use</v>
      </c>
      <c r="G412" s="53">
        <f>Calculations!D385</f>
        <v>0.26542700000000002</v>
      </c>
      <c r="H412" s="53">
        <f>Calculations!H385</f>
        <v>0.26542700000000002</v>
      </c>
      <c r="I412" s="53">
        <f>Calculations!L385</f>
        <v>100</v>
      </c>
      <c r="J412" s="53">
        <f>Calculations!G385</f>
        <v>0</v>
      </c>
      <c r="K412" s="53">
        <f>Calculations!K385</f>
        <v>0</v>
      </c>
      <c r="L412" s="53">
        <f>Calculations!F385</f>
        <v>0</v>
      </c>
      <c r="M412" s="53">
        <f>Calculations!J385</f>
        <v>0</v>
      </c>
      <c r="N412" s="53">
        <f>Calculations!E385</f>
        <v>0</v>
      </c>
      <c r="O412" s="53">
        <f>Calculations!I385</f>
        <v>0</v>
      </c>
      <c r="P412" s="53">
        <f>Calculations!Q385</f>
        <v>0</v>
      </c>
      <c r="Q412" s="53">
        <f>Calculations!V385</f>
        <v>0</v>
      </c>
      <c r="R412" s="53">
        <f>Calculations!O385</f>
        <v>0</v>
      </c>
      <c r="S412" s="53">
        <f>Calculations!T385</f>
        <v>0</v>
      </c>
      <c r="T412" s="53">
        <f>Calculations!M385</f>
        <v>0</v>
      </c>
      <c r="U412" s="53">
        <f>Calculations!R385</f>
        <v>0</v>
      </c>
      <c r="V412" s="31" t="s">
        <v>1782</v>
      </c>
      <c r="W412" s="31" t="s">
        <v>1782</v>
      </c>
      <c r="X412" s="31" t="s">
        <v>1779</v>
      </c>
      <c r="Y412" s="29" t="s">
        <v>1789</v>
      </c>
      <c r="Z412" s="38" t="s">
        <v>1790</v>
      </c>
      <c r="AA412" s="70" t="s">
        <v>2144</v>
      </c>
      <c r="AB412" s="63" t="s">
        <v>1878</v>
      </c>
      <c r="AC412" s="29"/>
    </row>
    <row r="413" spans="2:29" ht="28.5" customHeight="1" x14ac:dyDescent="0.25">
      <c r="B413" s="13" t="str">
        <f>Calculations!A386</f>
        <v>19P082</v>
      </c>
      <c r="C413" s="60">
        <v>18</v>
      </c>
      <c r="D413" s="29" t="str">
        <f>Calculations!B386</f>
        <v>Land at Preston East, PR2 5SH</v>
      </c>
      <c r="E413" s="29" t="s">
        <v>1813</v>
      </c>
      <c r="F413" s="13" t="str">
        <f>Calculations!C386</f>
        <v>Employment</v>
      </c>
      <c r="G413" s="53">
        <f>Calculations!D386</f>
        <v>61.845100000000002</v>
      </c>
      <c r="H413" s="53">
        <f>Calculations!H386</f>
        <v>61.035712467722</v>
      </c>
      <c r="I413" s="53">
        <f>Calculations!L386</f>
        <v>98.691266515410263</v>
      </c>
      <c r="J413" s="53">
        <f>Calculations!G386</f>
        <v>0</v>
      </c>
      <c r="K413" s="53">
        <f>Calculations!K386</f>
        <v>0</v>
      </c>
      <c r="L413" s="53">
        <f>Calculations!F386</f>
        <v>0.80938753227799998</v>
      </c>
      <c r="M413" s="53">
        <f>Calculations!J386</f>
        <v>1.3087334845897249</v>
      </c>
      <c r="N413" s="53">
        <f>Calculations!E386</f>
        <v>0</v>
      </c>
      <c r="O413" s="53">
        <f>Calculations!I386</f>
        <v>0</v>
      </c>
      <c r="P413" s="53">
        <f>Calculations!Q386</f>
        <v>3.2393969999999999</v>
      </c>
      <c r="Q413" s="53">
        <f>Calculations!V386</f>
        <v>5.2379202232674862</v>
      </c>
      <c r="R413" s="53">
        <f>Calculations!O386</f>
        <v>1.4862869999999999</v>
      </c>
      <c r="S413" s="53">
        <f>Calculations!T386</f>
        <v>2.40324132388823</v>
      </c>
      <c r="T413" s="53">
        <f>Calculations!M386</f>
        <v>0.92465299999999995</v>
      </c>
      <c r="U413" s="53">
        <f>Calculations!R386</f>
        <v>1.4951111729142648</v>
      </c>
      <c r="V413" s="31" t="s">
        <v>1782</v>
      </c>
      <c r="W413" s="31" t="s">
        <v>1781</v>
      </c>
      <c r="X413" s="31" t="s">
        <v>1780</v>
      </c>
      <c r="Y413" s="29" t="s">
        <v>1786</v>
      </c>
      <c r="Z413" s="38" t="s">
        <v>1801</v>
      </c>
      <c r="AA413" s="70" t="s">
        <v>2144</v>
      </c>
      <c r="AB413" s="63" t="s">
        <v>1878</v>
      </c>
      <c r="AC413" s="29" t="s">
        <v>2492</v>
      </c>
    </row>
    <row r="414" spans="2:29" x14ac:dyDescent="0.25">
      <c r="B414" s="13" t="str">
        <f>Calculations!A387</f>
        <v>19P083</v>
      </c>
      <c r="C414" s="60">
        <v>22</v>
      </c>
      <c r="D414" s="29" t="str">
        <f>Calculations!B387</f>
        <v>Moor Park Depot, Moor Park Avenue, Preston, PR1 6LN</v>
      </c>
      <c r="E414" s="29" t="s">
        <v>1813</v>
      </c>
      <c r="F414" s="13" t="str">
        <f>Calculations!C387</f>
        <v>Residential</v>
      </c>
      <c r="G414" s="53">
        <f>Calculations!D387</f>
        <v>0.42235499999999998</v>
      </c>
      <c r="H414" s="53">
        <f>Calculations!H387</f>
        <v>0.42235499999999998</v>
      </c>
      <c r="I414" s="53">
        <f>Calculations!L387</f>
        <v>100</v>
      </c>
      <c r="J414" s="53">
        <f>Calculations!G387</f>
        <v>0</v>
      </c>
      <c r="K414" s="53">
        <f>Calculations!K387</f>
        <v>0</v>
      </c>
      <c r="L414" s="53">
        <f>Calculations!F387</f>
        <v>0</v>
      </c>
      <c r="M414" s="53">
        <f>Calculations!J387</f>
        <v>0</v>
      </c>
      <c r="N414" s="53">
        <f>Calculations!E387</f>
        <v>0</v>
      </c>
      <c r="O414" s="53">
        <f>Calculations!I387</f>
        <v>0</v>
      </c>
      <c r="P414" s="53">
        <f>Calculations!Q387</f>
        <v>0</v>
      </c>
      <c r="Q414" s="53">
        <f>Calculations!V387</f>
        <v>0</v>
      </c>
      <c r="R414" s="53">
        <f>Calculations!O387</f>
        <v>0</v>
      </c>
      <c r="S414" s="53">
        <f>Calculations!T387</f>
        <v>0</v>
      </c>
      <c r="T414" s="53">
        <f>Calculations!M387</f>
        <v>0</v>
      </c>
      <c r="U414" s="53">
        <f>Calculations!R387</f>
        <v>0</v>
      </c>
      <c r="V414" s="31" t="s">
        <v>1782</v>
      </c>
      <c r="W414" s="31" t="s">
        <v>1782</v>
      </c>
      <c r="X414" s="31" t="s">
        <v>1779</v>
      </c>
      <c r="Y414" s="29" t="s">
        <v>1789</v>
      </c>
      <c r="Z414" s="38" t="s">
        <v>1790</v>
      </c>
      <c r="AA414" s="70" t="s">
        <v>2137</v>
      </c>
      <c r="AB414" s="63" t="s">
        <v>1878</v>
      </c>
      <c r="AC414" s="29"/>
    </row>
    <row r="415" spans="2:29" ht="26.25" x14ac:dyDescent="0.25">
      <c r="B415" s="13" t="str">
        <f>Calculations!A388</f>
        <v>19P084</v>
      </c>
      <c r="C415" s="60">
        <v>30</v>
      </c>
      <c r="D415" s="29" t="str">
        <f>Calculations!B388</f>
        <v>The Former Shawes Arms, 279 London Road, Preston, PR1 4PA</v>
      </c>
      <c r="E415" s="29" t="s">
        <v>1813</v>
      </c>
      <c r="F415" s="13" t="str">
        <f>Calculations!C388</f>
        <v>Residential</v>
      </c>
      <c r="G415" s="53">
        <f>Calculations!D388</f>
        <v>0.27263999999999999</v>
      </c>
      <c r="H415" s="53">
        <f>Calculations!H388</f>
        <v>0.20054479753240004</v>
      </c>
      <c r="I415" s="53">
        <f>Calculations!L388</f>
        <v>73.556630550322794</v>
      </c>
      <c r="J415" s="53">
        <f>Calculations!G388</f>
        <v>3.7311686396E-2</v>
      </c>
      <c r="K415" s="53">
        <f>Calculations!K388</f>
        <v>13.685330984448358</v>
      </c>
      <c r="L415" s="53">
        <f>Calculations!F388</f>
        <v>2.26822789281E-2</v>
      </c>
      <c r="M415" s="53">
        <f>Calculations!J388</f>
        <v>8.3194978462808109</v>
      </c>
      <c r="N415" s="53">
        <f>Calculations!E388</f>
        <v>1.2101237143499999E-2</v>
      </c>
      <c r="O415" s="53">
        <f>Calculations!I388</f>
        <v>4.4385406189480632</v>
      </c>
      <c r="P415" s="53">
        <f>Calculations!Q388</f>
        <v>2.4935446999999999E-2</v>
      </c>
      <c r="Q415" s="53">
        <f>Calculations!V388</f>
        <v>9.1459239289906105</v>
      </c>
      <c r="R415" s="53">
        <f>Calculations!O388</f>
        <v>1.4065447E-2</v>
      </c>
      <c r="S415" s="53">
        <f>Calculations!T388</f>
        <v>5.1589814407276995</v>
      </c>
      <c r="T415" s="53">
        <f>Calculations!M388</f>
        <v>2.6424700000000001E-4</v>
      </c>
      <c r="U415" s="53">
        <f>Calculations!R388</f>
        <v>9.6921581572769949E-2</v>
      </c>
      <c r="V415" s="31" t="s">
        <v>1782</v>
      </c>
      <c r="W415" s="31" t="s">
        <v>1781</v>
      </c>
      <c r="X415" s="31" t="s">
        <v>1779</v>
      </c>
      <c r="Y415" s="29" t="s">
        <v>1786</v>
      </c>
      <c r="Z415" s="38" t="s">
        <v>1791</v>
      </c>
      <c r="AA415" s="70" t="s">
        <v>2144</v>
      </c>
      <c r="AB415" s="63" t="s">
        <v>1878</v>
      </c>
      <c r="AC415" s="29" t="s">
        <v>2505</v>
      </c>
    </row>
    <row r="416" spans="2:29" ht="26.25" x14ac:dyDescent="0.25">
      <c r="B416" s="13" t="str">
        <f>Calculations!A389</f>
        <v>19P085</v>
      </c>
      <c r="C416" s="60">
        <v>23</v>
      </c>
      <c r="D416" s="29" t="str">
        <f>Calculations!B389</f>
        <v>Ribbleton Hall Drive, Pope Lane and Farringdon Lane Ribbleton Preston, PR2 6JN</v>
      </c>
      <c r="E416" s="29" t="s">
        <v>1813</v>
      </c>
      <c r="F416" s="13" t="str">
        <f>Calculations!C389</f>
        <v>Other</v>
      </c>
      <c r="G416" s="53">
        <f>Calculations!D389</f>
        <v>8.5858799999999995</v>
      </c>
      <c r="H416" s="53">
        <f>Calculations!H389</f>
        <v>8.5858799999999995</v>
      </c>
      <c r="I416" s="53">
        <f>Calculations!L389</f>
        <v>100</v>
      </c>
      <c r="J416" s="53">
        <f>Calculations!G389</f>
        <v>0</v>
      </c>
      <c r="K416" s="53">
        <f>Calculations!K389</f>
        <v>0</v>
      </c>
      <c r="L416" s="53">
        <f>Calculations!F389</f>
        <v>0</v>
      </c>
      <c r="M416" s="53">
        <f>Calculations!J389</f>
        <v>0</v>
      </c>
      <c r="N416" s="53">
        <f>Calculations!E389</f>
        <v>0</v>
      </c>
      <c r="O416" s="53">
        <f>Calculations!I389</f>
        <v>0</v>
      </c>
      <c r="P416" s="53">
        <f>Calculations!Q389</f>
        <v>0.45461999999999997</v>
      </c>
      <c r="Q416" s="53">
        <f>Calculations!V389</f>
        <v>5.2949726760681495</v>
      </c>
      <c r="R416" s="53">
        <f>Calculations!O389</f>
        <v>0.17159999999999997</v>
      </c>
      <c r="S416" s="53">
        <f>Calculations!T389</f>
        <v>1.9986303092985225</v>
      </c>
      <c r="T416" s="53">
        <f>Calculations!M389</f>
        <v>7.8799999999999995E-2</v>
      </c>
      <c r="U416" s="53">
        <f>Calculations!R389</f>
        <v>0.91778594622799292</v>
      </c>
      <c r="V416" s="31" t="s">
        <v>1782</v>
      </c>
      <c r="W416" s="31" t="s">
        <v>1782</v>
      </c>
      <c r="X416" s="31" t="s">
        <v>1779</v>
      </c>
      <c r="Y416" s="29" t="s">
        <v>1787</v>
      </c>
      <c r="Z416" s="38" t="s">
        <v>1788</v>
      </c>
      <c r="AA416" s="29" t="s">
        <v>2132</v>
      </c>
      <c r="AB416" s="63" t="s">
        <v>1878</v>
      </c>
      <c r="AC416" s="29"/>
    </row>
    <row r="417" spans="2:29" ht="26.25" x14ac:dyDescent="0.25">
      <c r="B417" s="13" t="str">
        <f>Calculations!A390</f>
        <v>19P086</v>
      </c>
      <c r="C417" s="60">
        <v>23</v>
      </c>
      <c r="D417" s="29" t="str">
        <f>Calculations!B390</f>
        <v>Former Fishwick Hall Golf Course, Glenluce Drive, Preston, PR1 5TD</v>
      </c>
      <c r="E417" s="29" t="s">
        <v>1813</v>
      </c>
      <c r="F417" s="13" t="str">
        <f>Calculations!C390</f>
        <v>Mixed Use</v>
      </c>
      <c r="G417" s="53">
        <f>Calculations!D390</f>
        <v>0.214749</v>
      </c>
      <c r="H417" s="53">
        <f>Calculations!H390</f>
        <v>0.214749</v>
      </c>
      <c r="I417" s="53">
        <f>Calculations!L390</f>
        <v>100</v>
      </c>
      <c r="J417" s="53">
        <f>Calculations!G390</f>
        <v>0</v>
      </c>
      <c r="K417" s="53">
        <f>Calculations!K390</f>
        <v>0</v>
      </c>
      <c r="L417" s="53">
        <f>Calculations!F390</f>
        <v>0</v>
      </c>
      <c r="M417" s="53">
        <f>Calculations!J390</f>
        <v>0</v>
      </c>
      <c r="N417" s="53">
        <f>Calculations!E390</f>
        <v>0</v>
      </c>
      <c r="O417" s="53">
        <f>Calculations!I390</f>
        <v>0</v>
      </c>
      <c r="P417" s="53">
        <f>Calculations!Q390</f>
        <v>1.0938600000000001E-3</v>
      </c>
      <c r="Q417" s="53">
        <f>Calculations!V390</f>
        <v>0.50936674908847079</v>
      </c>
      <c r="R417" s="53">
        <f>Calculations!O390</f>
        <v>0</v>
      </c>
      <c r="S417" s="53">
        <f>Calculations!T390</f>
        <v>0</v>
      </c>
      <c r="T417" s="53">
        <f>Calculations!M390</f>
        <v>0</v>
      </c>
      <c r="U417" s="53">
        <f>Calculations!R390</f>
        <v>0</v>
      </c>
      <c r="V417" s="31" t="s">
        <v>1782</v>
      </c>
      <c r="W417" s="31" t="s">
        <v>1782</v>
      </c>
      <c r="X417" s="31" t="s">
        <v>1779</v>
      </c>
      <c r="Y417" s="29" t="s">
        <v>1787</v>
      </c>
      <c r="Z417" s="38" t="s">
        <v>1788</v>
      </c>
      <c r="AA417" s="29" t="s">
        <v>2132</v>
      </c>
      <c r="AB417" s="63" t="s">
        <v>1878</v>
      </c>
      <c r="AC417" s="29"/>
    </row>
    <row r="418" spans="2:29" ht="26.25" x14ac:dyDescent="0.25">
      <c r="B418" s="13" t="str">
        <f>Calculations!A391</f>
        <v>19P087</v>
      </c>
      <c r="C418" s="60">
        <v>3</v>
      </c>
      <c r="D418" s="29" t="str">
        <f>Calculations!B391</f>
        <v>HUDSON HILL, GREEN LANE, BARTON, PRESTON, PR3 5AJ</v>
      </c>
      <c r="E418" s="29" t="s">
        <v>1813</v>
      </c>
      <c r="F418" s="13" t="str">
        <f>Calculations!C391</f>
        <v>Residential</v>
      </c>
      <c r="G418" s="53">
        <f>Calculations!D391</f>
        <v>3.3809499999999999</v>
      </c>
      <c r="H418" s="53">
        <f>Calculations!H391</f>
        <v>3.3809499999999999</v>
      </c>
      <c r="I418" s="53">
        <f>Calculations!L391</f>
        <v>100</v>
      </c>
      <c r="J418" s="53">
        <f>Calculations!G391</f>
        <v>0</v>
      </c>
      <c r="K418" s="53">
        <f>Calculations!K391</f>
        <v>0</v>
      </c>
      <c r="L418" s="53">
        <f>Calculations!F391</f>
        <v>0</v>
      </c>
      <c r="M418" s="53">
        <f>Calculations!J391</f>
        <v>0</v>
      </c>
      <c r="N418" s="53">
        <f>Calculations!E391</f>
        <v>0</v>
      </c>
      <c r="O418" s="53">
        <f>Calculations!I391</f>
        <v>0</v>
      </c>
      <c r="P418" s="53">
        <f>Calculations!Q391</f>
        <v>7.7313099999999996E-2</v>
      </c>
      <c r="Q418" s="53">
        <f>Calculations!V391</f>
        <v>2.2867271033289458</v>
      </c>
      <c r="R418" s="53">
        <f>Calculations!O391</f>
        <v>1.4417300000000001E-2</v>
      </c>
      <c r="S418" s="53">
        <f>Calculations!T391</f>
        <v>0.42642748339963626</v>
      </c>
      <c r="T418" s="53">
        <f>Calculations!M391</f>
        <v>1.08173E-2</v>
      </c>
      <c r="U418" s="53">
        <f>Calculations!R391</f>
        <v>0.31994853517502481</v>
      </c>
      <c r="V418" s="31" t="s">
        <v>1782</v>
      </c>
      <c r="W418" s="31" t="s">
        <v>1782</v>
      </c>
      <c r="X418" s="31" t="s">
        <v>1779</v>
      </c>
      <c r="Y418" s="29" t="s">
        <v>1787</v>
      </c>
      <c r="Z418" s="38" t="s">
        <v>1788</v>
      </c>
      <c r="AA418" s="70" t="s">
        <v>2132</v>
      </c>
      <c r="AB418" s="63" t="s">
        <v>1878</v>
      </c>
      <c r="AC418" s="29"/>
    </row>
    <row r="419" spans="2:29" ht="26.25" x14ac:dyDescent="0.25">
      <c r="B419" s="13" t="str">
        <f>Calculations!A392</f>
        <v>19P088</v>
      </c>
      <c r="C419" s="60">
        <v>17</v>
      </c>
      <c r="D419" s="29" t="str">
        <f>Calculations!B392</f>
        <v>Land at 19 Whittingham Lane, Broughton, Preston, PR3 5DA</v>
      </c>
      <c r="E419" s="29" t="s">
        <v>1813</v>
      </c>
      <c r="F419" s="13" t="str">
        <f>Calculations!C392</f>
        <v>Employment</v>
      </c>
      <c r="G419" s="53">
        <f>Calculations!D392</f>
        <v>0.58545199999999997</v>
      </c>
      <c r="H419" s="53">
        <f>Calculations!H392</f>
        <v>0.58545199999999997</v>
      </c>
      <c r="I419" s="53">
        <f>Calculations!L392</f>
        <v>100</v>
      </c>
      <c r="J419" s="53">
        <f>Calculations!G392</f>
        <v>0</v>
      </c>
      <c r="K419" s="53">
        <f>Calculations!K392</f>
        <v>0</v>
      </c>
      <c r="L419" s="53">
        <f>Calculations!F392</f>
        <v>0</v>
      </c>
      <c r="M419" s="53">
        <f>Calculations!J392</f>
        <v>0</v>
      </c>
      <c r="N419" s="53">
        <f>Calculations!E392</f>
        <v>0</v>
      </c>
      <c r="O419" s="53">
        <f>Calculations!I392</f>
        <v>0</v>
      </c>
      <c r="P419" s="53">
        <f>Calculations!Q392</f>
        <v>9.3871399999999994E-2</v>
      </c>
      <c r="Q419" s="53">
        <f>Calculations!V392</f>
        <v>16.03400449567172</v>
      </c>
      <c r="R419" s="53">
        <f>Calculations!O392</f>
        <v>2.3599999999999999E-2</v>
      </c>
      <c r="S419" s="53">
        <f>Calculations!T392</f>
        <v>4.031073427027323</v>
      </c>
      <c r="T419" s="53">
        <f>Calculations!M392</f>
        <v>0</v>
      </c>
      <c r="U419" s="53">
        <f>Calculations!R392</f>
        <v>0</v>
      </c>
      <c r="V419" s="31" t="s">
        <v>1782</v>
      </c>
      <c r="W419" s="31" t="s">
        <v>1782</v>
      </c>
      <c r="X419" s="31" t="s">
        <v>1780</v>
      </c>
      <c r="Y419" s="29" t="s">
        <v>1787</v>
      </c>
      <c r="Z419" s="38" t="s">
        <v>1788</v>
      </c>
      <c r="AA419" s="70" t="s">
        <v>2132</v>
      </c>
      <c r="AB419" s="63" t="s">
        <v>1878</v>
      </c>
      <c r="AC419" s="29"/>
    </row>
    <row r="420" spans="2:29" ht="26.25" x14ac:dyDescent="0.25">
      <c r="B420" s="13" t="str">
        <f>Calculations!A393</f>
        <v>19P089</v>
      </c>
      <c r="C420" s="60">
        <v>16</v>
      </c>
      <c r="D420" s="29" t="str">
        <f>Calculations!B393</f>
        <v>Former Tulketh High School, Tag Lane, PRESTON, PR2 3TX</v>
      </c>
      <c r="E420" s="29" t="s">
        <v>1813</v>
      </c>
      <c r="F420" s="13" t="str">
        <f>Calculations!C393</f>
        <v>Residential</v>
      </c>
      <c r="G420" s="53">
        <f>Calculations!D393</f>
        <v>6.4029499999999997</v>
      </c>
      <c r="H420" s="53">
        <f>Calculations!H393</f>
        <v>6.3667092031562902</v>
      </c>
      <c r="I420" s="53">
        <f>Calculations!L393</f>
        <v>99.433998440660801</v>
      </c>
      <c r="J420" s="53">
        <f>Calculations!G393</f>
        <v>1.18347857716E-2</v>
      </c>
      <c r="K420" s="53">
        <f>Calculations!K393</f>
        <v>0.18483333106771099</v>
      </c>
      <c r="L420" s="53">
        <f>Calculations!F393</f>
        <v>2.4280371042100001E-3</v>
      </c>
      <c r="M420" s="53">
        <f>Calculations!J393</f>
        <v>3.7920600726383938E-2</v>
      </c>
      <c r="N420" s="53">
        <f>Calculations!E393</f>
        <v>2.1977973967900001E-2</v>
      </c>
      <c r="O420" s="53">
        <f>Calculations!I393</f>
        <v>0.34324762754511595</v>
      </c>
      <c r="P420" s="53">
        <f>Calculations!Q393</f>
        <v>0.12884300000000001</v>
      </c>
      <c r="Q420" s="53">
        <f>Calculations!V393</f>
        <v>2.0122443561171028</v>
      </c>
      <c r="R420" s="53">
        <f>Calculations!O393</f>
        <v>1.4E-2</v>
      </c>
      <c r="S420" s="53">
        <f>Calculations!T393</f>
        <v>0.21864921637682633</v>
      </c>
      <c r="T420" s="53">
        <f>Calculations!M393</f>
        <v>1.2E-2</v>
      </c>
      <c r="U420" s="53">
        <f>Calculations!R393</f>
        <v>0.18741361403727971</v>
      </c>
      <c r="V420" s="31" t="s">
        <v>1782</v>
      </c>
      <c r="W420" s="31" t="s">
        <v>1781</v>
      </c>
      <c r="X420" s="31" t="s">
        <v>1779</v>
      </c>
      <c r="Y420" s="29" t="s">
        <v>1786</v>
      </c>
      <c r="Z420" s="38" t="s">
        <v>1791</v>
      </c>
      <c r="AA420" s="29" t="s">
        <v>2142</v>
      </c>
      <c r="AB420" s="63" t="s">
        <v>1878</v>
      </c>
      <c r="AC420" s="29"/>
    </row>
    <row r="421" spans="2:29" x14ac:dyDescent="0.25">
      <c r="B421" s="13" t="str">
        <f>Calculations!A394</f>
        <v>19P090</v>
      </c>
      <c r="C421" s="60" t="s">
        <v>1824</v>
      </c>
      <c r="D421" s="29" t="str">
        <f>Calculations!B394</f>
        <v>19 Whittingham Lane, Broughton, PR3 5DA</v>
      </c>
      <c r="E421" s="29" t="s">
        <v>1813</v>
      </c>
      <c r="F421" s="13" t="str">
        <f>Calculations!C394</f>
        <v>Other</v>
      </c>
      <c r="G421" s="53">
        <f>Calculations!D394</f>
        <v>0.58545199999999997</v>
      </c>
      <c r="H421" s="53">
        <f>Calculations!H394</f>
        <v>0.58545199999999997</v>
      </c>
      <c r="I421" s="53">
        <f>Calculations!L394</f>
        <v>100</v>
      </c>
      <c r="J421" s="53">
        <f>Calculations!G394</f>
        <v>0</v>
      </c>
      <c r="K421" s="53">
        <f>Calculations!K394</f>
        <v>0</v>
      </c>
      <c r="L421" s="53">
        <f>Calculations!F394</f>
        <v>0</v>
      </c>
      <c r="M421" s="53">
        <f>Calculations!J394</f>
        <v>0</v>
      </c>
      <c r="N421" s="53">
        <f>Calculations!E394</f>
        <v>0</v>
      </c>
      <c r="O421" s="53">
        <f>Calculations!I394</f>
        <v>0</v>
      </c>
      <c r="P421" s="53">
        <f>Calculations!Q394</f>
        <v>9.3871399999999994E-2</v>
      </c>
      <c r="Q421" s="53">
        <f>Calculations!V394</f>
        <v>16.03400449567172</v>
      </c>
      <c r="R421" s="53">
        <f>Calculations!O394</f>
        <v>2.3599999999999999E-2</v>
      </c>
      <c r="S421" s="53">
        <f>Calculations!T394</f>
        <v>4.031073427027323</v>
      </c>
      <c r="T421" s="53">
        <f>Calculations!M394</f>
        <v>0</v>
      </c>
      <c r="U421" s="53">
        <f>Calculations!R394</f>
        <v>0</v>
      </c>
      <c r="V421" s="31" t="s">
        <v>1782</v>
      </c>
      <c r="W421" s="31" t="s">
        <v>1782</v>
      </c>
      <c r="X421" s="31" t="s">
        <v>1779</v>
      </c>
      <c r="Y421" s="29" t="s">
        <v>1787</v>
      </c>
      <c r="Z421" s="38" t="s">
        <v>1788</v>
      </c>
      <c r="AA421" s="70" t="s">
        <v>2132</v>
      </c>
      <c r="AB421" s="63" t="s">
        <v>1878</v>
      </c>
      <c r="AC421" s="29"/>
    </row>
    <row r="422" spans="2:29" ht="26.25" x14ac:dyDescent="0.25">
      <c r="B422" s="13" t="str">
        <f>Calculations!A395</f>
        <v>19P095</v>
      </c>
      <c r="C422" s="60">
        <v>11</v>
      </c>
      <c r="D422" s="29" t="str">
        <f>Calculations!B395</f>
        <v>Land to the Rear of Laburnum House Farm and North West of Bartle Lane, Lower Bartle, Preston, PR4 0RU</v>
      </c>
      <c r="E422" s="29" t="s">
        <v>1813</v>
      </c>
      <c r="F422" s="13" t="str">
        <f>Calculations!C395</f>
        <v>Residential</v>
      </c>
      <c r="G422" s="53">
        <f>Calculations!D395</f>
        <v>3.0039099999999999</v>
      </c>
      <c r="H422" s="53">
        <f>Calculations!H395</f>
        <v>3.0039099999999999</v>
      </c>
      <c r="I422" s="53">
        <f>Calculations!L395</f>
        <v>100</v>
      </c>
      <c r="J422" s="53">
        <f>Calculations!G395</f>
        <v>0</v>
      </c>
      <c r="K422" s="53">
        <f>Calculations!K395</f>
        <v>0</v>
      </c>
      <c r="L422" s="53">
        <f>Calculations!F395</f>
        <v>0</v>
      </c>
      <c r="M422" s="53">
        <f>Calculations!J395</f>
        <v>0</v>
      </c>
      <c r="N422" s="53">
        <f>Calculations!E395</f>
        <v>0</v>
      </c>
      <c r="O422" s="53">
        <f>Calculations!I395</f>
        <v>0</v>
      </c>
      <c r="P422" s="53">
        <f>Calculations!Q395</f>
        <v>7.2437410000000008E-2</v>
      </c>
      <c r="Q422" s="53">
        <f>Calculations!V395</f>
        <v>2.4114374265540581</v>
      </c>
      <c r="R422" s="53">
        <f>Calculations!O395</f>
        <v>2.2590409999999998E-2</v>
      </c>
      <c r="S422" s="53">
        <f>Calculations!T395</f>
        <v>0.75203351631706672</v>
      </c>
      <c r="T422" s="53">
        <f>Calculations!M395</f>
        <v>1.3128300000000001E-2</v>
      </c>
      <c r="U422" s="53">
        <f>Calculations!R395</f>
        <v>0.4370403906907997</v>
      </c>
      <c r="V422" s="31" t="s">
        <v>1782</v>
      </c>
      <c r="W422" s="31" t="s">
        <v>1782</v>
      </c>
      <c r="X422" s="31" t="s">
        <v>1779</v>
      </c>
      <c r="Y422" s="29" t="s">
        <v>1787</v>
      </c>
      <c r="Z422" s="38" t="s">
        <v>1788</v>
      </c>
      <c r="AA422" s="29" t="s">
        <v>2132</v>
      </c>
      <c r="AB422" s="63" t="s">
        <v>1878</v>
      </c>
      <c r="AC422" s="29"/>
    </row>
    <row r="423" spans="2:29" ht="26.25" x14ac:dyDescent="0.25">
      <c r="B423" s="13" t="str">
        <f>Calculations!A396</f>
        <v>19P096</v>
      </c>
      <c r="C423" s="60">
        <v>15</v>
      </c>
      <c r="D423" s="29" t="str">
        <f>Calculations!B396</f>
        <v>Cottam Hall site 2, Land at Cottam Hall, Cottam, Preston, PR4 0NP</v>
      </c>
      <c r="E423" s="29" t="s">
        <v>1813</v>
      </c>
      <c r="F423" s="13" t="str">
        <f>Calculations!C396</f>
        <v>Residential</v>
      </c>
      <c r="G423" s="53">
        <f>Calculations!D396</f>
        <v>0.31277899999999997</v>
      </c>
      <c r="H423" s="53">
        <f>Calculations!H396</f>
        <v>0.31277899999999997</v>
      </c>
      <c r="I423" s="53">
        <f>Calculations!L396</f>
        <v>100</v>
      </c>
      <c r="J423" s="53">
        <f>Calculations!G396</f>
        <v>0</v>
      </c>
      <c r="K423" s="53">
        <f>Calculations!K396</f>
        <v>0</v>
      </c>
      <c r="L423" s="53">
        <f>Calculations!F396</f>
        <v>0</v>
      </c>
      <c r="M423" s="53">
        <f>Calculations!J396</f>
        <v>0</v>
      </c>
      <c r="N423" s="53">
        <f>Calculations!E396</f>
        <v>0</v>
      </c>
      <c r="O423" s="53">
        <f>Calculations!I396</f>
        <v>0</v>
      </c>
      <c r="P423" s="53">
        <f>Calculations!Q396</f>
        <v>9.631869999999999E-4</v>
      </c>
      <c r="Q423" s="53">
        <f>Calculations!V396</f>
        <v>0.30794490678722036</v>
      </c>
      <c r="R423" s="53">
        <f>Calculations!O396</f>
        <v>2.4688199999999997E-4</v>
      </c>
      <c r="S423" s="53">
        <f>Calculations!T396</f>
        <v>7.8931769715997552E-2</v>
      </c>
      <c r="T423" s="53">
        <f>Calculations!M396</f>
        <v>1.3664999999999999E-4</v>
      </c>
      <c r="U423" s="53">
        <f>Calculations!R396</f>
        <v>4.3688994465740982E-2</v>
      </c>
      <c r="V423" s="31" t="s">
        <v>1782</v>
      </c>
      <c r="W423" s="31" t="s">
        <v>1782</v>
      </c>
      <c r="X423" s="31" t="s">
        <v>1779</v>
      </c>
      <c r="Y423" s="29" t="s">
        <v>1787</v>
      </c>
      <c r="Z423" s="38" t="s">
        <v>1788</v>
      </c>
      <c r="AA423" s="29" t="s">
        <v>2132</v>
      </c>
      <c r="AB423" s="63" t="s">
        <v>1878</v>
      </c>
      <c r="AC423" s="29"/>
    </row>
    <row r="424" spans="2:29" ht="26.25" x14ac:dyDescent="0.25">
      <c r="B424" s="13" t="str">
        <f>Calculations!A397</f>
        <v>19P097</v>
      </c>
      <c r="C424" s="60" t="s">
        <v>1869</v>
      </c>
      <c r="D424" s="29" t="str">
        <f>Calculations!B397</f>
        <v>Cottam Hall Site 3, Land at Cottam Hall, Cottam, Preston, PR4 0NZ</v>
      </c>
      <c r="E424" s="29" t="s">
        <v>1813</v>
      </c>
      <c r="F424" s="13" t="str">
        <f>Calculations!C397</f>
        <v>Residential</v>
      </c>
      <c r="G424" s="53">
        <f>Calculations!D397</f>
        <v>1.4649000000000001</v>
      </c>
      <c r="H424" s="53">
        <f>Calculations!H397</f>
        <v>1.4649000000000001</v>
      </c>
      <c r="I424" s="53">
        <f>Calculations!L397</f>
        <v>100</v>
      </c>
      <c r="J424" s="53">
        <f>Calculations!G397</f>
        <v>0</v>
      </c>
      <c r="K424" s="53">
        <f>Calculations!K397</f>
        <v>0</v>
      </c>
      <c r="L424" s="53">
        <f>Calculations!F397</f>
        <v>0</v>
      </c>
      <c r="M424" s="53">
        <f>Calculations!J397</f>
        <v>0</v>
      </c>
      <c r="N424" s="53">
        <f>Calculations!E397</f>
        <v>0</v>
      </c>
      <c r="O424" s="53">
        <f>Calculations!I397</f>
        <v>0</v>
      </c>
      <c r="P424" s="53">
        <f>Calculations!Q397</f>
        <v>4.7422302E-2</v>
      </c>
      <c r="Q424" s="53">
        <f>Calculations!V397</f>
        <v>3.2372381732541471</v>
      </c>
      <c r="R424" s="53">
        <f>Calculations!O397</f>
        <v>3.53202E-4</v>
      </c>
      <c r="S424" s="53">
        <f>Calculations!T397</f>
        <v>2.4110997337702229E-2</v>
      </c>
      <c r="T424" s="53">
        <f>Calculations!M397</f>
        <v>0</v>
      </c>
      <c r="U424" s="53">
        <f>Calculations!R397</f>
        <v>0</v>
      </c>
      <c r="V424" s="31" t="s">
        <v>1782</v>
      </c>
      <c r="W424" s="31" t="s">
        <v>1782</v>
      </c>
      <c r="X424" s="31" t="s">
        <v>1779</v>
      </c>
      <c r="Y424" s="29" t="s">
        <v>1787</v>
      </c>
      <c r="Z424" s="38" t="s">
        <v>1788</v>
      </c>
      <c r="AA424" s="29" t="s">
        <v>2132</v>
      </c>
      <c r="AB424" s="63" t="s">
        <v>1878</v>
      </c>
      <c r="AC424" s="29"/>
    </row>
    <row r="425" spans="2:29" ht="26.25" x14ac:dyDescent="0.25">
      <c r="B425" s="13" t="str">
        <f>Calculations!A398</f>
        <v>19P098</v>
      </c>
      <c r="C425" s="60">
        <v>15</v>
      </c>
      <c r="D425" s="29" t="str">
        <f>Calculations!B398</f>
        <v>Cottam Hall site 1, Land at Cottam Hall, Cottam, Preston, PR4 0WF</v>
      </c>
      <c r="E425" s="29" t="s">
        <v>1813</v>
      </c>
      <c r="F425" s="13" t="str">
        <f>Calculations!C398</f>
        <v>Residential</v>
      </c>
      <c r="G425" s="53">
        <f>Calculations!D398</f>
        <v>15.8734</v>
      </c>
      <c r="H425" s="53">
        <f>Calculations!H398</f>
        <v>15.8734</v>
      </c>
      <c r="I425" s="53">
        <f>Calculations!L398</f>
        <v>100</v>
      </c>
      <c r="J425" s="53">
        <f>Calculations!G398</f>
        <v>0</v>
      </c>
      <c r="K425" s="53">
        <f>Calculations!K398</f>
        <v>0</v>
      </c>
      <c r="L425" s="53">
        <f>Calculations!F398</f>
        <v>0</v>
      </c>
      <c r="M425" s="53">
        <f>Calculations!J398</f>
        <v>0</v>
      </c>
      <c r="N425" s="53">
        <f>Calculations!E398</f>
        <v>0</v>
      </c>
      <c r="O425" s="53">
        <f>Calculations!I398</f>
        <v>0</v>
      </c>
      <c r="P425" s="53">
        <f>Calculations!Q398</f>
        <v>0.84633500000000006</v>
      </c>
      <c r="Q425" s="53">
        <f>Calculations!V398</f>
        <v>5.331781470888405</v>
      </c>
      <c r="R425" s="53">
        <f>Calculations!O398</f>
        <v>0.42349599999999998</v>
      </c>
      <c r="S425" s="53">
        <f>Calculations!T398</f>
        <v>2.6679602353623042</v>
      </c>
      <c r="T425" s="53">
        <f>Calculations!M398</f>
        <v>0.30541699999999999</v>
      </c>
      <c r="U425" s="53">
        <f>Calculations!R398</f>
        <v>1.9240805372509984</v>
      </c>
      <c r="V425" s="31" t="s">
        <v>1782</v>
      </c>
      <c r="W425" s="31" t="s">
        <v>1782</v>
      </c>
      <c r="X425" s="31" t="s">
        <v>1779</v>
      </c>
      <c r="Y425" s="29" t="s">
        <v>1787</v>
      </c>
      <c r="Z425" s="38" t="s">
        <v>1788</v>
      </c>
      <c r="AA425" s="29" t="s">
        <v>2132</v>
      </c>
      <c r="AB425" s="63" t="s">
        <v>1878</v>
      </c>
      <c r="AC425" s="29"/>
    </row>
    <row r="426" spans="2:29" ht="26.25" x14ac:dyDescent="0.25">
      <c r="B426" s="13" t="str">
        <f>Calculations!A399</f>
        <v>19P099</v>
      </c>
      <c r="C426" s="60">
        <v>15</v>
      </c>
      <c r="D426" s="29" t="str">
        <f>Calculations!B399</f>
        <v>Cottam Hall site 4, Land at Cottam Hall, Cottam, Preston, PR4 0NZ</v>
      </c>
      <c r="E426" s="29" t="s">
        <v>1813</v>
      </c>
      <c r="F426" s="13" t="str">
        <f>Calculations!C399</f>
        <v>Residential</v>
      </c>
      <c r="G426" s="53">
        <f>Calculations!D399</f>
        <v>5.53172</v>
      </c>
      <c r="H426" s="53">
        <f>Calculations!H399</f>
        <v>5.53172</v>
      </c>
      <c r="I426" s="53">
        <f>Calculations!L399</f>
        <v>100</v>
      </c>
      <c r="J426" s="53">
        <f>Calculations!G399</f>
        <v>0</v>
      </c>
      <c r="K426" s="53">
        <f>Calculations!K399</f>
        <v>0</v>
      </c>
      <c r="L426" s="53">
        <f>Calculations!F399</f>
        <v>0</v>
      </c>
      <c r="M426" s="53">
        <f>Calculations!J399</f>
        <v>0</v>
      </c>
      <c r="N426" s="53">
        <f>Calculations!E399</f>
        <v>0</v>
      </c>
      <c r="O426" s="53">
        <f>Calculations!I399</f>
        <v>0</v>
      </c>
      <c r="P426" s="53">
        <f>Calculations!Q399</f>
        <v>0.30575819999999998</v>
      </c>
      <c r="Q426" s="53">
        <f>Calculations!V399</f>
        <v>5.5273621947603999</v>
      </c>
      <c r="R426" s="53">
        <f>Calculations!O399</f>
        <v>0.10429820000000001</v>
      </c>
      <c r="S426" s="53">
        <f>Calculations!T399</f>
        <v>1.8854569645607517</v>
      </c>
      <c r="T426" s="53">
        <f>Calculations!M399</f>
        <v>4.7041100000000002E-2</v>
      </c>
      <c r="U426" s="53">
        <f>Calculations!R399</f>
        <v>0.85038830598801096</v>
      </c>
      <c r="V426" s="31" t="s">
        <v>1782</v>
      </c>
      <c r="W426" s="31" t="s">
        <v>1782</v>
      </c>
      <c r="X426" s="31" t="s">
        <v>1779</v>
      </c>
      <c r="Y426" s="29" t="s">
        <v>1787</v>
      </c>
      <c r="Z426" s="38" t="s">
        <v>1788</v>
      </c>
      <c r="AA426" s="29" t="s">
        <v>2132</v>
      </c>
      <c r="AB426" s="63" t="s">
        <v>1878</v>
      </c>
      <c r="AC426" s="29"/>
    </row>
    <row r="427" spans="2:29" ht="26.25" x14ac:dyDescent="0.25">
      <c r="B427" s="13" t="str">
        <f>Calculations!A400</f>
        <v>19P100</v>
      </c>
      <c r="C427" s="60">
        <v>1</v>
      </c>
      <c r="D427" s="29" t="str">
        <f>Calculations!B400</f>
        <v>Land to the West of Bleasdale View, Catforth Road, Catforth, Preston</v>
      </c>
      <c r="E427" s="29" t="s">
        <v>1813</v>
      </c>
      <c r="F427" s="13" t="str">
        <f>Calculations!C400</f>
        <v>Residential</v>
      </c>
      <c r="G427" s="53">
        <f>Calculations!D400</f>
        <v>0.63380899999999996</v>
      </c>
      <c r="H427" s="53">
        <f>Calculations!H400</f>
        <v>0.63380899999999996</v>
      </c>
      <c r="I427" s="53">
        <f>Calculations!L400</f>
        <v>100</v>
      </c>
      <c r="J427" s="53">
        <f>Calculations!G400</f>
        <v>0</v>
      </c>
      <c r="K427" s="53">
        <f>Calculations!K400</f>
        <v>0</v>
      </c>
      <c r="L427" s="53">
        <f>Calculations!F400</f>
        <v>0</v>
      </c>
      <c r="M427" s="53">
        <f>Calculations!J400</f>
        <v>0</v>
      </c>
      <c r="N427" s="53">
        <f>Calculations!E400</f>
        <v>0</v>
      </c>
      <c r="O427" s="53">
        <f>Calculations!I400</f>
        <v>0</v>
      </c>
      <c r="P427" s="53">
        <f>Calculations!Q400</f>
        <v>2.8208089999999998E-2</v>
      </c>
      <c r="Q427" s="53">
        <f>Calculations!V400</f>
        <v>4.4505663378083931</v>
      </c>
      <c r="R427" s="53">
        <f>Calculations!O400</f>
        <v>1.6874189999999997E-2</v>
      </c>
      <c r="S427" s="53">
        <f>Calculations!T400</f>
        <v>2.662346227333471</v>
      </c>
      <c r="T427" s="53">
        <f>Calculations!M400</f>
        <v>8.5265299999999992E-3</v>
      </c>
      <c r="U427" s="53">
        <f>Calculations!R400</f>
        <v>1.3452838315643987</v>
      </c>
      <c r="V427" s="31" t="s">
        <v>1782</v>
      </c>
      <c r="W427" s="31" t="s">
        <v>1781</v>
      </c>
      <c r="X427" s="31" t="s">
        <v>1779</v>
      </c>
      <c r="Y427" s="29" t="s">
        <v>1787</v>
      </c>
      <c r="Z427" s="38" t="s">
        <v>1788</v>
      </c>
      <c r="AA427" s="70" t="s">
        <v>2132</v>
      </c>
      <c r="AB427" s="63" t="s">
        <v>1878</v>
      </c>
      <c r="AC427" s="29"/>
    </row>
    <row r="428" spans="2:29" ht="26.25" x14ac:dyDescent="0.25">
      <c r="B428" s="13" t="str">
        <f>Calculations!A401</f>
        <v>19P101</v>
      </c>
      <c r="C428" s="60">
        <v>1</v>
      </c>
      <c r="D428" s="29" t="str">
        <f>Calculations!B401</f>
        <v>Land West of Catforth Road and North and East of Benson Lane, Catforth, Preston, PR4 0HH</v>
      </c>
      <c r="E428" s="29" t="s">
        <v>1813</v>
      </c>
      <c r="F428" s="13" t="str">
        <f>Calculations!C401</f>
        <v>Residential</v>
      </c>
      <c r="G428" s="53">
        <f>Calculations!D401</f>
        <v>8.1346500000000006</v>
      </c>
      <c r="H428" s="53">
        <f>Calculations!H401</f>
        <v>8.1346500000000006</v>
      </c>
      <c r="I428" s="53">
        <f>Calculations!L401</f>
        <v>100</v>
      </c>
      <c r="J428" s="53">
        <f>Calculations!G401</f>
        <v>0</v>
      </c>
      <c r="K428" s="53">
        <f>Calculations!K401</f>
        <v>0</v>
      </c>
      <c r="L428" s="53">
        <f>Calculations!F401</f>
        <v>0</v>
      </c>
      <c r="M428" s="53">
        <f>Calculations!J401</f>
        <v>0</v>
      </c>
      <c r="N428" s="53">
        <f>Calculations!E401</f>
        <v>0</v>
      </c>
      <c r="O428" s="53">
        <f>Calculations!I401</f>
        <v>0</v>
      </c>
      <c r="P428" s="53">
        <f>Calculations!Q401</f>
        <v>0.62480200000000008</v>
      </c>
      <c r="Q428" s="53">
        <f>Calculations!V401</f>
        <v>7.6807484034346913</v>
      </c>
      <c r="R428" s="53">
        <f>Calculations!O401</f>
        <v>0.31789200000000001</v>
      </c>
      <c r="S428" s="53">
        <f>Calculations!T401</f>
        <v>3.9078755693238181</v>
      </c>
      <c r="T428" s="53">
        <f>Calculations!M401</f>
        <v>0.18496000000000001</v>
      </c>
      <c r="U428" s="53">
        <f>Calculations!R401</f>
        <v>2.2737302772706878</v>
      </c>
      <c r="V428" s="31" t="s">
        <v>1782</v>
      </c>
      <c r="W428" s="31" t="s">
        <v>1782</v>
      </c>
      <c r="X428" s="31" t="s">
        <v>1779</v>
      </c>
      <c r="Y428" s="29" t="s">
        <v>1787</v>
      </c>
      <c r="Z428" s="38" t="s">
        <v>1788</v>
      </c>
      <c r="AA428" s="29" t="s">
        <v>2132</v>
      </c>
      <c r="AB428" s="63" t="s">
        <v>1878</v>
      </c>
      <c r="AC428" s="29"/>
    </row>
    <row r="429" spans="2:29" x14ac:dyDescent="0.25">
      <c r="B429" s="13" t="str">
        <f>Calculations!A402</f>
        <v>19P102</v>
      </c>
      <c r="C429" s="60">
        <v>11</v>
      </c>
      <c r="D429" s="29" t="str">
        <f>Calculations!B402</f>
        <v>Land Adjoining Mayors Farm, Bartle Lane, Lower Bartle</v>
      </c>
      <c r="E429" s="29" t="s">
        <v>1813</v>
      </c>
      <c r="F429" s="13" t="str">
        <f>Calculations!C402</f>
        <v>Residential</v>
      </c>
      <c r="G429" s="53">
        <f>Calculations!D402</f>
        <v>8.46828</v>
      </c>
      <c r="H429" s="53">
        <f>Calculations!H402</f>
        <v>8.46828</v>
      </c>
      <c r="I429" s="53">
        <f>Calculations!L402</f>
        <v>100</v>
      </c>
      <c r="J429" s="53">
        <f>Calculations!G402</f>
        <v>0</v>
      </c>
      <c r="K429" s="53">
        <f>Calculations!K402</f>
        <v>0</v>
      </c>
      <c r="L429" s="53">
        <f>Calculations!F402</f>
        <v>0</v>
      </c>
      <c r="M429" s="53">
        <f>Calculations!J402</f>
        <v>0</v>
      </c>
      <c r="N429" s="53">
        <f>Calculations!E402</f>
        <v>0</v>
      </c>
      <c r="O429" s="53">
        <f>Calculations!I402</f>
        <v>0</v>
      </c>
      <c r="P429" s="53">
        <f>Calculations!Q402</f>
        <v>0.67861899999999997</v>
      </c>
      <c r="Q429" s="53">
        <f>Calculations!V402</f>
        <v>8.0136580273680131</v>
      </c>
      <c r="R429" s="53">
        <f>Calculations!O402</f>
        <v>0.31629699999999999</v>
      </c>
      <c r="S429" s="53">
        <f>Calculations!T402</f>
        <v>3.7350796147505747</v>
      </c>
      <c r="T429" s="53">
        <f>Calculations!M402</f>
        <v>0.17200599999999999</v>
      </c>
      <c r="U429" s="53">
        <f>Calculations!R402</f>
        <v>2.0311798854076626</v>
      </c>
      <c r="V429" s="31" t="s">
        <v>1782</v>
      </c>
      <c r="W429" s="31" t="s">
        <v>1782</v>
      </c>
      <c r="X429" s="31" t="s">
        <v>1779</v>
      </c>
      <c r="Y429" s="29" t="s">
        <v>1787</v>
      </c>
      <c r="Z429" s="38" t="s">
        <v>1788</v>
      </c>
      <c r="AA429" s="29" t="s">
        <v>2132</v>
      </c>
      <c r="AB429" s="63" t="s">
        <v>1878</v>
      </c>
      <c r="AC429" s="29"/>
    </row>
    <row r="430" spans="2:29" ht="39" x14ac:dyDescent="0.25">
      <c r="B430" s="13" t="str">
        <f>Calculations!A403</f>
        <v>19P103</v>
      </c>
      <c r="C430" s="60">
        <v>12</v>
      </c>
      <c r="D430" s="29" t="str">
        <f>Calculations!B403</f>
        <v>724, The Former Boars Head Public House and Associated Car Park, Garstang Road, Barton, Lancashire, PR3 5AD</v>
      </c>
      <c r="E430" s="29" t="s">
        <v>1813</v>
      </c>
      <c r="F430" s="13" t="str">
        <f>Calculations!C403</f>
        <v>Other</v>
      </c>
      <c r="G430" s="53">
        <f>Calculations!D403</f>
        <v>0.48531999999999997</v>
      </c>
      <c r="H430" s="53">
        <f>Calculations!H403</f>
        <v>0.48531999999999997</v>
      </c>
      <c r="I430" s="53">
        <f>Calculations!L403</f>
        <v>100</v>
      </c>
      <c r="J430" s="53">
        <f>Calculations!G403</f>
        <v>0</v>
      </c>
      <c r="K430" s="53">
        <f>Calculations!K403</f>
        <v>0</v>
      </c>
      <c r="L430" s="53">
        <f>Calculations!F403</f>
        <v>0</v>
      </c>
      <c r="M430" s="53">
        <f>Calculations!J403</f>
        <v>0</v>
      </c>
      <c r="N430" s="53">
        <f>Calculations!E403</f>
        <v>0</v>
      </c>
      <c r="O430" s="53">
        <f>Calculations!I403</f>
        <v>0</v>
      </c>
      <c r="P430" s="53">
        <f>Calculations!Q403</f>
        <v>0</v>
      </c>
      <c r="Q430" s="53">
        <f>Calculations!V403</f>
        <v>0</v>
      </c>
      <c r="R430" s="53">
        <f>Calculations!O403</f>
        <v>0</v>
      </c>
      <c r="S430" s="53">
        <f>Calculations!T403</f>
        <v>0</v>
      </c>
      <c r="T430" s="53">
        <f>Calculations!M403</f>
        <v>0</v>
      </c>
      <c r="U430" s="53">
        <f>Calculations!R403</f>
        <v>0</v>
      </c>
      <c r="V430" s="31" t="s">
        <v>1782</v>
      </c>
      <c r="W430" s="31" t="s">
        <v>1782</v>
      </c>
      <c r="X430" s="31" t="s">
        <v>1779</v>
      </c>
      <c r="Y430" s="29" t="s">
        <v>1789</v>
      </c>
      <c r="Z430" s="38" t="s">
        <v>1790</v>
      </c>
      <c r="AA430" s="70" t="s">
        <v>2144</v>
      </c>
      <c r="AB430" s="63" t="s">
        <v>1878</v>
      </c>
      <c r="AC430" s="29"/>
    </row>
    <row r="431" spans="2:29" ht="26.25" x14ac:dyDescent="0.25">
      <c r="B431" s="13" t="str">
        <f>Calculations!A404</f>
        <v>19P104</v>
      </c>
      <c r="C431" s="60">
        <v>9</v>
      </c>
      <c r="D431" s="29" t="str">
        <f>Calculations!B404</f>
        <v>Heather Moor Cumeragh Lane, Whittingham Preston, PR3 2AJ</v>
      </c>
      <c r="E431" s="29" t="s">
        <v>1813</v>
      </c>
      <c r="F431" s="13" t="str">
        <f>Calculations!C404</f>
        <v>Residential</v>
      </c>
      <c r="G431" s="53">
        <f>Calculations!D404</f>
        <v>1.9729099999999999</v>
      </c>
      <c r="H431" s="53">
        <f>Calculations!H404</f>
        <v>1.9729099999999999</v>
      </c>
      <c r="I431" s="53">
        <f>Calculations!L404</f>
        <v>100</v>
      </c>
      <c r="J431" s="53">
        <f>Calculations!G404</f>
        <v>0</v>
      </c>
      <c r="K431" s="53">
        <f>Calculations!K404</f>
        <v>0</v>
      </c>
      <c r="L431" s="53">
        <f>Calculations!F404</f>
        <v>0</v>
      </c>
      <c r="M431" s="53">
        <f>Calculations!J404</f>
        <v>0</v>
      </c>
      <c r="N431" s="53">
        <f>Calculations!E404</f>
        <v>0</v>
      </c>
      <c r="O431" s="53">
        <f>Calculations!I404</f>
        <v>0</v>
      </c>
      <c r="P431" s="53">
        <f>Calculations!Q404</f>
        <v>9.095679999999999E-2</v>
      </c>
      <c r="Q431" s="53">
        <f>Calculations!V404</f>
        <v>4.6102863283170548</v>
      </c>
      <c r="R431" s="53">
        <f>Calculations!O404</f>
        <v>1.24E-2</v>
      </c>
      <c r="S431" s="53">
        <f>Calculations!T404</f>
        <v>0.62851321144907779</v>
      </c>
      <c r="T431" s="53">
        <f>Calculations!M404</f>
        <v>0</v>
      </c>
      <c r="U431" s="53">
        <f>Calculations!R404</f>
        <v>0</v>
      </c>
      <c r="V431" s="31" t="s">
        <v>1782</v>
      </c>
      <c r="W431" s="31" t="s">
        <v>1782</v>
      </c>
      <c r="X431" s="31" t="s">
        <v>1779</v>
      </c>
      <c r="Y431" s="29" t="s">
        <v>1787</v>
      </c>
      <c r="Z431" s="38" t="s">
        <v>1788</v>
      </c>
      <c r="AA431" s="70" t="s">
        <v>2132</v>
      </c>
      <c r="AB431" s="63" t="s">
        <v>1878</v>
      </c>
      <c r="AC431" s="29"/>
    </row>
    <row r="432" spans="2:29" x14ac:dyDescent="0.25">
      <c r="B432" s="13" t="str">
        <f>Calculations!A405</f>
        <v>19P105</v>
      </c>
      <c r="C432" s="60">
        <v>9</v>
      </c>
      <c r="D432" s="29" t="str">
        <f>Calculations!B405</f>
        <v>Gorlands, Whittingham Road, Longridge, PR3 2AB</v>
      </c>
      <c r="E432" s="29" t="s">
        <v>1813</v>
      </c>
      <c r="F432" s="13" t="str">
        <f>Calculations!C405</f>
        <v>Residential</v>
      </c>
      <c r="G432" s="53">
        <f>Calculations!D405</f>
        <v>1.5169699999999999</v>
      </c>
      <c r="H432" s="53">
        <f>Calculations!H405</f>
        <v>1.5169699999999999</v>
      </c>
      <c r="I432" s="53">
        <f>Calculations!L405</f>
        <v>100</v>
      </c>
      <c r="J432" s="53">
        <f>Calculations!G405</f>
        <v>0</v>
      </c>
      <c r="K432" s="53">
        <f>Calculations!K405</f>
        <v>0</v>
      </c>
      <c r="L432" s="53">
        <f>Calculations!F405</f>
        <v>0</v>
      </c>
      <c r="M432" s="53">
        <f>Calculations!J405</f>
        <v>0</v>
      </c>
      <c r="N432" s="53">
        <f>Calculations!E405</f>
        <v>0</v>
      </c>
      <c r="O432" s="53">
        <f>Calculations!I405</f>
        <v>0</v>
      </c>
      <c r="P432" s="53">
        <f>Calculations!Q405</f>
        <v>9.7482300000000001E-3</v>
      </c>
      <c r="Q432" s="53">
        <f>Calculations!V405</f>
        <v>0.64261191717700417</v>
      </c>
      <c r="R432" s="53">
        <f>Calculations!O405</f>
        <v>2.0085900000000002E-3</v>
      </c>
      <c r="S432" s="53">
        <f>Calculations!T405</f>
        <v>0.13240802388972758</v>
      </c>
      <c r="T432" s="53">
        <f>Calculations!M405</f>
        <v>2.0085900000000002E-3</v>
      </c>
      <c r="U432" s="53">
        <f>Calculations!R405</f>
        <v>0.13240802388972758</v>
      </c>
      <c r="V432" s="31" t="s">
        <v>1782</v>
      </c>
      <c r="W432" s="31" t="s">
        <v>1782</v>
      </c>
      <c r="X432" s="31" t="s">
        <v>1779</v>
      </c>
      <c r="Y432" s="29" t="s">
        <v>1787</v>
      </c>
      <c r="Z432" s="38" t="s">
        <v>1788</v>
      </c>
      <c r="AA432" s="29" t="s">
        <v>2132</v>
      </c>
      <c r="AB432" s="63" t="s">
        <v>1878</v>
      </c>
      <c r="AC432" s="29"/>
    </row>
    <row r="433" spans="2:29" ht="24.75" customHeight="1" x14ac:dyDescent="0.25">
      <c r="B433" s="13" t="str">
        <f>Calculations!A406</f>
        <v>19P106</v>
      </c>
      <c r="C433" s="60">
        <v>1</v>
      </c>
      <c r="D433" s="29" t="str">
        <f>Calculations!B406</f>
        <v>North of Moss Lane, Catforth, Preston</v>
      </c>
      <c r="E433" s="29" t="s">
        <v>1813</v>
      </c>
      <c r="F433" s="13" t="str">
        <f>Calculations!C406</f>
        <v>Residential</v>
      </c>
      <c r="G433" s="53">
        <f>Calculations!D406</f>
        <v>2.7463199999999999</v>
      </c>
      <c r="H433" s="53">
        <f>Calculations!H406</f>
        <v>2.7463199999999999</v>
      </c>
      <c r="I433" s="53">
        <f>Calculations!L406</f>
        <v>100</v>
      </c>
      <c r="J433" s="53">
        <f>Calculations!G406</f>
        <v>0</v>
      </c>
      <c r="K433" s="53">
        <f>Calculations!K406</f>
        <v>0</v>
      </c>
      <c r="L433" s="53">
        <f>Calculations!F406</f>
        <v>0</v>
      </c>
      <c r="M433" s="53">
        <f>Calculations!J406</f>
        <v>0</v>
      </c>
      <c r="N433" s="53">
        <f>Calculations!E406</f>
        <v>0</v>
      </c>
      <c r="O433" s="53">
        <f>Calculations!I406</f>
        <v>0</v>
      </c>
      <c r="P433" s="53">
        <f>Calculations!Q406</f>
        <v>0.32729839999999999</v>
      </c>
      <c r="Q433" s="53">
        <f>Calculations!V406</f>
        <v>11.917708060240614</v>
      </c>
      <c r="R433" s="53">
        <f>Calculations!O406</f>
        <v>7.3565400000000003E-2</v>
      </c>
      <c r="S433" s="53">
        <f>Calculations!T406</f>
        <v>2.6786900288385915</v>
      </c>
      <c r="T433" s="53">
        <f>Calculations!M406</f>
        <v>3.9560699999999997E-2</v>
      </c>
      <c r="U433" s="53">
        <f>Calculations!R406</f>
        <v>1.4404985580704359</v>
      </c>
      <c r="V433" s="31" t="s">
        <v>1782</v>
      </c>
      <c r="W433" s="31" t="s">
        <v>1782</v>
      </c>
      <c r="X433" s="31" t="s">
        <v>1779</v>
      </c>
      <c r="Y433" s="29" t="s">
        <v>1787</v>
      </c>
      <c r="Z433" s="38" t="s">
        <v>1788</v>
      </c>
      <c r="AA433" s="70" t="s">
        <v>2132</v>
      </c>
      <c r="AB433" s="38" t="s">
        <v>1893</v>
      </c>
      <c r="AC433" s="29"/>
    </row>
    <row r="434" spans="2:29" ht="26.25" x14ac:dyDescent="0.25">
      <c r="B434" s="13" t="str">
        <f>Calculations!A407</f>
        <v>19P107</v>
      </c>
      <c r="C434" s="60">
        <v>1</v>
      </c>
      <c r="D434" s="29" t="str">
        <f>Calculations!B407</f>
        <v>Land and Building south of Chapel Lane Catforth, PR4 0HX</v>
      </c>
      <c r="E434" s="29" t="s">
        <v>1813</v>
      </c>
      <c r="F434" s="13" t="str">
        <f>Calculations!C407</f>
        <v>Residential</v>
      </c>
      <c r="G434" s="53">
        <f>Calculations!D407</f>
        <v>1.58186</v>
      </c>
      <c r="H434" s="53">
        <f>Calculations!H407</f>
        <v>1.58186</v>
      </c>
      <c r="I434" s="53">
        <f>Calculations!L407</f>
        <v>100</v>
      </c>
      <c r="J434" s="53">
        <f>Calculations!G407</f>
        <v>0</v>
      </c>
      <c r="K434" s="53">
        <f>Calculations!K407</f>
        <v>0</v>
      </c>
      <c r="L434" s="53">
        <f>Calculations!F407</f>
        <v>0</v>
      </c>
      <c r="M434" s="53">
        <f>Calculations!J407</f>
        <v>0</v>
      </c>
      <c r="N434" s="53">
        <f>Calculations!E407</f>
        <v>0</v>
      </c>
      <c r="O434" s="53">
        <f>Calculations!I407</f>
        <v>0</v>
      </c>
      <c r="P434" s="53">
        <f>Calculations!Q407</f>
        <v>0.23585780000000001</v>
      </c>
      <c r="Q434" s="53">
        <f>Calculations!V407</f>
        <v>14.910156398164187</v>
      </c>
      <c r="R434" s="53">
        <f>Calculations!O407</f>
        <v>9.4901800000000008E-2</v>
      </c>
      <c r="S434" s="53">
        <f>Calculations!T407</f>
        <v>5.9993804761483318</v>
      </c>
      <c r="T434" s="53">
        <f>Calculations!M407</f>
        <v>1.30755E-2</v>
      </c>
      <c r="U434" s="53">
        <f>Calculations!R407</f>
        <v>0.82659021658048115</v>
      </c>
      <c r="V434" s="31" t="s">
        <v>1782</v>
      </c>
      <c r="W434" s="31" t="s">
        <v>1782</v>
      </c>
      <c r="X434" s="31" t="s">
        <v>1779</v>
      </c>
      <c r="Y434" s="29" t="s">
        <v>1787</v>
      </c>
      <c r="Z434" s="38" t="s">
        <v>1788</v>
      </c>
      <c r="AA434" s="70" t="s">
        <v>2132</v>
      </c>
      <c r="AB434" s="38" t="s">
        <v>1893</v>
      </c>
      <c r="AC434" s="29"/>
    </row>
    <row r="435" spans="2:29" ht="26.25" x14ac:dyDescent="0.25">
      <c r="B435" s="13" t="str">
        <f>Calculations!A408</f>
        <v>19P108</v>
      </c>
      <c r="C435" s="60">
        <v>13</v>
      </c>
      <c r="D435" s="29" t="str">
        <f>Calculations!B408</f>
        <v>Land to the North Side of Whittingham Lane, Goosnargh, Preston, PR3 2AY</v>
      </c>
      <c r="E435" s="29" t="s">
        <v>1813</v>
      </c>
      <c r="F435" s="13" t="str">
        <f>Calculations!C408</f>
        <v>Residential</v>
      </c>
      <c r="G435" s="53">
        <f>Calculations!D408</f>
        <v>33.693100000000001</v>
      </c>
      <c r="H435" s="53">
        <f>Calculations!H408</f>
        <v>33.693100000000001</v>
      </c>
      <c r="I435" s="53">
        <f>Calculations!L408</f>
        <v>100</v>
      </c>
      <c r="J435" s="53">
        <f>Calculations!G408</f>
        <v>0</v>
      </c>
      <c r="K435" s="53">
        <f>Calculations!K408</f>
        <v>0</v>
      </c>
      <c r="L435" s="53">
        <f>Calculations!F408</f>
        <v>0</v>
      </c>
      <c r="M435" s="53">
        <f>Calculations!J408</f>
        <v>0</v>
      </c>
      <c r="N435" s="53">
        <f>Calculations!E408</f>
        <v>0</v>
      </c>
      <c r="O435" s="53">
        <f>Calculations!I408</f>
        <v>0</v>
      </c>
      <c r="P435" s="53">
        <f>Calculations!Q408</f>
        <v>2.1933349999999998</v>
      </c>
      <c r="Q435" s="53">
        <f>Calculations!V408</f>
        <v>6.5097453187744669</v>
      </c>
      <c r="R435" s="53">
        <f>Calculations!O408</f>
        <v>0.33624500000000002</v>
      </c>
      <c r="S435" s="53">
        <f>Calculations!T408</f>
        <v>0.99796397481977017</v>
      </c>
      <c r="T435" s="53">
        <f>Calculations!M408</f>
        <v>0.176622</v>
      </c>
      <c r="U435" s="53">
        <f>Calculations!R408</f>
        <v>0.52420822067426265</v>
      </c>
      <c r="V435" s="31" t="s">
        <v>1782</v>
      </c>
      <c r="W435" s="31" t="s">
        <v>1782</v>
      </c>
      <c r="X435" s="31" t="s">
        <v>1779</v>
      </c>
      <c r="Y435" s="29" t="s">
        <v>1787</v>
      </c>
      <c r="Z435" s="38" t="s">
        <v>1788</v>
      </c>
      <c r="AA435" s="70" t="s">
        <v>2132</v>
      </c>
      <c r="AB435" s="63" t="s">
        <v>1878</v>
      </c>
      <c r="AC435" s="29"/>
    </row>
    <row r="436" spans="2:29" ht="26.25" x14ac:dyDescent="0.25">
      <c r="B436" s="13" t="str">
        <f>Calculations!A409</f>
        <v>19P109</v>
      </c>
      <c r="C436" s="60">
        <v>10</v>
      </c>
      <c r="D436" s="29" t="str">
        <f>Calculations!B409</f>
        <v>Tom Barron Limited, Mill South and East of School Lane, Catforth, Preston, PR4 0HL</v>
      </c>
      <c r="E436" s="29" t="s">
        <v>1813</v>
      </c>
      <c r="F436" s="13" t="str">
        <f>Calculations!C409</f>
        <v>Residential</v>
      </c>
      <c r="G436" s="53">
        <f>Calculations!D409</f>
        <v>2.3955199999999999</v>
      </c>
      <c r="H436" s="53">
        <f>Calculations!H409</f>
        <v>2.3955199999999999</v>
      </c>
      <c r="I436" s="53">
        <f>Calculations!L409</f>
        <v>100</v>
      </c>
      <c r="J436" s="53">
        <f>Calculations!G409</f>
        <v>0</v>
      </c>
      <c r="K436" s="53">
        <f>Calculations!K409</f>
        <v>0</v>
      </c>
      <c r="L436" s="53">
        <f>Calculations!F409</f>
        <v>0</v>
      </c>
      <c r="M436" s="53">
        <f>Calculations!J409</f>
        <v>0</v>
      </c>
      <c r="N436" s="53">
        <f>Calculations!E409</f>
        <v>0</v>
      </c>
      <c r="O436" s="53">
        <f>Calculations!I409</f>
        <v>0</v>
      </c>
      <c r="P436" s="53">
        <f>Calculations!Q409</f>
        <v>0.23864770000000002</v>
      </c>
      <c r="Q436" s="53">
        <f>Calculations!V409</f>
        <v>9.9622503673523912</v>
      </c>
      <c r="R436" s="53">
        <f>Calculations!O409</f>
        <v>3.2432700000000002E-2</v>
      </c>
      <c r="S436" s="53">
        <f>Calculations!T409</f>
        <v>1.3538897608869891</v>
      </c>
      <c r="T436" s="53">
        <f>Calculations!M409</f>
        <v>1.6461400000000001E-2</v>
      </c>
      <c r="U436" s="53">
        <f>Calculations!R409</f>
        <v>0.68717439219877119</v>
      </c>
      <c r="V436" s="31" t="s">
        <v>1782</v>
      </c>
      <c r="W436" s="31" t="s">
        <v>1782</v>
      </c>
      <c r="X436" s="31" t="s">
        <v>1779</v>
      </c>
      <c r="Y436" s="29" t="s">
        <v>1787</v>
      </c>
      <c r="Z436" s="38" t="s">
        <v>1788</v>
      </c>
      <c r="AA436" s="70" t="s">
        <v>2132</v>
      </c>
      <c r="AB436" s="63" t="s">
        <v>1878</v>
      </c>
      <c r="AC436" s="29"/>
    </row>
    <row r="437" spans="2:29" ht="26.25" x14ac:dyDescent="0.25">
      <c r="B437" s="13" t="str">
        <f>Calculations!A410</f>
        <v>19P110</v>
      </c>
      <c r="C437" s="60">
        <v>30</v>
      </c>
      <c r="D437" s="29" t="str">
        <f>Calculations!B410</f>
        <v>Land bounded by Carr Street/ Princess Street/ Queen Street, PR1 4HS</v>
      </c>
      <c r="E437" s="29" t="s">
        <v>1813</v>
      </c>
      <c r="F437" s="13" t="str">
        <f>Calculations!C410</f>
        <v>Other</v>
      </c>
      <c r="G437" s="53">
        <f>Calculations!D410</f>
        <v>0.28837400000000002</v>
      </c>
      <c r="H437" s="53">
        <f>Calculations!H410</f>
        <v>0.28837400000000002</v>
      </c>
      <c r="I437" s="53">
        <f>Calculations!L410</f>
        <v>100</v>
      </c>
      <c r="J437" s="53">
        <f>Calculations!G410</f>
        <v>0</v>
      </c>
      <c r="K437" s="53">
        <f>Calculations!K410</f>
        <v>0</v>
      </c>
      <c r="L437" s="53">
        <f>Calculations!F410</f>
        <v>0</v>
      </c>
      <c r="M437" s="53">
        <f>Calculations!J410</f>
        <v>0</v>
      </c>
      <c r="N437" s="53">
        <f>Calculations!E410</f>
        <v>0</v>
      </c>
      <c r="O437" s="53">
        <f>Calculations!I410</f>
        <v>0</v>
      </c>
      <c r="P437" s="53">
        <f>Calculations!Q410</f>
        <v>6.3951600000000004E-3</v>
      </c>
      <c r="Q437" s="53">
        <f>Calculations!V410</f>
        <v>2.217661786430122</v>
      </c>
      <c r="R437" s="53">
        <f>Calculations!O410</f>
        <v>0</v>
      </c>
      <c r="S437" s="53">
        <f>Calculations!T410</f>
        <v>0</v>
      </c>
      <c r="T437" s="53">
        <f>Calculations!M410</f>
        <v>0</v>
      </c>
      <c r="U437" s="53">
        <f>Calculations!R410</f>
        <v>0</v>
      </c>
      <c r="V437" s="31" t="s">
        <v>1782</v>
      </c>
      <c r="W437" s="31" t="s">
        <v>1782</v>
      </c>
      <c r="X437" s="31" t="s">
        <v>1779</v>
      </c>
      <c r="Y437" s="29" t="s">
        <v>1787</v>
      </c>
      <c r="Z437" s="38" t="s">
        <v>1788</v>
      </c>
      <c r="AA437" s="29" t="s">
        <v>2132</v>
      </c>
      <c r="AB437" s="63" t="s">
        <v>1878</v>
      </c>
      <c r="AC437" s="29"/>
    </row>
    <row r="438" spans="2:29" ht="26.25" x14ac:dyDescent="0.25">
      <c r="B438" s="13" t="str">
        <f>Calculations!A411</f>
        <v>19P111</v>
      </c>
      <c r="C438" s="60">
        <v>30</v>
      </c>
      <c r="D438" s="29" t="str">
        <f>Calculations!B411</f>
        <v>Land Bounded by Arno Street/St Austins Place/Manchester Road, PR1 3YH</v>
      </c>
      <c r="E438" s="29" t="s">
        <v>1813</v>
      </c>
      <c r="F438" s="13" t="str">
        <f>Calculations!C411</f>
        <v>Other</v>
      </c>
      <c r="G438" s="53">
        <f>Calculations!D411</f>
        <v>0.163101</v>
      </c>
      <c r="H438" s="53">
        <f>Calculations!H411</f>
        <v>0.163101</v>
      </c>
      <c r="I438" s="53">
        <f>Calculations!L411</f>
        <v>100</v>
      </c>
      <c r="J438" s="53">
        <f>Calculations!G411</f>
        <v>0</v>
      </c>
      <c r="K438" s="53">
        <f>Calculations!K411</f>
        <v>0</v>
      </c>
      <c r="L438" s="53">
        <f>Calculations!F411</f>
        <v>0</v>
      </c>
      <c r="M438" s="53">
        <f>Calculations!J411</f>
        <v>0</v>
      </c>
      <c r="N438" s="53">
        <f>Calculations!E411</f>
        <v>0</v>
      </c>
      <c r="O438" s="53">
        <f>Calculations!I411</f>
        <v>0</v>
      </c>
      <c r="P438" s="53">
        <f>Calculations!Q411</f>
        <v>2.2406100000000001E-3</v>
      </c>
      <c r="Q438" s="53">
        <f>Calculations!V411</f>
        <v>1.3737561388342194</v>
      </c>
      <c r="R438" s="53">
        <f>Calculations!O411</f>
        <v>0</v>
      </c>
      <c r="S438" s="53">
        <f>Calculations!T411</f>
        <v>0</v>
      </c>
      <c r="T438" s="53">
        <f>Calculations!M411</f>
        <v>0</v>
      </c>
      <c r="U438" s="53">
        <f>Calculations!R411</f>
        <v>0</v>
      </c>
      <c r="V438" s="31" t="s">
        <v>1782</v>
      </c>
      <c r="W438" s="31" t="s">
        <v>1782</v>
      </c>
      <c r="X438" s="31" t="s">
        <v>1779</v>
      </c>
      <c r="Y438" s="29" t="s">
        <v>1787</v>
      </c>
      <c r="Z438" s="38" t="s">
        <v>1788</v>
      </c>
      <c r="AA438" s="29" t="s">
        <v>2132</v>
      </c>
      <c r="AB438" s="63" t="s">
        <v>1878</v>
      </c>
      <c r="AC438" s="29"/>
    </row>
    <row r="439" spans="2:29" ht="26.25" x14ac:dyDescent="0.25">
      <c r="B439" s="13" t="str">
        <f>Calculations!A412</f>
        <v>19P112</v>
      </c>
      <c r="C439" s="60">
        <v>13</v>
      </c>
      <c r="D439" s="29" t="str">
        <f>Calculations!B412</f>
        <v>Land North of 907 Whittingham Lane, Goosnargh, Preston, PR3 2AU</v>
      </c>
      <c r="E439" s="29" t="s">
        <v>1813</v>
      </c>
      <c r="F439" s="13" t="str">
        <f>Calculations!C412</f>
        <v>Residential</v>
      </c>
      <c r="G439" s="53">
        <f>Calculations!D412</f>
        <v>1.3522099999999999</v>
      </c>
      <c r="H439" s="53">
        <f>Calculations!H412</f>
        <v>1.3522099999999999</v>
      </c>
      <c r="I439" s="53">
        <f>Calculations!L412</f>
        <v>100</v>
      </c>
      <c r="J439" s="53">
        <f>Calculations!G412</f>
        <v>0</v>
      </c>
      <c r="K439" s="53">
        <f>Calculations!K412</f>
        <v>0</v>
      </c>
      <c r="L439" s="53">
        <f>Calculations!F412</f>
        <v>0</v>
      </c>
      <c r="M439" s="53">
        <f>Calculations!J412</f>
        <v>0</v>
      </c>
      <c r="N439" s="53">
        <f>Calculations!E412</f>
        <v>0</v>
      </c>
      <c r="O439" s="53">
        <f>Calculations!I412</f>
        <v>0</v>
      </c>
      <c r="P439" s="53">
        <f>Calculations!Q412</f>
        <v>4.4485049999999998E-2</v>
      </c>
      <c r="Q439" s="53">
        <f>Calculations!V412</f>
        <v>3.2898033589457261</v>
      </c>
      <c r="R439" s="53">
        <f>Calculations!O412</f>
        <v>1.9757449999999999E-2</v>
      </c>
      <c r="S439" s="53">
        <f>Calculations!T412</f>
        <v>1.4611229025077466</v>
      </c>
      <c r="T439" s="53">
        <f>Calculations!M412</f>
        <v>1.7390900000000001E-2</v>
      </c>
      <c r="U439" s="53">
        <f>Calculations!R412</f>
        <v>1.2861094060833749</v>
      </c>
      <c r="V439" s="31" t="s">
        <v>1782</v>
      </c>
      <c r="W439" s="31" t="s">
        <v>1782</v>
      </c>
      <c r="X439" s="31" t="s">
        <v>1779</v>
      </c>
      <c r="Y439" s="29" t="s">
        <v>1787</v>
      </c>
      <c r="Z439" s="38" t="s">
        <v>1788</v>
      </c>
      <c r="AA439" s="70" t="s">
        <v>2132</v>
      </c>
      <c r="AB439" s="63" t="s">
        <v>1878</v>
      </c>
      <c r="AC439" s="29"/>
    </row>
    <row r="440" spans="2:29" ht="26.25" x14ac:dyDescent="0.25">
      <c r="B440" s="13" t="str">
        <f>Calculations!A413</f>
        <v>19P113</v>
      </c>
      <c r="C440" s="60">
        <v>30</v>
      </c>
      <c r="D440" s="29" t="str">
        <f>Calculations!B413</f>
        <v>Land bounded by Manchester Road/Queen Street/Grimshaw Street, PR1 4HL</v>
      </c>
      <c r="E440" s="29" t="s">
        <v>1813</v>
      </c>
      <c r="F440" s="13" t="str">
        <f>Calculations!C413</f>
        <v>Other</v>
      </c>
      <c r="G440" s="53">
        <f>Calculations!D413</f>
        <v>0.939029</v>
      </c>
      <c r="H440" s="53">
        <f>Calculations!H413</f>
        <v>0.939029</v>
      </c>
      <c r="I440" s="53">
        <f>Calculations!L413</f>
        <v>100</v>
      </c>
      <c r="J440" s="53">
        <f>Calculations!G413</f>
        <v>0</v>
      </c>
      <c r="K440" s="53">
        <f>Calculations!K413</f>
        <v>0</v>
      </c>
      <c r="L440" s="53">
        <f>Calculations!F413</f>
        <v>0</v>
      </c>
      <c r="M440" s="53">
        <f>Calculations!J413</f>
        <v>0</v>
      </c>
      <c r="N440" s="53">
        <f>Calculations!E413</f>
        <v>0</v>
      </c>
      <c r="O440" s="53">
        <f>Calculations!I413</f>
        <v>0</v>
      </c>
      <c r="P440" s="53">
        <f>Calculations!Q413</f>
        <v>1.23227E-5</v>
      </c>
      <c r="Q440" s="53">
        <f>Calculations!V413</f>
        <v>1.3122810903603615E-3</v>
      </c>
      <c r="R440" s="53">
        <f>Calculations!O413</f>
        <v>0</v>
      </c>
      <c r="S440" s="53">
        <f>Calculations!T413</f>
        <v>0</v>
      </c>
      <c r="T440" s="53">
        <f>Calculations!M413</f>
        <v>0</v>
      </c>
      <c r="U440" s="53">
        <f>Calculations!R413</f>
        <v>0</v>
      </c>
      <c r="V440" s="31" t="s">
        <v>1782</v>
      </c>
      <c r="W440" s="31" t="s">
        <v>1782</v>
      </c>
      <c r="X440" s="31" t="s">
        <v>1779</v>
      </c>
      <c r="Y440" s="29" t="s">
        <v>1787</v>
      </c>
      <c r="Z440" s="38" t="s">
        <v>1788</v>
      </c>
      <c r="AA440" s="29" t="s">
        <v>2132</v>
      </c>
      <c r="AB440" s="63" t="s">
        <v>1878</v>
      </c>
      <c r="AC440" s="29"/>
    </row>
    <row r="441" spans="2:29" ht="33.75" customHeight="1" x14ac:dyDescent="0.25">
      <c r="B441" s="13" t="str">
        <f>Calculations!A414</f>
        <v>19P114</v>
      </c>
      <c r="C441" s="60">
        <v>11</v>
      </c>
      <c r="D441" s="29" t="str">
        <f>Calculations!B414</f>
        <v>Ambrose Hall Farm, Woodplumpton Road, Preston, PR4 0LJ</v>
      </c>
      <c r="E441" s="29" t="s">
        <v>1813</v>
      </c>
      <c r="F441" s="13" t="str">
        <f>Calculations!C414</f>
        <v>Residential</v>
      </c>
      <c r="G441" s="53">
        <f>Calculations!D414</f>
        <v>15.863799999999999</v>
      </c>
      <c r="H441" s="53">
        <f>Calculations!H414</f>
        <v>15.863799999999999</v>
      </c>
      <c r="I441" s="53">
        <f>Calculations!L414</f>
        <v>100</v>
      </c>
      <c r="J441" s="53">
        <f>Calculations!G414</f>
        <v>0</v>
      </c>
      <c r="K441" s="53">
        <f>Calculations!K414</f>
        <v>0</v>
      </c>
      <c r="L441" s="53">
        <f>Calculations!F414</f>
        <v>0</v>
      </c>
      <c r="M441" s="53">
        <f>Calculations!J414</f>
        <v>0</v>
      </c>
      <c r="N441" s="53">
        <f>Calculations!E414</f>
        <v>0</v>
      </c>
      <c r="O441" s="53">
        <f>Calculations!I414</f>
        <v>0</v>
      </c>
      <c r="P441" s="53">
        <f>Calculations!Q414</f>
        <v>2.0349390000000001</v>
      </c>
      <c r="Q441" s="53">
        <f>Calculations!V414</f>
        <v>12.827563383300344</v>
      </c>
      <c r="R441" s="53">
        <f>Calculations!O414</f>
        <v>1.1214729999999999</v>
      </c>
      <c r="S441" s="53">
        <f>Calculations!T414</f>
        <v>7.0693843845736835</v>
      </c>
      <c r="T441" s="53">
        <f>Calculations!M414</f>
        <v>0.69747199999999998</v>
      </c>
      <c r="U441" s="53">
        <f>Calculations!R414</f>
        <v>4.3966262812188761</v>
      </c>
      <c r="V441" s="31" t="s">
        <v>1782</v>
      </c>
      <c r="W441" s="31" t="s">
        <v>1782</v>
      </c>
      <c r="X441" s="31" t="s">
        <v>1779</v>
      </c>
      <c r="Y441" s="29" t="s">
        <v>1787</v>
      </c>
      <c r="Z441" s="38" t="s">
        <v>1788</v>
      </c>
      <c r="AA441" s="70" t="s">
        <v>2132</v>
      </c>
      <c r="AB441" s="63" t="s">
        <v>1878</v>
      </c>
      <c r="AC441" s="29"/>
    </row>
    <row r="442" spans="2:29" ht="26.25" x14ac:dyDescent="0.25">
      <c r="B442" s="13" t="str">
        <f>Calculations!A415</f>
        <v>19P115</v>
      </c>
      <c r="C442" s="60">
        <v>11</v>
      </c>
      <c r="D442" s="29" t="str">
        <f>Calculations!B415</f>
        <v>Ambrose Hall Farm, Woodplumpton Road, Preston, PR4 0LJ</v>
      </c>
      <c r="E442" s="29" t="s">
        <v>1813</v>
      </c>
      <c r="F442" s="13" t="str">
        <f>Calculations!C415</f>
        <v>Residential</v>
      </c>
      <c r="G442" s="53">
        <f>Calculations!D415</f>
        <v>15.8575</v>
      </c>
      <c r="H442" s="53">
        <f>Calculations!H415</f>
        <v>15.8575</v>
      </c>
      <c r="I442" s="53">
        <f>Calculations!L415</f>
        <v>100</v>
      </c>
      <c r="J442" s="53">
        <f>Calculations!G415</f>
        <v>0</v>
      </c>
      <c r="K442" s="53">
        <f>Calculations!K415</f>
        <v>0</v>
      </c>
      <c r="L442" s="53">
        <f>Calculations!F415</f>
        <v>0</v>
      </c>
      <c r="M442" s="53">
        <f>Calculations!J415</f>
        <v>0</v>
      </c>
      <c r="N442" s="53">
        <f>Calculations!E415</f>
        <v>0</v>
      </c>
      <c r="O442" s="53">
        <f>Calculations!I415</f>
        <v>0</v>
      </c>
      <c r="P442" s="53">
        <f>Calculations!Q415</f>
        <v>1.976953</v>
      </c>
      <c r="Q442" s="53">
        <f>Calculations!V415</f>
        <v>12.46699038309948</v>
      </c>
      <c r="R442" s="53">
        <f>Calculations!O415</f>
        <v>1.0749519999999999</v>
      </c>
      <c r="S442" s="53">
        <f>Calculations!T415</f>
        <v>6.7788239003626041</v>
      </c>
      <c r="T442" s="53">
        <f>Calculations!M415</f>
        <v>0.65770099999999998</v>
      </c>
      <c r="U442" s="53">
        <f>Calculations!R415</f>
        <v>4.1475705502128326</v>
      </c>
      <c r="V442" s="31" t="s">
        <v>1782</v>
      </c>
      <c r="W442" s="31" t="s">
        <v>1782</v>
      </c>
      <c r="X442" s="31" t="s">
        <v>1779</v>
      </c>
      <c r="Y442" s="29" t="s">
        <v>1787</v>
      </c>
      <c r="Z442" s="38" t="s">
        <v>1788</v>
      </c>
      <c r="AA442" s="70" t="s">
        <v>2132</v>
      </c>
      <c r="AB442" s="63" t="s">
        <v>1878</v>
      </c>
      <c r="AC442" s="29"/>
    </row>
    <row r="443" spans="2:29" ht="26.25" x14ac:dyDescent="0.25">
      <c r="B443" s="13" t="str">
        <f>Calculations!A416</f>
        <v>19P116</v>
      </c>
      <c r="C443" s="60" t="s">
        <v>1818</v>
      </c>
      <c r="D443" s="29" t="str">
        <f>Calculations!B416</f>
        <v>Land North and West of School Lane, Catforth, PR4 0HL</v>
      </c>
      <c r="E443" s="29" t="s">
        <v>1813</v>
      </c>
      <c r="F443" s="13" t="str">
        <f>Calculations!C416</f>
        <v>Residential</v>
      </c>
      <c r="G443" s="53">
        <f>Calculations!D416</f>
        <v>1.98645</v>
      </c>
      <c r="H443" s="53">
        <f>Calculations!H416</f>
        <v>0.72761829206500006</v>
      </c>
      <c r="I443" s="53">
        <f>Calculations!L416</f>
        <v>36.629076597196004</v>
      </c>
      <c r="J443" s="53">
        <f>Calculations!G416</f>
        <v>0.317740430894</v>
      </c>
      <c r="K443" s="53">
        <f>Calculations!K416</f>
        <v>15.995390314077879</v>
      </c>
      <c r="L443" s="53">
        <f>Calculations!F416</f>
        <v>0.65598713958099997</v>
      </c>
      <c r="M443" s="53">
        <f>Calculations!J416</f>
        <v>33.023088402980186</v>
      </c>
      <c r="N443" s="53">
        <f>Calculations!E416</f>
        <v>0.28510413746000002</v>
      </c>
      <c r="O443" s="53">
        <f>Calculations!I416</f>
        <v>14.35244468574593</v>
      </c>
      <c r="P443" s="53">
        <f>Calculations!Q416</f>
        <v>0.14612549999999999</v>
      </c>
      <c r="Q443" s="53">
        <f>Calculations!V416</f>
        <v>7.356112663293815</v>
      </c>
      <c r="R443" s="53">
        <f>Calculations!O416</f>
        <v>7.7394699999999997E-2</v>
      </c>
      <c r="S443" s="53">
        <f>Calculations!T416</f>
        <v>3.8961312894862687</v>
      </c>
      <c r="T443" s="53">
        <f>Calculations!M416</f>
        <v>5.8380099999999997E-2</v>
      </c>
      <c r="U443" s="53">
        <f>Calculations!R416</f>
        <v>2.938916156963427</v>
      </c>
      <c r="V443" s="31" t="s">
        <v>1782</v>
      </c>
      <c r="W443" s="31" t="s">
        <v>1781</v>
      </c>
      <c r="X443" s="31" t="s">
        <v>1779</v>
      </c>
      <c r="Y443" s="29" t="s">
        <v>1783</v>
      </c>
      <c r="Z443" s="38" t="s">
        <v>1807</v>
      </c>
      <c r="AA443" s="70" t="s">
        <v>2159</v>
      </c>
      <c r="AB443" s="63" t="s">
        <v>1894</v>
      </c>
      <c r="AC443" s="29"/>
    </row>
    <row r="444" spans="2:29" ht="26.25" x14ac:dyDescent="0.25">
      <c r="B444" s="13" t="str">
        <f>Calculations!A417</f>
        <v>19P117</v>
      </c>
      <c r="C444" s="60">
        <v>19</v>
      </c>
      <c r="D444" s="29" t="str">
        <f>Calculations!B417</f>
        <v>LAND EAST OF LONGRIDGE ROAD, GRIMSARGH, PR2 5AQ</v>
      </c>
      <c r="E444" s="29" t="s">
        <v>1813</v>
      </c>
      <c r="F444" s="13" t="str">
        <f>Calculations!C417</f>
        <v>Residential</v>
      </c>
      <c r="G444" s="53">
        <f>Calculations!D417</f>
        <v>19.630800000000001</v>
      </c>
      <c r="H444" s="53">
        <f>Calculations!H417</f>
        <v>19.630800000000001</v>
      </c>
      <c r="I444" s="53">
        <f>Calculations!L417</f>
        <v>100</v>
      </c>
      <c r="J444" s="53">
        <f>Calculations!G417</f>
        <v>0</v>
      </c>
      <c r="K444" s="53">
        <f>Calculations!K417</f>
        <v>0</v>
      </c>
      <c r="L444" s="53">
        <f>Calculations!F417</f>
        <v>0</v>
      </c>
      <c r="M444" s="53">
        <f>Calculations!J417</f>
        <v>0</v>
      </c>
      <c r="N444" s="53">
        <f>Calculations!E417</f>
        <v>0</v>
      </c>
      <c r="O444" s="53">
        <f>Calculations!I417</f>
        <v>0</v>
      </c>
      <c r="P444" s="53">
        <f>Calculations!Q417</f>
        <v>1.8438890000000001</v>
      </c>
      <c r="Q444" s="53">
        <f>Calculations!V417</f>
        <v>9.3928367667135326</v>
      </c>
      <c r="R444" s="53">
        <f>Calculations!O417</f>
        <v>0.71860900000000005</v>
      </c>
      <c r="S444" s="53">
        <f>Calculations!T417</f>
        <v>3.6606200460500844</v>
      </c>
      <c r="T444" s="53">
        <f>Calculations!M417</f>
        <v>0.49097200000000002</v>
      </c>
      <c r="U444" s="53">
        <f>Calculations!R417</f>
        <v>2.5010289952523586</v>
      </c>
      <c r="V444" s="31" t="s">
        <v>1782</v>
      </c>
      <c r="W444" s="31" t="s">
        <v>1782</v>
      </c>
      <c r="X444" s="31" t="s">
        <v>1779</v>
      </c>
      <c r="Y444" s="29" t="s">
        <v>1787</v>
      </c>
      <c r="Z444" s="38" t="s">
        <v>1788</v>
      </c>
      <c r="AA444" s="70" t="s">
        <v>2360</v>
      </c>
      <c r="AB444" s="63" t="s">
        <v>1878</v>
      </c>
      <c r="AC444" s="29"/>
    </row>
    <row r="445" spans="2:29" ht="26.25" x14ac:dyDescent="0.25">
      <c r="B445" s="13" t="str">
        <f>Calculations!A418</f>
        <v>19P118</v>
      </c>
      <c r="C445" s="60" t="s">
        <v>1820</v>
      </c>
      <c r="D445" s="29" t="str">
        <f>Calculations!B418</f>
        <v>Land at Helms Farm and Popes Farm, Broughton, Preston, PR3 5DL</v>
      </c>
      <c r="E445" s="29" t="s">
        <v>1813</v>
      </c>
      <c r="F445" s="13" t="str">
        <f>Calculations!C418</f>
        <v>Residential</v>
      </c>
      <c r="G445" s="53">
        <f>Calculations!D418</f>
        <v>19.890799999999999</v>
      </c>
      <c r="H445" s="53">
        <f>Calculations!H418</f>
        <v>19.890799999999999</v>
      </c>
      <c r="I445" s="53">
        <f>Calculations!L418</f>
        <v>100</v>
      </c>
      <c r="J445" s="53">
        <f>Calculations!G418</f>
        <v>0</v>
      </c>
      <c r="K445" s="53">
        <f>Calculations!K418</f>
        <v>0</v>
      </c>
      <c r="L445" s="53">
        <f>Calculations!F418</f>
        <v>0</v>
      </c>
      <c r="M445" s="53">
        <f>Calculations!J418</f>
        <v>0</v>
      </c>
      <c r="N445" s="53">
        <f>Calculations!E418</f>
        <v>0</v>
      </c>
      <c r="O445" s="53">
        <f>Calculations!I418</f>
        <v>0</v>
      </c>
      <c r="P445" s="53">
        <f>Calculations!Q418</f>
        <v>1.416855</v>
      </c>
      <c r="Q445" s="53">
        <f>Calculations!V418</f>
        <v>7.1231674945200805</v>
      </c>
      <c r="R445" s="53">
        <f>Calculations!O418</f>
        <v>0.56041099999999999</v>
      </c>
      <c r="S445" s="53">
        <f>Calculations!T418</f>
        <v>2.81743821264102</v>
      </c>
      <c r="T445" s="53">
        <f>Calculations!M418</f>
        <v>0.38067099999999998</v>
      </c>
      <c r="U445" s="53">
        <f>Calculations!R418</f>
        <v>1.9138043718704125</v>
      </c>
      <c r="V445" s="31" t="s">
        <v>1782</v>
      </c>
      <c r="W445" s="31" t="s">
        <v>1782</v>
      </c>
      <c r="X445" s="31" t="s">
        <v>1779</v>
      </c>
      <c r="Y445" s="29" t="s">
        <v>1787</v>
      </c>
      <c r="Z445" s="38" t="s">
        <v>1788</v>
      </c>
      <c r="AA445" s="70" t="s">
        <v>2132</v>
      </c>
      <c r="AB445" s="63" t="s">
        <v>1878</v>
      </c>
      <c r="AC445" s="29"/>
    </row>
    <row r="446" spans="2:29" ht="26.25" x14ac:dyDescent="0.25">
      <c r="B446" s="13" t="str">
        <f>Calculations!A419</f>
        <v>19P119</v>
      </c>
      <c r="C446" s="60">
        <v>13</v>
      </c>
      <c r="D446" s="29" t="str">
        <f>Calculations!B419</f>
        <v>Land West and East of Mill Lane, Goosnargh, Preston, PR3 2JX</v>
      </c>
      <c r="E446" s="29" t="s">
        <v>1813</v>
      </c>
      <c r="F446" s="13" t="str">
        <f>Calculations!C419</f>
        <v>Residential</v>
      </c>
      <c r="G446" s="53">
        <f>Calculations!D419</f>
        <v>9.0665600000000008</v>
      </c>
      <c r="H446" s="53">
        <f>Calculations!H419</f>
        <v>9.0665600000000008</v>
      </c>
      <c r="I446" s="53">
        <f>Calculations!L419</f>
        <v>100</v>
      </c>
      <c r="J446" s="53">
        <f>Calculations!G419</f>
        <v>0</v>
      </c>
      <c r="K446" s="53">
        <f>Calculations!K419</f>
        <v>0</v>
      </c>
      <c r="L446" s="53">
        <f>Calculations!F419</f>
        <v>0</v>
      </c>
      <c r="M446" s="53">
        <f>Calculations!J419</f>
        <v>0</v>
      </c>
      <c r="N446" s="53">
        <f>Calculations!E419</f>
        <v>0</v>
      </c>
      <c r="O446" s="53">
        <f>Calculations!I419</f>
        <v>0</v>
      </c>
      <c r="P446" s="53">
        <f>Calculations!Q419</f>
        <v>1.1930019999999999</v>
      </c>
      <c r="Q446" s="53">
        <f>Calculations!V419</f>
        <v>13.158265097236436</v>
      </c>
      <c r="R446" s="53">
        <f>Calculations!O419</f>
        <v>0.51492499999999997</v>
      </c>
      <c r="S446" s="53">
        <f>Calculations!T419</f>
        <v>5.6793866692549315</v>
      </c>
      <c r="T446" s="53">
        <f>Calculations!M419</f>
        <v>0.24593999999999999</v>
      </c>
      <c r="U446" s="53">
        <f>Calculations!R419</f>
        <v>2.7126054424169692</v>
      </c>
      <c r="V446" s="31" t="s">
        <v>1782</v>
      </c>
      <c r="W446" s="31" t="s">
        <v>1782</v>
      </c>
      <c r="X446" s="31" t="s">
        <v>1779</v>
      </c>
      <c r="Y446" s="29" t="s">
        <v>1787</v>
      </c>
      <c r="Z446" s="38" t="s">
        <v>1788</v>
      </c>
      <c r="AA446" s="70" t="s">
        <v>2132</v>
      </c>
      <c r="AB446" s="63" t="s">
        <v>1895</v>
      </c>
      <c r="AC446" s="29"/>
    </row>
    <row r="447" spans="2:29" ht="26.25" x14ac:dyDescent="0.25">
      <c r="B447" s="13" t="str">
        <f>Calculations!A420</f>
        <v>19P120</v>
      </c>
      <c r="C447" s="60" t="s">
        <v>1818</v>
      </c>
      <c r="D447" s="29" t="str">
        <f>Calculations!B420</f>
        <v>Land North of Moss Lane, Catforth, Preston, PR4 0HU</v>
      </c>
      <c r="E447" s="29" t="s">
        <v>1813</v>
      </c>
      <c r="F447" s="13" t="str">
        <f>Calculations!C420</f>
        <v>Residential</v>
      </c>
      <c r="G447" s="53">
        <f>Calculations!D420</f>
        <v>3.4761299999999999</v>
      </c>
      <c r="H447" s="53">
        <f>Calculations!H420</f>
        <v>3.4761299999999999</v>
      </c>
      <c r="I447" s="53">
        <f>Calculations!L420</f>
        <v>100</v>
      </c>
      <c r="J447" s="53">
        <f>Calculations!G420</f>
        <v>0</v>
      </c>
      <c r="K447" s="53">
        <f>Calculations!K420</f>
        <v>0</v>
      </c>
      <c r="L447" s="53">
        <f>Calculations!F420</f>
        <v>0</v>
      </c>
      <c r="M447" s="53">
        <f>Calculations!J420</f>
        <v>0</v>
      </c>
      <c r="N447" s="53">
        <f>Calculations!E420</f>
        <v>0</v>
      </c>
      <c r="O447" s="53">
        <f>Calculations!I420</f>
        <v>0</v>
      </c>
      <c r="P447" s="53">
        <f>Calculations!Q420</f>
        <v>0.59473680000000007</v>
      </c>
      <c r="Q447" s="53">
        <f>Calculations!V420</f>
        <v>17.109164501902978</v>
      </c>
      <c r="R447" s="53">
        <f>Calculations!O420</f>
        <v>0.10828380000000001</v>
      </c>
      <c r="S447" s="53">
        <f>Calculations!T420</f>
        <v>3.1150676182996615</v>
      </c>
      <c r="T447" s="53">
        <f>Calculations!M420</f>
        <v>1.72251E-2</v>
      </c>
      <c r="U447" s="53">
        <f>Calculations!R420</f>
        <v>0.49552519612327506</v>
      </c>
      <c r="V447" s="31" t="s">
        <v>1782</v>
      </c>
      <c r="W447" s="31" t="s">
        <v>1782</v>
      </c>
      <c r="X447" s="31" t="s">
        <v>1779</v>
      </c>
      <c r="Y447" s="29" t="s">
        <v>1787</v>
      </c>
      <c r="Z447" s="38" t="s">
        <v>1788</v>
      </c>
      <c r="AA447" s="29" t="s">
        <v>2132</v>
      </c>
      <c r="AB447" s="38" t="s">
        <v>1891</v>
      </c>
      <c r="AC447" s="29"/>
    </row>
    <row r="448" spans="2:29" ht="26.25" x14ac:dyDescent="0.25">
      <c r="B448" s="13" t="str">
        <f>Calculations!A421</f>
        <v>19P121</v>
      </c>
      <c r="C448" s="60">
        <v>11</v>
      </c>
      <c r="D448" s="29" t="str">
        <f>Calculations!B421</f>
        <v>Toplands Farm Woodplumpton Road, Woodplumpton, Preston, PR4 0NE</v>
      </c>
      <c r="E448" s="29" t="s">
        <v>1813</v>
      </c>
      <c r="F448" s="13" t="str">
        <f>Calculations!C421</f>
        <v>Residential</v>
      </c>
      <c r="G448" s="53">
        <f>Calculations!D421</f>
        <v>20.157599999999999</v>
      </c>
      <c r="H448" s="53">
        <f>Calculations!H421</f>
        <v>17.377102986314998</v>
      </c>
      <c r="I448" s="53">
        <f>Calculations!L421</f>
        <v>86.206209996800212</v>
      </c>
      <c r="J448" s="53">
        <f>Calculations!G421</f>
        <v>0.22189077319700001</v>
      </c>
      <c r="K448" s="53">
        <f>Calculations!K421</f>
        <v>1.1007797217773942</v>
      </c>
      <c r="L448" s="53">
        <f>Calculations!F421</f>
        <v>1.9532191750700001</v>
      </c>
      <c r="M448" s="53">
        <f>Calculations!J421</f>
        <v>9.6897407184883129</v>
      </c>
      <c r="N448" s="53">
        <f>Calculations!E421</f>
        <v>0.60538706541800003</v>
      </c>
      <c r="O448" s="53">
        <f>Calculations!I421</f>
        <v>3.0032695629340798</v>
      </c>
      <c r="P448" s="53">
        <f>Calculations!Q421</f>
        <v>2.7958629999999998</v>
      </c>
      <c r="Q448" s="53">
        <f>Calculations!V421</f>
        <v>13.870019248323212</v>
      </c>
      <c r="R448" s="53">
        <f>Calculations!O421</f>
        <v>0.67553299999999994</v>
      </c>
      <c r="S448" s="53">
        <f>Calculations!T421</f>
        <v>3.351257094098504</v>
      </c>
      <c r="T448" s="53">
        <f>Calculations!M421</f>
        <v>0.45713199999999998</v>
      </c>
      <c r="U448" s="53">
        <f>Calculations!R421</f>
        <v>2.2677898162479662</v>
      </c>
      <c r="V448" s="31" t="s">
        <v>1782</v>
      </c>
      <c r="W448" s="31" t="s">
        <v>1781</v>
      </c>
      <c r="X448" s="31" t="s">
        <v>1779</v>
      </c>
      <c r="Y448" s="29" t="s">
        <v>1786</v>
      </c>
      <c r="Z448" s="38" t="s">
        <v>1795</v>
      </c>
      <c r="AA448" s="29" t="s">
        <v>2142</v>
      </c>
      <c r="AB448" s="63" t="s">
        <v>1878</v>
      </c>
      <c r="AC448" s="29"/>
    </row>
    <row r="449" spans="2:29" ht="26.25" x14ac:dyDescent="0.25">
      <c r="B449" s="13" t="str">
        <f>Calculations!A422</f>
        <v>19P122</v>
      </c>
      <c r="C449" s="60">
        <v>11</v>
      </c>
      <c r="D449" s="29" t="str">
        <f>Calculations!B422</f>
        <v>Toplands Farm Woodplumpton Road, Woodplumpton, Preston, PR4 0NE</v>
      </c>
      <c r="E449" s="29" t="s">
        <v>1813</v>
      </c>
      <c r="F449" s="13" t="str">
        <f>Calculations!C422</f>
        <v>Residential</v>
      </c>
      <c r="G449" s="53">
        <f>Calculations!D422</f>
        <v>26.413900000000002</v>
      </c>
      <c r="H449" s="53">
        <f>Calculations!H422</f>
        <v>25.406715975748089</v>
      </c>
      <c r="I449" s="53">
        <f>Calculations!L422</f>
        <v>96.186916645206082</v>
      </c>
      <c r="J449" s="53">
        <f>Calculations!G422</f>
        <v>0.132052609302</v>
      </c>
      <c r="K449" s="53">
        <f>Calculations!K422</f>
        <v>0.49993605375200179</v>
      </c>
      <c r="L449" s="53">
        <f>Calculations!F422</f>
        <v>0.86600755996800005</v>
      </c>
      <c r="M449" s="53">
        <f>Calculations!J422</f>
        <v>3.2786054311101354</v>
      </c>
      <c r="N449" s="53">
        <f>Calculations!E422</f>
        <v>9.1238549819100002E-3</v>
      </c>
      <c r="O449" s="53">
        <f>Calculations!I422</f>
        <v>3.4541869931778345E-2</v>
      </c>
      <c r="P449" s="53">
        <f>Calculations!Q422</f>
        <v>2.3189600000000001</v>
      </c>
      <c r="Q449" s="53">
        <f>Calculations!V422</f>
        <v>8.7793169505449775</v>
      </c>
      <c r="R449" s="53">
        <f>Calculations!O422</f>
        <v>0.98008000000000006</v>
      </c>
      <c r="S449" s="53">
        <f>Calculations!T422</f>
        <v>3.710470623421759</v>
      </c>
      <c r="T449" s="53">
        <f>Calculations!M422</f>
        <v>0.51708399999999999</v>
      </c>
      <c r="U449" s="53">
        <f>Calculations!R422</f>
        <v>1.9576207981403728</v>
      </c>
      <c r="V449" s="31" t="s">
        <v>1782</v>
      </c>
      <c r="W449" s="31" t="s">
        <v>1781</v>
      </c>
      <c r="X449" s="31" t="s">
        <v>1779</v>
      </c>
      <c r="Y449" s="29" t="s">
        <v>1786</v>
      </c>
      <c r="Z449" s="38" t="s">
        <v>1791</v>
      </c>
      <c r="AA449" s="29" t="s">
        <v>2142</v>
      </c>
      <c r="AB449" s="63" t="s">
        <v>1878</v>
      </c>
      <c r="AC449" s="29"/>
    </row>
    <row r="450" spans="2:29" ht="26.25" x14ac:dyDescent="0.25">
      <c r="B450" s="13" t="str">
        <f>Calculations!A423</f>
        <v>19P124</v>
      </c>
      <c r="C450" s="60" t="s">
        <v>1818</v>
      </c>
      <c r="D450" s="29" t="str">
        <f>Calculations!B423</f>
        <v>Land and Building North of Miller Lane, Catforth, Preston, PR4 0HR</v>
      </c>
      <c r="E450" s="29" t="s">
        <v>1813</v>
      </c>
      <c r="F450" s="13" t="str">
        <f>Calculations!C423</f>
        <v>Residential</v>
      </c>
      <c r="G450" s="53">
        <f>Calculations!D423</f>
        <v>0.42255900000000002</v>
      </c>
      <c r="H450" s="53">
        <f>Calculations!H423</f>
        <v>0.42255900000000002</v>
      </c>
      <c r="I450" s="53">
        <f>Calculations!L423</f>
        <v>100</v>
      </c>
      <c r="J450" s="53">
        <f>Calculations!G423</f>
        <v>0</v>
      </c>
      <c r="K450" s="53">
        <f>Calculations!K423</f>
        <v>0</v>
      </c>
      <c r="L450" s="53">
        <f>Calculations!F423</f>
        <v>0</v>
      </c>
      <c r="M450" s="53">
        <f>Calculations!J423</f>
        <v>0</v>
      </c>
      <c r="N450" s="53">
        <f>Calculations!E423</f>
        <v>0</v>
      </c>
      <c r="O450" s="53">
        <f>Calculations!I423</f>
        <v>0</v>
      </c>
      <c r="P450" s="53">
        <f>Calculations!Q423</f>
        <v>7.1566580000000004E-4</v>
      </c>
      <c r="Q450" s="53">
        <f>Calculations!V423</f>
        <v>0.16936470410049248</v>
      </c>
      <c r="R450" s="53">
        <f>Calculations!O423</f>
        <v>1.50038E-5</v>
      </c>
      <c r="S450" s="53">
        <f>Calculations!T423</f>
        <v>3.5506994289554832E-3</v>
      </c>
      <c r="T450" s="53">
        <f>Calculations!M423</f>
        <v>0</v>
      </c>
      <c r="U450" s="53">
        <f>Calculations!R423</f>
        <v>0</v>
      </c>
      <c r="V450" s="31" t="s">
        <v>1782</v>
      </c>
      <c r="W450" s="31" t="s">
        <v>1782</v>
      </c>
      <c r="X450" s="31" t="s">
        <v>1779</v>
      </c>
      <c r="Y450" s="29" t="s">
        <v>1787</v>
      </c>
      <c r="Z450" s="38" t="s">
        <v>1788</v>
      </c>
      <c r="AA450" s="29" t="s">
        <v>2132</v>
      </c>
      <c r="AB450" s="38" t="s">
        <v>1893</v>
      </c>
      <c r="AC450" s="29"/>
    </row>
    <row r="451" spans="2:29" ht="26.25" x14ac:dyDescent="0.25">
      <c r="B451" s="13" t="str">
        <f>Calculations!A424</f>
        <v>19P125</v>
      </c>
      <c r="C451" s="60" t="s">
        <v>1819</v>
      </c>
      <c r="D451" s="29" t="str">
        <f>Calculations!B424</f>
        <v>Land to the East of Rosemary Lane, Bartle, Preston, PR4 0HD</v>
      </c>
      <c r="E451" s="29" t="s">
        <v>1813</v>
      </c>
      <c r="F451" s="13" t="str">
        <f>Calculations!C424</f>
        <v>Other</v>
      </c>
      <c r="G451" s="53">
        <f>Calculations!D424</f>
        <v>10.327199999999999</v>
      </c>
      <c r="H451" s="53">
        <f>Calculations!H424</f>
        <v>10.327199999999999</v>
      </c>
      <c r="I451" s="53">
        <f>Calculations!L424</f>
        <v>100</v>
      </c>
      <c r="J451" s="53">
        <f>Calculations!G424</f>
        <v>0</v>
      </c>
      <c r="K451" s="53">
        <f>Calculations!K424</f>
        <v>0</v>
      </c>
      <c r="L451" s="53">
        <f>Calculations!F424</f>
        <v>0</v>
      </c>
      <c r="M451" s="53">
        <f>Calculations!J424</f>
        <v>0</v>
      </c>
      <c r="N451" s="53">
        <f>Calculations!E424</f>
        <v>0</v>
      </c>
      <c r="O451" s="53">
        <f>Calculations!I424</f>
        <v>0</v>
      </c>
      <c r="P451" s="53">
        <f>Calculations!Q424</f>
        <v>0.88891000000000009</v>
      </c>
      <c r="Q451" s="53">
        <f>Calculations!V424</f>
        <v>8.6074637849562325</v>
      </c>
      <c r="R451" s="53">
        <f>Calculations!O424</f>
        <v>0.52688800000000002</v>
      </c>
      <c r="S451" s="53">
        <f>Calculations!T424</f>
        <v>5.1019443798899999</v>
      </c>
      <c r="T451" s="53">
        <f>Calculations!M424</f>
        <v>0.33688099999999999</v>
      </c>
      <c r="U451" s="53">
        <f>Calculations!R424</f>
        <v>3.2620749089782324</v>
      </c>
      <c r="V451" s="31" t="s">
        <v>1782</v>
      </c>
      <c r="W451" s="31" t="s">
        <v>1782</v>
      </c>
      <c r="X451" s="31" t="s">
        <v>1779</v>
      </c>
      <c r="Y451" s="29" t="s">
        <v>1786</v>
      </c>
      <c r="Z451" s="38" t="s">
        <v>1795</v>
      </c>
      <c r="AA451" s="29" t="s">
        <v>2160</v>
      </c>
      <c r="AB451" s="63" t="s">
        <v>1878</v>
      </c>
      <c r="AC451" s="29"/>
    </row>
    <row r="452" spans="2:29" ht="26.25" x14ac:dyDescent="0.25">
      <c r="B452" s="13" t="str">
        <f>Calculations!A425</f>
        <v>19P126</v>
      </c>
      <c r="C452" s="60" t="s">
        <v>1819</v>
      </c>
      <c r="D452" s="29" t="str">
        <f>Calculations!B425</f>
        <v>Land Immediately North of Preston Western Distributor, Proposed M55 Juncton, Bartle, Preston, PR4 0HD</v>
      </c>
      <c r="E452" s="29" t="s">
        <v>1813</v>
      </c>
      <c r="F452" s="13" t="str">
        <f>Calculations!C425</f>
        <v>Employment</v>
      </c>
      <c r="G452" s="53">
        <f>Calculations!D425</f>
        <v>4.9682599999999999</v>
      </c>
      <c r="H452" s="53">
        <f>Calculations!H425</f>
        <v>4.9682599999999999</v>
      </c>
      <c r="I452" s="53">
        <f>Calculations!L425</f>
        <v>100</v>
      </c>
      <c r="J452" s="53">
        <f>Calculations!G425</f>
        <v>0</v>
      </c>
      <c r="K452" s="53">
        <f>Calculations!K425</f>
        <v>0</v>
      </c>
      <c r="L452" s="53">
        <f>Calculations!F425</f>
        <v>0</v>
      </c>
      <c r="M452" s="53">
        <f>Calculations!J425</f>
        <v>0</v>
      </c>
      <c r="N452" s="53">
        <f>Calculations!E425</f>
        <v>0</v>
      </c>
      <c r="O452" s="53">
        <f>Calculations!I425</f>
        <v>0</v>
      </c>
      <c r="P452" s="53">
        <f>Calculations!Q425</f>
        <v>0.42828750000000004</v>
      </c>
      <c r="Q452" s="53">
        <f>Calculations!V425</f>
        <v>8.6204727610873828</v>
      </c>
      <c r="R452" s="53">
        <f>Calculations!O425</f>
        <v>0.2502125</v>
      </c>
      <c r="S452" s="53">
        <f>Calculations!T425</f>
        <v>5.0362199240780479</v>
      </c>
      <c r="T452" s="53">
        <f>Calculations!M425</f>
        <v>0.16725699999999999</v>
      </c>
      <c r="U452" s="53">
        <f>Calculations!R425</f>
        <v>3.3665106093481416</v>
      </c>
      <c r="V452" s="31" t="s">
        <v>1782</v>
      </c>
      <c r="W452" s="31" t="s">
        <v>1782</v>
      </c>
      <c r="X452" s="31" t="s">
        <v>1780</v>
      </c>
      <c r="Y452" s="29" t="s">
        <v>1787</v>
      </c>
      <c r="Z452" s="38" t="s">
        <v>1788</v>
      </c>
      <c r="AA452" s="29" t="s">
        <v>2143</v>
      </c>
      <c r="AB452" s="63" t="s">
        <v>1878</v>
      </c>
      <c r="AC452" s="29"/>
    </row>
    <row r="453" spans="2:29" x14ac:dyDescent="0.25">
      <c r="B453" s="13" t="str">
        <f>Calculations!A426</f>
        <v>19P127</v>
      </c>
      <c r="C453" s="60" t="s">
        <v>1826</v>
      </c>
      <c r="D453" s="29" t="str">
        <f>Calculations!B426</f>
        <v>Land South of Whittingham Lane, Grimsargh, PR2 5SL</v>
      </c>
      <c r="E453" s="29" t="s">
        <v>1813</v>
      </c>
      <c r="F453" s="13" t="str">
        <f>Calculations!C426</f>
        <v>Residential</v>
      </c>
      <c r="G453" s="53">
        <f>Calculations!D426</f>
        <v>8.1442099999999993</v>
      </c>
      <c r="H453" s="53">
        <f>Calculations!H426</f>
        <v>8.1442099999999993</v>
      </c>
      <c r="I453" s="53">
        <f>Calculations!L426</f>
        <v>100</v>
      </c>
      <c r="J453" s="53">
        <f>Calculations!G426</f>
        <v>0</v>
      </c>
      <c r="K453" s="53">
        <f>Calculations!K426</f>
        <v>0</v>
      </c>
      <c r="L453" s="53">
        <f>Calculations!F426</f>
        <v>0</v>
      </c>
      <c r="M453" s="53">
        <f>Calculations!J426</f>
        <v>0</v>
      </c>
      <c r="N453" s="53">
        <f>Calculations!E426</f>
        <v>0</v>
      </c>
      <c r="O453" s="53">
        <f>Calculations!I426</f>
        <v>0</v>
      </c>
      <c r="P453" s="53">
        <f>Calculations!Q426</f>
        <v>1.0377510000000001</v>
      </c>
      <c r="Q453" s="53">
        <f>Calculations!V426</f>
        <v>12.742193533811138</v>
      </c>
      <c r="R453" s="53">
        <f>Calculations!O426</f>
        <v>0.416078</v>
      </c>
      <c r="S453" s="53">
        <f>Calculations!T426</f>
        <v>5.1088810332739456</v>
      </c>
      <c r="T453" s="53">
        <f>Calculations!M426</f>
        <v>0.27971000000000001</v>
      </c>
      <c r="U453" s="53">
        <f>Calculations!R426</f>
        <v>3.4344644845847547</v>
      </c>
      <c r="V453" s="31" t="s">
        <v>1782</v>
      </c>
      <c r="W453" s="31" t="s">
        <v>1782</v>
      </c>
      <c r="X453" s="31" t="s">
        <v>1779</v>
      </c>
      <c r="Y453" s="29" t="s">
        <v>1787</v>
      </c>
      <c r="Z453" s="38" t="s">
        <v>1788</v>
      </c>
      <c r="AA453" s="70" t="s">
        <v>2132</v>
      </c>
      <c r="AB453" s="63" t="s">
        <v>1878</v>
      </c>
      <c r="AC453" s="29"/>
    </row>
    <row r="454" spans="2:29" ht="26.25" x14ac:dyDescent="0.25">
      <c r="B454" s="13" t="str">
        <f>Calculations!A427</f>
        <v>19P128</v>
      </c>
      <c r="C454" s="60">
        <v>13</v>
      </c>
      <c r="D454" s="29" t="str">
        <f>Calculations!B427</f>
        <v>Land off Haughton Green Lane, Haighton, Preston, PR2 5SQ</v>
      </c>
      <c r="E454" s="29" t="s">
        <v>1813</v>
      </c>
      <c r="F454" s="13" t="str">
        <f>Calculations!C427</f>
        <v>Residential</v>
      </c>
      <c r="G454" s="53">
        <f>Calculations!D427</f>
        <v>1.1554599999999999</v>
      </c>
      <c r="H454" s="53">
        <f>Calculations!H427</f>
        <v>1.1554599999999999</v>
      </c>
      <c r="I454" s="53">
        <f>Calculations!L427</f>
        <v>100</v>
      </c>
      <c r="J454" s="53">
        <f>Calculations!G427</f>
        <v>0</v>
      </c>
      <c r="K454" s="53">
        <f>Calculations!K427</f>
        <v>0</v>
      </c>
      <c r="L454" s="53">
        <f>Calculations!F427</f>
        <v>0</v>
      </c>
      <c r="M454" s="53">
        <f>Calculations!J427</f>
        <v>0</v>
      </c>
      <c r="N454" s="53">
        <f>Calculations!E427</f>
        <v>0</v>
      </c>
      <c r="O454" s="53">
        <f>Calculations!I427</f>
        <v>0</v>
      </c>
      <c r="P454" s="53">
        <f>Calculations!Q427</f>
        <v>0</v>
      </c>
      <c r="Q454" s="53">
        <f>Calculations!V427</f>
        <v>0</v>
      </c>
      <c r="R454" s="53">
        <f>Calculations!O427</f>
        <v>0</v>
      </c>
      <c r="S454" s="53">
        <f>Calculations!T427</f>
        <v>0</v>
      </c>
      <c r="T454" s="53">
        <f>Calculations!M427</f>
        <v>0</v>
      </c>
      <c r="U454" s="53">
        <f>Calculations!R427</f>
        <v>0</v>
      </c>
      <c r="V454" s="31" t="s">
        <v>1782</v>
      </c>
      <c r="W454" s="31" t="s">
        <v>1782</v>
      </c>
      <c r="X454" s="31" t="s">
        <v>1779</v>
      </c>
      <c r="Y454" s="29" t="s">
        <v>1787</v>
      </c>
      <c r="Z454" s="38" t="s">
        <v>1788</v>
      </c>
      <c r="AA454" s="70" t="s">
        <v>2161</v>
      </c>
      <c r="AB454" s="63" t="s">
        <v>1878</v>
      </c>
      <c r="AC454" s="29"/>
    </row>
    <row r="455" spans="2:29" ht="26.25" x14ac:dyDescent="0.25">
      <c r="B455" s="13" t="str">
        <f>Calculations!A428</f>
        <v>19P130</v>
      </c>
      <c r="C455" s="60" t="s">
        <v>1823</v>
      </c>
      <c r="D455" s="29" t="str">
        <f>Calculations!B428</f>
        <v>Cottam, PR4 0LE, PR2 3GB, PR3 3ZS</v>
      </c>
      <c r="E455" s="29" t="s">
        <v>1813</v>
      </c>
      <c r="F455" s="13" t="str">
        <f>Calculations!C428</f>
        <v>Residential</v>
      </c>
      <c r="G455" s="53">
        <f>Calculations!D428</f>
        <v>62.300199999999997</v>
      </c>
      <c r="H455" s="53">
        <f>Calculations!H428</f>
        <v>62.300199999999997</v>
      </c>
      <c r="I455" s="53">
        <f>Calculations!L428</f>
        <v>100</v>
      </c>
      <c r="J455" s="53">
        <f>Calculations!G428</f>
        <v>0</v>
      </c>
      <c r="K455" s="53">
        <f>Calculations!K428</f>
        <v>0</v>
      </c>
      <c r="L455" s="53">
        <f>Calculations!F428</f>
        <v>0</v>
      </c>
      <c r="M455" s="53">
        <f>Calculations!J428</f>
        <v>0</v>
      </c>
      <c r="N455" s="53">
        <f>Calculations!E428</f>
        <v>0</v>
      </c>
      <c r="O455" s="53">
        <f>Calculations!I428</f>
        <v>0</v>
      </c>
      <c r="P455" s="53">
        <f>Calculations!Q428</f>
        <v>7.4305699999999995</v>
      </c>
      <c r="Q455" s="53">
        <f>Calculations!V428</f>
        <v>11.92704036263126</v>
      </c>
      <c r="R455" s="53">
        <f>Calculations!O428</f>
        <v>3.0378699999999998</v>
      </c>
      <c r="S455" s="53">
        <f>Calculations!T428</f>
        <v>4.8761801727763316</v>
      </c>
      <c r="T455" s="53">
        <f>Calculations!M428</f>
        <v>1.7150700000000001</v>
      </c>
      <c r="U455" s="53">
        <f>Calculations!R428</f>
        <v>2.7529125107142516</v>
      </c>
      <c r="V455" s="31" t="s">
        <v>1782</v>
      </c>
      <c r="W455" s="31" t="s">
        <v>1782</v>
      </c>
      <c r="X455" s="31" t="s">
        <v>1779</v>
      </c>
      <c r="Y455" s="29" t="s">
        <v>1786</v>
      </c>
      <c r="Z455" s="38" t="s">
        <v>1799</v>
      </c>
      <c r="AA455" s="70" t="s">
        <v>2144</v>
      </c>
      <c r="AB455" s="63" t="s">
        <v>1878</v>
      </c>
      <c r="AC455" s="29"/>
    </row>
    <row r="456" spans="2:29" ht="26.25" x14ac:dyDescent="0.25">
      <c r="B456" s="13" t="str">
        <f>Calculations!A429</f>
        <v>19P131</v>
      </c>
      <c r="C456" s="60" t="s">
        <v>1825</v>
      </c>
      <c r="D456" s="29" t="str">
        <f>Calculations!B429</f>
        <v>North West Preston, PR4 0LH-PR4 0RU</v>
      </c>
      <c r="E456" s="29" t="s">
        <v>1813</v>
      </c>
      <c r="F456" s="13" t="str">
        <f>Calculations!C429</f>
        <v>Residential</v>
      </c>
      <c r="G456" s="53">
        <f>Calculations!D429</f>
        <v>317.81099999999998</v>
      </c>
      <c r="H456" s="53">
        <f>Calculations!H429</f>
        <v>317.81099999999998</v>
      </c>
      <c r="I456" s="53">
        <f>Calculations!L429</f>
        <v>100</v>
      </c>
      <c r="J456" s="53">
        <f>Calculations!G429</f>
        <v>0</v>
      </c>
      <c r="K456" s="53">
        <f>Calculations!K429</f>
        <v>0</v>
      </c>
      <c r="L456" s="53">
        <f>Calculations!F429</f>
        <v>0</v>
      </c>
      <c r="M456" s="53">
        <f>Calculations!J429</f>
        <v>0</v>
      </c>
      <c r="N456" s="53">
        <f>Calculations!E429</f>
        <v>0</v>
      </c>
      <c r="O456" s="53">
        <f>Calculations!I429</f>
        <v>0</v>
      </c>
      <c r="P456" s="53">
        <f>Calculations!Q429</f>
        <v>30.580120000000001</v>
      </c>
      <c r="Q456" s="53">
        <f>Calculations!V429</f>
        <v>9.6221087375830301</v>
      </c>
      <c r="R456" s="53">
        <f>Calculations!O429</f>
        <v>14.558820000000001</v>
      </c>
      <c r="S456" s="53">
        <f>Calculations!T429</f>
        <v>4.5809679337719595</v>
      </c>
      <c r="T456" s="53">
        <f>Calculations!M429</f>
        <v>8.4206400000000006</v>
      </c>
      <c r="U456" s="53">
        <f>Calculations!R429</f>
        <v>2.6495747472554445</v>
      </c>
      <c r="V456" s="31" t="s">
        <v>1782</v>
      </c>
      <c r="W456" s="31" t="s">
        <v>1782</v>
      </c>
      <c r="X456" s="31" t="s">
        <v>1779</v>
      </c>
      <c r="Y456" s="29" t="s">
        <v>1786</v>
      </c>
      <c r="Z456" s="38" t="s">
        <v>1795</v>
      </c>
      <c r="AA456" s="70" t="s">
        <v>2144</v>
      </c>
      <c r="AB456" s="63" t="s">
        <v>1878</v>
      </c>
      <c r="AC456" s="29"/>
    </row>
    <row r="457" spans="2:29" ht="26.25" x14ac:dyDescent="0.25">
      <c r="B457" s="13" t="str">
        <f>Calculations!A430</f>
        <v>19P132</v>
      </c>
      <c r="C457" s="60">
        <v>13</v>
      </c>
      <c r="D457" s="29" t="str">
        <f>Calculations!B430</f>
        <v>Former Whittingham Hospital, Whittingham Lane, Whittingham, Preston, Lancashire, PR3 2JE</v>
      </c>
      <c r="E457" s="29" t="s">
        <v>1813</v>
      </c>
      <c r="F457" s="13" t="str">
        <f>Calculations!C430</f>
        <v>Other</v>
      </c>
      <c r="G457" s="53">
        <f>Calculations!D430</f>
        <v>50.7879</v>
      </c>
      <c r="H457" s="53">
        <f>Calculations!H430</f>
        <v>50.7879</v>
      </c>
      <c r="I457" s="53">
        <f>Calculations!L430</f>
        <v>100</v>
      </c>
      <c r="J457" s="53">
        <f>Calculations!G430</f>
        <v>0</v>
      </c>
      <c r="K457" s="53">
        <f>Calculations!K430</f>
        <v>0</v>
      </c>
      <c r="L457" s="53">
        <f>Calculations!F430</f>
        <v>0</v>
      </c>
      <c r="M457" s="53">
        <f>Calculations!J430</f>
        <v>0</v>
      </c>
      <c r="N457" s="53">
        <f>Calculations!E430</f>
        <v>0</v>
      </c>
      <c r="O457" s="53">
        <f>Calculations!I430</f>
        <v>0</v>
      </c>
      <c r="P457" s="53">
        <f>Calculations!Q430</f>
        <v>2.892776</v>
      </c>
      <c r="Q457" s="53">
        <f>Calculations!V430</f>
        <v>5.6957976210869123</v>
      </c>
      <c r="R457" s="53">
        <f>Calculations!O430</f>
        <v>1.176836</v>
      </c>
      <c r="S457" s="53">
        <f>Calculations!T430</f>
        <v>2.3171582207573063</v>
      </c>
      <c r="T457" s="53">
        <f>Calculations!M430</f>
        <v>0.72690600000000005</v>
      </c>
      <c r="U457" s="53">
        <f>Calculations!R430</f>
        <v>1.4312582327680412</v>
      </c>
      <c r="V457" s="31" t="s">
        <v>1782</v>
      </c>
      <c r="W457" s="31" t="s">
        <v>1782</v>
      </c>
      <c r="X457" s="31" t="s">
        <v>1779</v>
      </c>
      <c r="Y457" s="29" t="s">
        <v>1787</v>
      </c>
      <c r="Z457" s="38" t="s">
        <v>1788</v>
      </c>
      <c r="AA457" s="70" t="s">
        <v>2144</v>
      </c>
      <c r="AB457" s="63" t="s">
        <v>1878</v>
      </c>
      <c r="AC457" s="29"/>
    </row>
    <row r="458" spans="2:29" x14ac:dyDescent="0.25">
      <c r="B458" s="13" t="str">
        <f>Calculations!A431</f>
        <v>19P133</v>
      </c>
      <c r="C458" s="60">
        <v>23</v>
      </c>
      <c r="D458" s="29" t="str">
        <f>Calculations!B431</f>
        <v>Red Scar Site H, PR2 5NJ</v>
      </c>
      <c r="E458" s="29" t="s">
        <v>1813</v>
      </c>
      <c r="F458" s="13" t="str">
        <f>Calculations!C431</f>
        <v>Employment</v>
      </c>
      <c r="G458" s="53">
        <f>Calculations!D431</f>
        <v>3.0754100000000002</v>
      </c>
      <c r="H458" s="53">
        <f>Calculations!H431</f>
        <v>3.0754100000000002</v>
      </c>
      <c r="I458" s="53">
        <f>Calculations!L431</f>
        <v>100</v>
      </c>
      <c r="J458" s="53">
        <f>Calculations!G431</f>
        <v>0</v>
      </c>
      <c r="K458" s="53">
        <f>Calculations!K431</f>
        <v>0</v>
      </c>
      <c r="L458" s="53">
        <f>Calculations!F431</f>
        <v>0</v>
      </c>
      <c r="M458" s="53">
        <f>Calculations!J431</f>
        <v>0</v>
      </c>
      <c r="N458" s="53">
        <f>Calculations!E431</f>
        <v>0</v>
      </c>
      <c r="O458" s="53">
        <f>Calculations!I431</f>
        <v>0</v>
      </c>
      <c r="P458" s="53">
        <f>Calculations!Q431</f>
        <v>0.14549988999999999</v>
      </c>
      <c r="Q458" s="53">
        <f>Calculations!V431</f>
        <v>4.7310729301133829</v>
      </c>
      <c r="R458" s="53">
        <f>Calculations!O431</f>
        <v>5.6234989999999999E-2</v>
      </c>
      <c r="S458" s="53">
        <f>Calculations!T431</f>
        <v>1.8285363577539255</v>
      </c>
      <c r="T458" s="53">
        <f>Calculations!M431</f>
        <v>1.9325900000000001E-3</v>
      </c>
      <c r="U458" s="53">
        <f>Calculations!R431</f>
        <v>6.2840076607671824E-2</v>
      </c>
      <c r="V458" s="31" t="s">
        <v>1782</v>
      </c>
      <c r="W458" s="31" t="s">
        <v>1782</v>
      </c>
      <c r="X458" s="31" t="s">
        <v>1780</v>
      </c>
      <c r="Y458" s="29" t="s">
        <v>1787</v>
      </c>
      <c r="Z458" s="38" t="s">
        <v>1788</v>
      </c>
      <c r="AA458" s="70" t="s">
        <v>2144</v>
      </c>
      <c r="AB458" s="63" t="s">
        <v>1878</v>
      </c>
      <c r="AC458" s="29"/>
    </row>
    <row r="459" spans="2:29" ht="26.25" x14ac:dyDescent="0.25">
      <c r="B459" s="13" t="str">
        <f>Calculations!A432</f>
        <v>19P134</v>
      </c>
      <c r="C459" s="60">
        <v>18</v>
      </c>
      <c r="D459" s="29" t="str">
        <f>Calculations!B432</f>
        <v>Preston East Employment Area, Bluebell Way, Fulwood, Preston, PR2 5PZ</v>
      </c>
      <c r="E459" s="29" t="s">
        <v>1813</v>
      </c>
      <c r="F459" s="13" t="str">
        <f>Calculations!C432</f>
        <v>Employment</v>
      </c>
      <c r="G459" s="53">
        <f>Calculations!D432</f>
        <v>37.4497</v>
      </c>
      <c r="H459" s="53">
        <f>Calculations!H432</f>
        <v>37.393952579239837</v>
      </c>
      <c r="I459" s="53">
        <f>Calculations!L432</f>
        <v>99.851140541152091</v>
      </c>
      <c r="J459" s="53">
        <f>Calculations!G432</f>
        <v>2.1906062685399999E-5</v>
      </c>
      <c r="K459" s="53">
        <f>Calculations!K432</f>
        <v>5.8494627955364126E-5</v>
      </c>
      <c r="L459" s="53">
        <f>Calculations!F432</f>
        <v>1.28529767635E-6</v>
      </c>
      <c r="M459" s="53">
        <f>Calculations!J432</f>
        <v>3.4320640121282684E-6</v>
      </c>
      <c r="N459" s="53">
        <f>Calculations!E432</f>
        <v>5.5724229399799999E-2</v>
      </c>
      <c r="O459" s="53">
        <f>Calculations!I432</f>
        <v>0.14879753215593181</v>
      </c>
      <c r="P459" s="53">
        <f>Calculations!Q432</f>
        <v>2.4182930000000002</v>
      </c>
      <c r="Q459" s="53">
        <f>Calculations!V432</f>
        <v>6.4574429167656895</v>
      </c>
      <c r="R459" s="53">
        <f>Calculations!O432</f>
        <v>1.054513</v>
      </c>
      <c r="S459" s="53">
        <f>Calculations!T432</f>
        <v>2.8158116086377194</v>
      </c>
      <c r="T459" s="53">
        <f>Calculations!M432</f>
        <v>0.72878900000000002</v>
      </c>
      <c r="U459" s="53">
        <f>Calculations!R432</f>
        <v>1.9460476318902422</v>
      </c>
      <c r="V459" s="31" t="s">
        <v>1782</v>
      </c>
      <c r="W459" s="31" t="s">
        <v>1781</v>
      </c>
      <c r="X459" s="31" t="s">
        <v>1780</v>
      </c>
      <c r="Y459" s="29" t="s">
        <v>1786</v>
      </c>
      <c r="Z459" s="38" t="s">
        <v>1791</v>
      </c>
      <c r="AA459" s="70" t="s">
        <v>2144</v>
      </c>
      <c r="AB459" s="63" t="s">
        <v>1878</v>
      </c>
      <c r="AC459" s="29"/>
    </row>
    <row r="460" spans="2:29" ht="39" x14ac:dyDescent="0.25">
      <c r="B460" s="13" t="str">
        <f>Calculations!A433</f>
        <v>19P135</v>
      </c>
      <c r="C460" s="60" t="s">
        <v>1833</v>
      </c>
      <c r="D460" s="29" t="str">
        <f>Calculations!B433</f>
        <v>Land at Red Scar Industrial Estate, Longridge Road, Preston, PR2 5NQ</v>
      </c>
      <c r="E460" s="29" t="s">
        <v>1813</v>
      </c>
      <c r="F460" s="13" t="str">
        <f>Calculations!C433</f>
        <v>Employment</v>
      </c>
      <c r="G460" s="53">
        <f>Calculations!D433</f>
        <v>19.8447</v>
      </c>
      <c r="H460" s="53">
        <f>Calculations!H433</f>
        <v>19.8447</v>
      </c>
      <c r="I460" s="53">
        <f>Calculations!L433</f>
        <v>100</v>
      </c>
      <c r="J460" s="53">
        <f>Calculations!G433</f>
        <v>0</v>
      </c>
      <c r="K460" s="53">
        <f>Calculations!K433</f>
        <v>0</v>
      </c>
      <c r="L460" s="53">
        <f>Calculations!F433</f>
        <v>0</v>
      </c>
      <c r="M460" s="53">
        <f>Calculations!J433</f>
        <v>0</v>
      </c>
      <c r="N460" s="53">
        <f>Calculations!E433</f>
        <v>0</v>
      </c>
      <c r="O460" s="53">
        <f>Calculations!I433</f>
        <v>0</v>
      </c>
      <c r="P460" s="53">
        <f>Calculations!Q433</f>
        <v>1.479865</v>
      </c>
      <c r="Q460" s="53">
        <f>Calculations!V433</f>
        <v>7.4572303940094837</v>
      </c>
      <c r="R460" s="53">
        <f>Calculations!O433</f>
        <v>0.60148599999999997</v>
      </c>
      <c r="S460" s="53">
        <f>Calculations!T433</f>
        <v>3.0309654466935756</v>
      </c>
      <c r="T460" s="53">
        <f>Calculations!M433</f>
        <v>0.36834499999999998</v>
      </c>
      <c r="U460" s="53">
        <f>Calculations!R433</f>
        <v>1.8561379108779672</v>
      </c>
      <c r="V460" s="31" t="s">
        <v>1782</v>
      </c>
      <c r="W460" s="31" t="s">
        <v>1782</v>
      </c>
      <c r="X460" s="31" t="s">
        <v>1780</v>
      </c>
      <c r="Y460" s="29" t="s">
        <v>1786</v>
      </c>
      <c r="Z460" s="38" t="s">
        <v>1800</v>
      </c>
      <c r="AA460" s="70" t="s">
        <v>2144</v>
      </c>
      <c r="AB460" s="63" t="s">
        <v>1878</v>
      </c>
      <c r="AC460" s="29"/>
    </row>
    <row r="461" spans="2:29" ht="26.25" x14ac:dyDescent="0.25">
      <c r="B461" s="13" t="str">
        <f>Calculations!A434</f>
        <v>19P136</v>
      </c>
      <c r="C461" s="60">
        <v>18</v>
      </c>
      <c r="D461" s="29" t="str">
        <f>Calculations!B434</f>
        <v>Millennium City Park, 4A Barnield Way, Preston, PR2 5DB</v>
      </c>
      <c r="E461" s="29" t="s">
        <v>1813</v>
      </c>
      <c r="F461" s="13" t="str">
        <f>Calculations!C434</f>
        <v>Employment</v>
      </c>
      <c r="G461" s="53">
        <f>Calculations!D434</f>
        <v>4.5758299999999998</v>
      </c>
      <c r="H461" s="53">
        <f>Calculations!H434</f>
        <v>4.3587204219698599</v>
      </c>
      <c r="I461" s="53">
        <f>Calculations!L434</f>
        <v>95.255296240678959</v>
      </c>
      <c r="J461" s="53">
        <f>Calculations!G434</f>
        <v>5.4272625979800001E-3</v>
      </c>
      <c r="K461" s="53">
        <f>Calculations!K434</f>
        <v>0.11860717286219112</v>
      </c>
      <c r="L461" s="53">
        <f>Calculations!F434</f>
        <v>5.2074806971600003E-3</v>
      </c>
      <c r="M461" s="53">
        <f>Calculations!J434</f>
        <v>0.11380406827089294</v>
      </c>
      <c r="N461" s="53">
        <f>Calculations!E434</f>
        <v>0.206474834735</v>
      </c>
      <c r="O461" s="53">
        <f>Calculations!I434</f>
        <v>4.5122925181879578</v>
      </c>
      <c r="P461" s="53">
        <f>Calculations!Q434</f>
        <v>0.76250740000000006</v>
      </c>
      <c r="Q461" s="53">
        <f>Calculations!V434</f>
        <v>16.66380525500292</v>
      </c>
      <c r="R461" s="53">
        <f>Calculations!O434</f>
        <v>0.14215440000000001</v>
      </c>
      <c r="S461" s="53">
        <f>Calculations!T434</f>
        <v>3.1066363916491655</v>
      </c>
      <c r="T461" s="53">
        <f>Calculations!M434</f>
        <v>7.2554400000000005E-2</v>
      </c>
      <c r="U461" s="53">
        <f>Calculations!R434</f>
        <v>1.5856008636684495</v>
      </c>
      <c r="V461" s="31" t="s">
        <v>1782</v>
      </c>
      <c r="W461" s="31" t="s">
        <v>1781</v>
      </c>
      <c r="X461" s="31" t="s">
        <v>1780</v>
      </c>
      <c r="Y461" s="29" t="s">
        <v>1786</v>
      </c>
      <c r="Z461" s="38" t="s">
        <v>1791</v>
      </c>
      <c r="AA461" s="70" t="s">
        <v>2144</v>
      </c>
      <c r="AB461" s="63" t="s">
        <v>1878</v>
      </c>
      <c r="AC461" s="29"/>
    </row>
    <row r="462" spans="2:29" ht="26.25" x14ac:dyDescent="0.25">
      <c r="B462" s="13" t="str">
        <f>Calculations!A435</f>
        <v>19P137</v>
      </c>
      <c r="C462" s="60">
        <v>18</v>
      </c>
      <c r="D462" s="29" t="str">
        <f>Calculations!B435</f>
        <v>Site at Junction 31A M6 West Loop, Northbound Slip Roundabout, Bluebell Way, Preston, PR2 5RU</v>
      </c>
      <c r="E462" s="29" t="s">
        <v>1813</v>
      </c>
      <c r="F462" s="13" t="str">
        <f>Calculations!C435</f>
        <v>Employment</v>
      </c>
      <c r="G462" s="53">
        <f>Calculations!D435</f>
        <v>4.2165299999999997</v>
      </c>
      <c r="H462" s="53">
        <f>Calculations!H435</f>
        <v>4.2165299999999997</v>
      </c>
      <c r="I462" s="53">
        <f>Calculations!L435</f>
        <v>100</v>
      </c>
      <c r="J462" s="53">
        <f>Calculations!G435</f>
        <v>0</v>
      </c>
      <c r="K462" s="53">
        <f>Calculations!K435</f>
        <v>0</v>
      </c>
      <c r="L462" s="53">
        <f>Calculations!F435</f>
        <v>0</v>
      </c>
      <c r="M462" s="53">
        <f>Calculations!J435</f>
        <v>0</v>
      </c>
      <c r="N462" s="53">
        <f>Calculations!E435</f>
        <v>0</v>
      </c>
      <c r="O462" s="53">
        <f>Calculations!I435</f>
        <v>0</v>
      </c>
      <c r="P462" s="53">
        <f>Calculations!Q435</f>
        <v>0.75352600000000003</v>
      </c>
      <c r="Q462" s="53">
        <f>Calculations!V435</f>
        <v>17.870761028618322</v>
      </c>
      <c r="R462" s="53">
        <f>Calculations!O435</f>
        <v>0.26157200000000003</v>
      </c>
      <c r="S462" s="53">
        <f>Calculations!T435</f>
        <v>6.2034895992676455</v>
      </c>
      <c r="T462" s="53">
        <f>Calculations!M435</f>
        <v>0.15237300000000001</v>
      </c>
      <c r="U462" s="53">
        <f>Calculations!R435</f>
        <v>3.6137060568761523</v>
      </c>
      <c r="V462" s="31" t="s">
        <v>1782</v>
      </c>
      <c r="W462" s="31" t="s">
        <v>1782</v>
      </c>
      <c r="X462" s="31" t="s">
        <v>1780</v>
      </c>
      <c r="Y462" s="29" t="s">
        <v>1787</v>
      </c>
      <c r="Z462" s="38" t="s">
        <v>1788</v>
      </c>
      <c r="AA462" s="70" t="s">
        <v>2144</v>
      </c>
      <c r="AB462" s="63" t="s">
        <v>1878</v>
      </c>
      <c r="AC462" s="29"/>
    </row>
    <row r="463" spans="2:29" ht="26.25" x14ac:dyDescent="0.25">
      <c r="B463" s="13" t="str">
        <f>Calculations!A436</f>
        <v>19P138</v>
      </c>
      <c r="C463" s="60">
        <v>17</v>
      </c>
      <c r="D463" s="29" t="str">
        <f>Calculations!B436</f>
        <v>Land North of Eastway (formerly Broughton Business Park), Eastway, Fulwood, PR2 9ZB</v>
      </c>
      <c r="E463" s="29" t="s">
        <v>1813</v>
      </c>
      <c r="F463" s="13" t="str">
        <f>Calculations!C436</f>
        <v>Employment</v>
      </c>
      <c r="G463" s="53">
        <f>Calculations!D436</f>
        <v>2.9711500000000002</v>
      </c>
      <c r="H463" s="53">
        <f>Calculations!H436</f>
        <v>2.4904835821576548</v>
      </c>
      <c r="I463" s="53">
        <f>Calculations!L436</f>
        <v>83.822209654768514</v>
      </c>
      <c r="J463" s="53">
        <f>Calculations!G436</f>
        <v>1.64820903454E-5</v>
      </c>
      <c r="K463" s="53">
        <f>Calculations!K436</f>
        <v>5.5473773944095717E-4</v>
      </c>
      <c r="L463" s="53">
        <f>Calculations!F436</f>
        <v>0</v>
      </c>
      <c r="M463" s="53">
        <f>Calculations!J436</f>
        <v>0</v>
      </c>
      <c r="N463" s="53">
        <f>Calculations!E436</f>
        <v>0.48064993575199999</v>
      </c>
      <c r="O463" s="53">
        <f>Calculations!I436</f>
        <v>16.177235607492047</v>
      </c>
      <c r="P463" s="53">
        <f>Calculations!Q436</f>
        <v>0.14550307082</v>
      </c>
      <c r="Q463" s="53">
        <f>Calculations!V436</f>
        <v>4.8971970725140093</v>
      </c>
      <c r="R463" s="53">
        <f>Calculations!O436</f>
        <v>1.3010070819999999E-2</v>
      </c>
      <c r="S463" s="53">
        <f>Calculations!T436</f>
        <v>0.43787997307439869</v>
      </c>
      <c r="T463" s="53">
        <f>Calculations!M436</f>
        <v>4.7081999999999998E-7</v>
      </c>
      <c r="U463" s="53">
        <f>Calculations!R436</f>
        <v>1.584638944516433E-5</v>
      </c>
      <c r="V463" s="31" t="s">
        <v>1782</v>
      </c>
      <c r="W463" s="31" t="s">
        <v>1781</v>
      </c>
      <c r="X463" s="31" t="s">
        <v>1780</v>
      </c>
      <c r="Y463" s="29" t="s">
        <v>1783</v>
      </c>
      <c r="Z463" s="38" t="s">
        <v>1807</v>
      </c>
      <c r="AA463" s="70" t="s">
        <v>2144</v>
      </c>
      <c r="AB463" s="63" t="s">
        <v>1878</v>
      </c>
      <c r="AC463" s="29"/>
    </row>
    <row r="464" spans="2:29" ht="26.25" x14ac:dyDescent="0.25">
      <c r="B464" s="13" t="str">
        <f>Calculations!A437</f>
        <v>19P139</v>
      </c>
      <c r="C464" s="60" t="s">
        <v>1835</v>
      </c>
      <c r="D464" s="29" t="str">
        <f>Calculations!B437</f>
        <v>Deepdale Street/Fletcher Road, Preston, Lancashire, PR1 5AJ</v>
      </c>
      <c r="E464" s="29" t="s">
        <v>1813</v>
      </c>
      <c r="F464" s="13" t="str">
        <f>Calculations!C437</f>
        <v>Employment</v>
      </c>
      <c r="G464" s="53">
        <f>Calculations!D437</f>
        <v>0.46884199999999998</v>
      </c>
      <c r="H464" s="53">
        <f>Calculations!H437</f>
        <v>0.46884199999999998</v>
      </c>
      <c r="I464" s="53">
        <f>Calculations!L437</f>
        <v>100</v>
      </c>
      <c r="J464" s="53">
        <f>Calculations!G437</f>
        <v>0</v>
      </c>
      <c r="K464" s="53">
        <f>Calculations!K437</f>
        <v>0</v>
      </c>
      <c r="L464" s="53">
        <f>Calculations!F437</f>
        <v>0</v>
      </c>
      <c r="M464" s="53">
        <f>Calculations!J437</f>
        <v>0</v>
      </c>
      <c r="N464" s="53">
        <f>Calculations!E437</f>
        <v>0</v>
      </c>
      <c r="O464" s="53">
        <f>Calculations!I437</f>
        <v>0</v>
      </c>
      <c r="P464" s="53">
        <f>Calculations!Q437</f>
        <v>2.3901200000000001E-2</v>
      </c>
      <c r="Q464" s="53">
        <f>Calculations!V437</f>
        <v>5.0979221144863303</v>
      </c>
      <c r="R464" s="53">
        <f>Calculations!O437</f>
        <v>0</v>
      </c>
      <c r="S464" s="53">
        <f>Calculations!T437</f>
        <v>0</v>
      </c>
      <c r="T464" s="53">
        <f>Calculations!M437</f>
        <v>0</v>
      </c>
      <c r="U464" s="53">
        <f>Calculations!R437</f>
        <v>0</v>
      </c>
      <c r="V464" s="31" t="s">
        <v>1782</v>
      </c>
      <c r="W464" s="31" t="s">
        <v>1782</v>
      </c>
      <c r="X464" s="31" t="s">
        <v>1780</v>
      </c>
      <c r="Y464" s="29" t="s">
        <v>1787</v>
      </c>
      <c r="Z464" s="38" t="s">
        <v>1788</v>
      </c>
      <c r="AA464" s="70" t="s">
        <v>2144</v>
      </c>
      <c r="AB464" s="63" t="s">
        <v>1878</v>
      </c>
      <c r="AC464" s="29"/>
    </row>
    <row r="465" spans="2:29" ht="26.25" x14ac:dyDescent="0.25">
      <c r="B465" s="13" t="str">
        <f>Calculations!A438</f>
        <v>19P140</v>
      </c>
      <c r="C465" s="60">
        <v>21</v>
      </c>
      <c r="D465" s="29" t="str">
        <f>Calculations!B438</f>
        <v>Riversway, J N Civils Limited, D2, Chain Caul Road, Preston, PR2 2PD (also PR2 2XL)</v>
      </c>
      <c r="E465" s="29" t="s">
        <v>1813</v>
      </c>
      <c r="F465" s="13" t="str">
        <f>Calculations!C438</f>
        <v>Employment</v>
      </c>
      <c r="G465" s="53">
        <f>Calculations!D438</f>
        <v>1.2752600000000001</v>
      </c>
      <c r="H465" s="53">
        <f>Calculations!H438</f>
        <v>4.957700000085552E-6</v>
      </c>
      <c r="I465" s="53">
        <f>Calculations!L438</f>
        <v>3.8875993915637216E-4</v>
      </c>
      <c r="J465" s="53">
        <f>Calculations!G438</f>
        <v>1.2752550423</v>
      </c>
      <c r="K465" s="53">
        <f>Calculations!K438</f>
        <v>99.999611240060844</v>
      </c>
      <c r="L465" s="53">
        <f>Calculations!F438</f>
        <v>0</v>
      </c>
      <c r="M465" s="53">
        <f>Calculations!J438</f>
        <v>0</v>
      </c>
      <c r="N465" s="53">
        <f>Calculations!E438</f>
        <v>0</v>
      </c>
      <c r="O465" s="53">
        <f>Calculations!I438</f>
        <v>0</v>
      </c>
      <c r="P465" s="53">
        <f>Calculations!Q438</f>
        <v>1.0350399999999999E-2</v>
      </c>
      <c r="Q465" s="53">
        <f>Calculations!V438</f>
        <v>0.81163056945250367</v>
      </c>
      <c r="R465" s="53">
        <f>Calculations!O438</f>
        <v>0</v>
      </c>
      <c r="S465" s="53">
        <f>Calculations!T438</f>
        <v>0</v>
      </c>
      <c r="T465" s="53">
        <f>Calculations!M438</f>
        <v>0</v>
      </c>
      <c r="U465" s="53">
        <f>Calculations!R438</f>
        <v>0</v>
      </c>
      <c r="V465" s="31" t="s">
        <v>1782</v>
      </c>
      <c r="W465" s="31" t="s">
        <v>1781</v>
      </c>
      <c r="X465" s="31" t="s">
        <v>1780</v>
      </c>
      <c r="Y465" s="29" t="s">
        <v>1787</v>
      </c>
      <c r="Z465" s="38" t="s">
        <v>1788</v>
      </c>
      <c r="AA465" s="70" t="s">
        <v>2144</v>
      </c>
      <c r="AB465" s="63" t="s">
        <v>1878</v>
      </c>
      <c r="AC465" s="29" t="s">
        <v>2495</v>
      </c>
    </row>
    <row r="466" spans="2:29" x14ac:dyDescent="0.25">
      <c r="B466" s="13" t="str">
        <f>Calculations!A439</f>
        <v>19P141</v>
      </c>
      <c r="C466" s="60">
        <v>18</v>
      </c>
      <c r="D466" s="29" t="str">
        <f>Calculations!B439</f>
        <v>Preston East Junction 31A M6, PR3 5LE</v>
      </c>
      <c r="E466" s="29" t="s">
        <v>1813</v>
      </c>
      <c r="F466" s="13" t="str">
        <f>Calculations!C439</f>
        <v>Employment</v>
      </c>
      <c r="G466" s="53">
        <f>Calculations!D439</f>
        <v>25.555</v>
      </c>
      <c r="H466" s="53">
        <f>Calculations!H439</f>
        <v>25.555</v>
      </c>
      <c r="I466" s="53">
        <f>Calculations!L439</f>
        <v>100</v>
      </c>
      <c r="J466" s="53">
        <f>Calculations!G439</f>
        <v>0</v>
      </c>
      <c r="K466" s="53">
        <f>Calculations!K439</f>
        <v>0</v>
      </c>
      <c r="L466" s="53">
        <f>Calculations!F439</f>
        <v>0</v>
      </c>
      <c r="M466" s="53">
        <f>Calculations!J439</f>
        <v>0</v>
      </c>
      <c r="N466" s="53">
        <f>Calculations!E439</f>
        <v>0</v>
      </c>
      <c r="O466" s="53">
        <f>Calculations!I439</f>
        <v>0</v>
      </c>
      <c r="P466" s="53">
        <f>Calculations!Q439</f>
        <v>1.632814</v>
      </c>
      <c r="Q466" s="53">
        <f>Calculations!V439</f>
        <v>6.3894110741537862</v>
      </c>
      <c r="R466" s="53">
        <f>Calculations!O439</f>
        <v>0.65240999999999993</v>
      </c>
      <c r="S466" s="53">
        <f>Calculations!T439</f>
        <v>2.5529641948738013</v>
      </c>
      <c r="T466" s="53">
        <f>Calculations!M439</f>
        <v>0.405501</v>
      </c>
      <c r="U466" s="53">
        <f>Calculations!R439</f>
        <v>1.5867775386421443</v>
      </c>
      <c r="V466" s="31" t="s">
        <v>1782</v>
      </c>
      <c r="W466" s="31" t="s">
        <v>1782</v>
      </c>
      <c r="X466" s="31" t="s">
        <v>1780</v>
      </c>
      <c r="Y466" s="29" t="s">
        <v>1787</v>
      </c>
      <c r="Z466" s="38" t="s">
        <v>1788</v>
      </c>
      <c r="AA466" s="70" t="s">
        <v>2144</v>
      </c>
      <c r="AB466" s="63" t="s">
        <v>1878</v>
      </c>
      <c r="AC466" s="29"/>
    </row>
    <row r="467" spans="2:29" x14ac:dyDescent="0.25">
      <c r="B467" s="13" t="str">
        <f>Calculations!A440</f>
        <v>19P142</v>
      </c>
      <c r="C467" s="60">
        <v>19</v>
      </c>
      <c r="D467" s="29" t="str">
        <f>Calculations!B440</f>
        <v>11 Roman Road Farm, PR1 4NQ</v>
      </c>
      <c r="E467" s="29" t="s">
        <v>1813</v>
      </c>
      <c r="F467" s="13" t="str">
        <f>Calculations!C440</f>
        <v>Employment</v>
      </c>
      <c r="G467" s="53">
        <f>Calculations!D440</f>
        <v>24.929200000000002</v>
      </c>
      <c r="H467" s="53">
        <f>Calculations!H440</f>
        <v>24.929200000000002</v>
      </c>
      <c r="I467" s="53">
        <f>Calculations!L440</f>
        <v>100</v>
      </c>
      <c r="J467" s="53">
        <f>Calculations!G440</f>
        <v>0</v>
      </c>
      <c r="K467" s="53">
        <f>Calculations!K440</f>
        <v>0</v>
      </c>
      <c r="L467" s="53">
        <f>Calculations!F440</f>
        <v>0</v>
      </c>
      <c r="M467" s="53">
        <f>Calculations!J440</f>
        <v>0</v>
      </c>
      <c r="N467" s="53">
        <f>Calculations!E440</f>
        <v>0</v>
      </c>
      <c r="O467" s="53">
        <f>Calculations!I440</f>
        <v>0</v>
      </c>
      <c r="P467" s="53">
        <f>Calculations!Q440</f>
        <v>0.70268229999999998</v>
      </c>
      <c r="Q467" s="53">
        <f>Calculations!V440</f>
        <v>2.8187117917943616</v>
      </c>
      <c r="R467" s="53">
        <f>Calculations!O440</f>
        <v>0.23839729999999998</v>
      </c>
      <c r="S467" s="53">
        <f>Calculations!T440</f>
        <v>0.95629743433403391</v>
      </c>
      <c r="T467" s="53">
        <f>Calculations!M440</f>
        <v>0.14447199999999999</v>
      </c>
      <c r="U467" s="53">
        <f>Calculations!R440</f>
        <v>0.57952922677021323</v>
      </c>
      <c r="V467" s="31" t="s">
        <v>1782</v>
      </c>
      <c r="W467" s="31" t="s">
        <v>1782</v>
      </c>
      <c r="X467" s="31" t="s">
        <v>1780</v>
      </c>
      <c r="Y467" s="29" t="s">
        <v>1787</v>
      </c>
      <c r="Z467" s="38" t="s">
        <v>1788</v>
      </c>
      <c r="AA467" s="29" t="s">
        <v>2162</v>
      </c>
      <c r="AB467" s="63" t="s">
        <v>1878</v>
      </c>
      <c r="AC467" s="29"/>
    </row>
    <row r="468" spans="2:29" ht="26.25" x14ac:dyDescent="0.25">
      <c r="B468" s="13" t="str">
        <f>Calculations!A441</f>
        <v>19P144</v>
      </c>
      <c r="C468" s="60">
        <v>17</v>
      </c>
      <c r="D468" s="29" t="str">
        <f>Calculations!B441</f>
        <v>Lancashire Fire and Rescue HQ, Garstang Road, Fulwood, Preston, PR2 3LH</v>
      </c>
      <c r="E468" s="29" t="s">
        <v>1813</v>
      </c>
      <c r="F468" s="13" t="str">
        <f>Calculations!C441</f>
        <v>Residential</v>
      </c>
      <c r="G468" s="53">
        <f>Calculations!D441</f>
        <v>1.56986</v>
      </c>
      <c r="H468" s="53">
        <f>Calculations!H441</f>
        <v>1.56986</v>
      </c>
      <c r="I468" s="53">
        <f>Calculations!L441</f>
        <v>100</v>
      </c>
      <c r="J468" s="53">
        <f>Calculations!G441</f>
        <v>0</v>
      </c>
      <c r="K468" s="53">
        <f>Calculations!K441</f>
        <v>0</v>
      </c>
      <c r="L468" s="53">
        <f>Calculations!F441</f>
        <v>0</v>
      </c>
      <c r="M468" s="53">
        <f>Calculations!J441</f>
        <v>0</v>
      </c>
      <c r="N468" s="53">
        <f>Calculations!E441</f>
        <v>0</v>
      </c>
      <c r="O468" s="53">
        <f>Calculations!I441</f>
        <v>0</v>
      </c>
      <c r="P468" s="53">
        <f>Calculations!Q441</f>
        <v>8.13942E-2</v>
      </c>
      <c r="Q468" s="53">
        <f>Calculations!V441</f>
        <v>5.1848062884588426</v>
      </c>
      <c r="R468" s="53">
        <f>Calculations!O441</f>
        <v>0</v>
      </c>
      <c r="S468" s="53">
        <f>Calculations!T441</f>
        <v>0</v>
      </c>
      <c r="T468" s="53">
        <f>Calculations!M441</f>
        <v>0</v>
      </c>
      <c r="U468" s="53">
        <f>Calculations!R441</f>
        <v>0</v>
      </c>
      <c r="V468" s="31" t="s">
        <v>1782</v>
      </c>
      <c r="W468" s="31" t="s">
        <v>1782</v>
      </c>
      <c r="X468" s="31" t="s">
        <v>1779</v>
      </c>
      <c r="Y468" s="29" t="s">
        <v>1787</v>
      </c>
      <c r="Z468" s="38" t="s">
        <v>1788</v>
      </c>
      <c r="AA468" s="70" t="s">
        <v>2144</v>
      </c>
      <c r="AB468" s="63" t="s">
        <v>1878</v>
      </c>
      <c r="AC468" s="29"/>
    </row>
    <row r="469" spans="2:29" x14ac:dyDescent="0.25">
      <c r="B469" s="13" t="str">
        <f>Calculations!A442</f>
        <v>19P145</v>
      </c>
      <c r="C469" s="60">
        <v>22</v>
      </c>
      <c r="D469" s="29" t="str">
        <f>Calculations!B442</f>
        <v>Argyll Road Depot, PR1 6AF</v>
      </c>
      <c r="E469" s="29" t="s">
        <v>1813</v>
      </c>
      <c r="F469" s="13" t="str">
        <f>Calculations!C442</f>
        <v>Residential</v>
      </c>
      <c r="G469" s="53">
        <f>Calculations!D442</f>
        <v>4.2336900000000002</v>
      </c>
      <c r="H469" s="53">
        <f>Calculations!H442</f>
        <v>4.2336900000000002</v>
      </c>
      <c r="I469" s="53">
        <f>Calculations!L442</f>
        <v>100</v>
      </c>
      <c r="J469" s="53">
        <f>Calculations!G442</f>
        <v>0</v>
      </c>
      <c r="K469" s="53">
        <f>Calculations!K442</f>
        <v>0</v>
      </c>
      <c r="L469" s="53">
        <f>Calculations!F442</f>
        <v>0</v>
      </c>
      <c r="M469" s="53">
        <f>Calculations!J442</f>
        <v>0</v>
      </c>
      <c r="N469" s="53">
        <f>Calculations!E442</f>
        <v>0</v>
      </c>
      <c r="O469" s="53">
        <f>Calculations!I442</f>
        <v>0</v>
      </c>
      <c r="P469" s="53">
        <f>Calculations!Q442</f>
        <v>1.1558740000000001</v>
      </c>
      <c r="Q469" s="53">
        <f>Calculations!V442</f>
        <v>27.301810004983835</v>
      </c>
      <c r="R469" s="53">
        <f>Calculations!O442</f>
        <v>0.33606800000000003</v>
      </c>
      <c r="S469" s="53">
        <f>Calculations!T442</f>
        <v>7.937945385703725</v>
      </c>
      <c r="T469" s="53">
        <f>Calculations!M442</f>
        <v>0.122727</v>
      </c>
      <c r="U469" s="53">
        <f>Calculations!R442</f>
        <v>2.8988187609390392</v>
      </c>
      <c r="V469" s="31" t="s">
        <v>1782</v>
      </c>
      <c r="W469" s="31" t="s">
        <v>1782</v>
      </c>
      <c r="X469" s="31" t="s">
        <v>1779</v>
      </c>
      <c r="Y469" s="29" t="s">
        <v>1787</v>
      </c>
      <c r="Z469" s="38" t="s">
        <v>1788</v>
      </c>
      <c r="AA469" s="70" t="s">
        <v>2144</v>
      </c>
      <c r="AB469" s="63" t="s">
        <v>1878</v>
      </c>
      <c r="AC469" s="29"/>
    </row>
    <row r="470" spans="2:29" x14ac:dyDescent="0.25">
      <c r="B470" s="13" t="str">
        <f>Calculations!A443</f>
        <v>19P146</v>
      </c>
      <c r="C470" s="60" t="s">
        <v>1830</v>
      </c>
      <c r="D470" s="29" t="str">
        <f>Calculations!B443</f>
        <v>Parker Street, PR2 2AY</v>
      </c>
      <c r="E470" s="29" t="s">
        <v>1813</v>
      </c>
      <c r="F470" s="13" t="str">
        <f>Calculations!C443</f>
        <v>Residential</v>
      </c>
      <c r="G470" s="53">
        <f>Calculations!D443</f>
        <v>1.2947599999999999</v>
      </c>
      <c r="H470" s="53">
        <f>Calculations!H443</f>
        <v>1.2947599999999999</v>
      </c>
      <c r="I470" s="53">
        <f>Calculations!L443</f>
        <v>100</v>
      </c>
      <c r="J470" s="53">
        <f>Calculations!G443</f>
        <v>0</v>
      </c>
      <c r="K470" s="53">
        <f>Calculations!K443</f>
        <v>0</v>
      </c>
      <c r="L470" s="53">
        <f>Calculations!F443</f>
        <v>0</v>
      </c>
      <c r="M470" s="53">
        <f>Calculations!J443</f>
        <v>0</v>
      </c>
      <c r="N470" s="53">
        <f>Calculations!E443</f>
        <v>0</v>
      </c>
      <c r="O470" s="53">
        <f>Calculations!I443</f>
        <v>0</v>
      </c>
      <c r="P470" s="53">
        <f>Calculations!Q443</f>
        <v>0.103423</v>
      </c>
      <c r="Q470" s="53">
        <f>Calculations!V443</f>
        <v>7.9878124131113113</v>
      </c>
      <c r="R470" s="53">
        <f>Calculations!O443</f>
        <v>0</v>
      </c>
      <c r="S470" s="53">
        <f>Calculations!T443</f>
        <v>0</v>
      </c>
      <c r="T470" s="53">
        <f>Calculations!M443</f>
        <v>0</v>
      </c>
      <c r="U470" s="53">
        <f>Calculations!R443</f>
        <v>0</v>
      </c>
      <c r="V470" s="31" t="s">
        <v>1782</v>
      </c>
      <c r="W470" s="31" t="s">
        <v>1782</v>
      </c>
      <c r="X470" s="31" t="s">
        <v>1779</v>
      </c>
      <c r="Y470" s="29" t="s">
        <v>1787</v>
      </c>
      <c r="Z470" s="38" t="s">
        <v>1788</v>
      </c>
      <c r="AA470" s="29" t="s">
        <v>2157</v>
      </c>
      <c r="AB470" s="63" t="s">
        <v>1878</v>
      </c>
      <c r="AC470" s="29"/>
    </row>
    <row r="471" spans="2:29" x14ac:dyDescent="0.25">
      <c r="B471" s="13" t="str">
        <f>Calculations!A444</f>
        <v>19P149</v>
      </c>
      <c r="C471" s="60">
        <v>22</v>
      </c>
      <c r="D471" s="29" t="str">
        <f>Calculations!B444</f>
        <v>Skeffington Road/Castleton Road, PR1 6RX</v>
      </c>
      <c r="E471" s="29" t="s">
        <v>1813</v>
      </c>
      <c r="F471" s="13" t="str">
        <f>Calculations!C444</f>
        <v>Residential</v>
      </c>
      <c r="G471" s="53">
        <f>Calculations!D444</f>
        <v>0.98485999999999996</v>
      </c>
      <c r="H471" s="53">
        <f>Calculations!H444</f>
        <v>0.98485999999999996</v>
      </c>
      <c r="I471" s="53">
        <f>Calculations!L444</f>
        <v>100</v>
      </c>
      <c r="J471" s="53">
        <f>Calculations!G444</f>
        <v>0</v>
      </c>
      <c r="K471" s="53">
        <f>Calculations!K444</f>
        <v>0</v>
      </c>
      <c r="L471" s="53">
        <f>Calculations!F444</f>
        <v>0</v>
      </c>
      <c r="M471" s="53">
        <f>Calculations!J444</f>
        <v>0</v>
      </c>
      <c r="N471" s="53">
        <f>Calculations!E444</f>
        <v>0</v>
      </c>
      <c r="O471" s="53">
        <f>Calculations!I444</f>
        <v>0</v>
      </c>
      <c r="P471" s="53">
        <f>Calculations!Q444</f>
        <v>0.1483719</v>
      </c>
      <c r="Q471" s="53">
        <f>Calculations!V444</f>
        <v>15.065278313668948</v>
      </c>
      <c r="R471" s="53">
        <f>Calculations!O444</f>
        <v>6.0350799999999996E-2</v>
      </c>
      <c r="S471" s="53">
        <f>Calculations!T444</f>
        <v>6.1278557358406269</v>
      </c>
      <c r="T471" s="53">
        <f>Calculations!M444</f>
        <v>1.9356499999999999E-2</v>
      </c>
      <c r="U471" s="53">
        <f>Calculations!R444</f>
        <v>1.9654062506346079</v>
      </c>
      <c r="V471" s="31" t="s">
        <v>1782</v>
      </c>
      <c r="W471" s="31" t="s">
        <v>1782</v>
      </c>
      <c r="X471" s="31" t="s">
        <v>1779</v>
      </c>
      <c r="Y471" s="29" t="s">
        <v>1787</v>
      </c>
      <c r="Z471" s="38" t="s">
        <v>1788</v>
      </c>
      <c r="AA471" s="29" t="s">
        <v>2157</v>
      </c>
      <c r="AB471" s="63" t="s">
        <v>1878</v>
      </c>
      <c r="AC471" s="29"/>
    </row>
    <row r="472" spans="2:29" ht="26.25" x14ac:dyDescent="0.25">
      <c r="B472" s="13" t="str">
        <f>Calculations!A445</f>
        <v>19P150</v>
      </c>
      <c r="C472" s="60">
        <v>22</v>
      </c>
      <c r="D472" s="29" t="str">
        <f>Calculations!B445</f>
        <v>Deepdale Mill, Deepdale Mill Street, PR1 5BY</v>
      </c>
      <c r="E472" s="29" t="s">
        <v>1813</v>
      </c>
      <c r="F472" s="13" t="str">
        <f>Calculations!C445</f>
        <v>Residential</v>
      </c>
      <c r="G472" s="53">
        <f>Calculations!D445</f>
        <v>0.70882199999999995</v>
      </c>
      <c r="H472" s="53">
        <f>Calculations!H445</f>
        <v>0.70882199999999995</v>
      </c>
      <c r="I472" s="53">
        <f>Calculations!L445</f>
        <v>100</v>
      </c>
      <c r="J472" s="53">
        <f>Calculations!G445</f>
        <v>0</v>
      </c>
      <c r="K472" s="53">
        <f>Calculations!K445</f>
        <v>0</v>
      </c>
      <c r="L472" s="53">
        <f>Calculations!F445</f>
        <v>0</v>
      </c>
      <c r="M472" s="53">
        <f>Calculations!J445</f>
        <v>0</v>
      </c>
      <c r="N472" s="53">
        <f>Calculations!E445</f>
        <v>0</v>
      </c>
      <c r="O472" s="53">
        <f>Calculations!I445</f>
        <v>0</v>
      </c>
      <c r="P472" s="53">
        <f>Calculations!Q445</f>
        <v>0.19867760000000001</v>
      </c>
      <c r="Q472" s="53">
        <f>Calculations!V445</f>
        <v>28.029265457336262</v>
      </c>
      <c r="R472" s="53">
        <f>Calculations!O445</f>
        <v>0.12869700000000001</v>
      </c>
      <c r="S472" s="53">
        <f>Calculations!T445</f>
        <v>18.156462412284043</v>
      </c>
      <c r="T472" s="53">
        <f>Calculations!M445</f>
        <v>8.5342000000000001E-2</v>
      </c>
      <c r="U472" s="53">
        <f>Calculations!R445</f>
        <v>12.039976185840734</v>
      </c>
      <c r="V472" s="31" t="s">
        <v>1781</v>
      </c>
      <c r="W472" s="31" t="s">
        <v>1782</v>
      </c>
      <c r="X472" s="31" t="s">
        <v>1779</v>
      </c>
      <c r="Y472" s="29" t="s">
        <v>1783</v>
      </c>
      <c r="Z472" s="38" t="s">
        <v>1806</v>
      </c>
      <c r="AA472" s="70" t="s">
        <v>2144</v>
      </c>
      <c r="AB472" s="63" t="s">
        <v>1878</v>
      </c>
      <c r="AC472" s="29"/>
    </row>
    <row r="473" spans="2:29" x14ac:dyDescent="0.25">
      <c r="B473" s="13" t="str">
        <f>Calculations!A446</f>
        <v>19P151</v>
      </c>
      <c r="C473" s="60">
        <v>21</v>
      </c>
      <c r="D473" s="29" t="str">
        <f>Calculations!B446</f>
        <v>Shelley Road/Wetherall Street, PR2 2ZH</v>
      </c>
      <c r="E473" s="29" t="s">
        <v>1813</v>
      </c>
      <c r="F473" s="13" t="str">
        <f>Calculations!C446</f>
        <v>Residential</v>
      </c>
      <c r="G473" s="53">
        <f>Calculations!D446</f>
        <v>0.67032999999999998</v>
      </c>
      <c r="H473" s="53">
        <f>Calculations!H446</f>
        <v>0.67032999999999998</v>
      </c>
      <c r="I473" s="53">
        <f>Calculations!L446</f>
        <v>100</v>
      </c>
      <c r="J473" s="53">
        <f>Calculations!G446</f>
        <v>0</v>
      </c>
      <c r="K473" s="53">
        <f>Calculations!K446</f>
        <v>0</v>
      </c>
      <c r="L473" s="53">
        <f>Calculations!F446</f>
        <v>0</v>
      </c>
      <c r="M473" s="53">
        <f>Calculations!J446</f>
        <v>0</v>
      </c>
      <c r="N473" s="53">
        <f>Calculations!E446</f>
        <v>0</v>
      </c>
      <c r="O473" s="53">
        <f>Calculations!I446</f>
        <v>0</v>
      </c>
      <c r="P473" s="53">
        <f>Calculations!Q446</f>
        <v>1.4720595E-2</v>
      </c>
      <c r="Q473" s="53">
        <f>Calculations!V446</f>
        <v>2.1960221085137168</v>
      </c>
      <c r="R473" s="53">
        <f>Calculations!O446</f>
        <v>1.1619499999999999E-4</v>
      </c>
      <c r="S473" s="53">
        <f>Calculations!T446</f>
        <v>1.7333999671803439E-2</v>
      </c>
      <c r="T473" s="53">
        <f>Calculations!M446</f>
        <v>0</v>
      </c>
      <c r="U473" s="53">
        <f>Calculations!R446</f>
        <v>0</v>
      </c>
      <c r="V473" s="31" t="s">
        <v>1782</v>
      </c>
      <c r="W473" s="31" t="s">
        <v>1782</v>
      </c>
      <c r="X473" s="31" t="s">
        <v>1779</v>
      </c>
      <c r="Y473" s="29" t="s">
        <v>1787</v>
      </c>
      <c r="Z473" s="38" t="s">
        <v>1788</v>
      </c>
      <c r="AA473" s="70" t="s">
        <v>2144</v>
      </c>
      <c r="AB473" s="63" t="s">
        <v>1878</v>
      </c>
      <c r="AC473" s="29"/>
    </row>
    <row r="474" spans="2:29" x14ac:dyDescent="0.25">
      <c r="B474" s="13" t="str">
        <f>Calculations!A447</f>
        <v>19P152</v>
      </c>
      <c r="C474" s="60">
        <v>30</v>
      </c>
      <c r="D474" s="29" t="str">
        <f>Calculations!B447</f>
        <v>Stagecoach Bus Depot, Selbourne Street, PR1 4LB</v>
      </c>
      <c r="E474" s="29" t="s">
        <v>1813</v>
      </c>
      <c r="F474" s="13" t="str">
        <f>Calculations!C447</f>
        <v>Residential</v>
      </c>
      <c r="G474" s="53">
        <f>Calculations!D447</f>
        <v>0.78352999999999995</v>
      </c>
      <c r="H474" s="53">
        <f>Calculations!H447</f>
        <v>0.78352999999999995</v>
      </c>
      <c r="I474" s="53">
        <f>Calculations!L447</f>
        <v>100</v>
      </c>
      <c r="J474" s="53">
        <f>Calculations!G447</f>
        <v>0</v>
      </c>
      <c r="K474" s="53">
        <f>Calculations!K447</f>
        <v>0</v>
      </c>
      <c r="L474" s="53">
        <f>Calculations!F447</f>
        <v>0</v>
      </c>
      <c r="M474" s="53">
        <f>Calculations!J447</f>
        <v>0</v>
      </c>
      <c r="N474" s="53">
        <f>Calculations!E447</f>
        <v>0</v>
      </c>
      <c r="O474" s="53">
        <f>Calculations!I447</f>
        <v>0</v>
      </c>
      <c r="P474" s="53">
        <f>Calculations!Q447</f>
        <v>2.19526E-4</v>
      </c>
      <c r="Q474" s="53">
        <f>Calculations!V447</f>
        <v>2.8017561548377215E-2</v>
      </c>
      <c r="R474" s="53">
        <f>Calculations!O447</f>
        <v>0</v>
      </c>
      <c r="S474" s="53">
        <f>Calculations!T447</f>
        <v>0</v>
      </c>
      <c r="T474" s="53">
        <f>Calculations!M447</f>
        <v>0</v>
      </c>
      <c r="U474" s="53">
        <f>Calculations!R447</f>
        <v>0</v>
      </c>
      <c r="V474" s="31" t="s">
        <v>1782</v>
      </c>
      <c r="W474" s="31" t="s">
        <v>1782</v>
      </c>
      <c r="X474" s="31" t="s">
        <v>1779</v>
      </c>
      <c r="Y474" s="29" t="s">
        <v>1787</v>
      </c>
      <c r="Z474" s="38" t="s">
        <v>1788</v>
      </c>
      <c r="AA474" s="70" t="s">
        <v>2144</v>
      </c>
      <c r="AB474" s="63" t="s">
        <v>1878</v>
      </c>
      <c r="AC474" s="29"/>
    </row>
    <row r="475" spans="2:29" ht="26.25" x14ac:dyDescent="0.25">
      <c r="B475" s="13" t="str">
        <f>Calculations!A448</f>
        <v>19P154</v>
      </c>
      <c r="C475" s="60">
        <v>16</v>
      </c>
      <c r="D475" s="29" t="str">
        <f>Calculations!B448</f>
        <v>Former Tulketh Community Sports College, Tag Lane, Preston, PR2 3TX</v>
      </c>
      <c r="E475" s="29" t="s">
        <v>1813</v>
      </c>
      <c r="F475" s="13" t="str">
        <f>Calculations!C448</f>
        <v>Residential</v>
      </c>
      <c r="G475" s="53">
        <f>Calculations!D448</f>
        <v>1.3116300000000001</v>
      </c>
      <c r="H475" s="53">
        <f>Calculations!H448</f>
        <v>1.3068970866543987</v>
      </c>
      <c r="I475" s="53">
        <f>Calculations!L448</f>
        <v>99.639157891661426</v>
      </c>
      <c r="J475" s="53">
        <f>Calculations!G448</f>
        <v>4.6613776855999999E-3</v>
      </c>
      <c r="K475" s="53">
        <f>Calculations!K448</f>
        <v>0.35538815714797617</v>
      </c>
      <c r="L475" s="53">
        <f>Calculations!F448</f>
        <v>7.1535660001300003E-5</v>
      </c>
      <c r="M475" s="53">
        <f>Calculations!J448</f>
        <v>5.4539511906025332E-3</v>
      </c>
      <c r="N475" s="53">
        <f>Calculations!E448</f>
        <v>0</v>
      </c>
      <c r="O475" s="53">
        <f>Calculations!I448</f>
        <v>0</v>
      </c>
      <c r="P475" s="53">
        <f>Calculations!Q448</f>
        <v>1.61169E-2</v>
      </c>
      <c r="Q475" s="53">
        <f>Calculations!V448</f>
        <v>1.2287687838796002</v>
      </c>
      <c r="R475" s="53">
        <f>Calculations!O448</f>
        <v>0</v>
      </c>
      <c r="S475" s="53">
        <f>Calculations!T448</f>
        <v>0</v>
      </c>
      <c r="T475" s="53">
        <f>Calculations!M448</f>
        <v>0</v>
      </c>
      <c r="U475" s="53">
        <f>Calculations!R448</f>
        <v>0</v>
      </c>
      <c r="V475" s="31" t="s">
        <v>1782</v>
      </c>
      <c r="W475" s="31" t="s">
        <v>1781</v>
      </c>
      <c r="X475" s="31" t="s">
        <v>1779</v>
      </c>
      <c r="Y475" s="29" t="s">
        <v>1786</v>
      </c>
      <c r="Z475" s="38" t="s">
        <v>1791</v>
      </c>
      <c r="AA475" s="29" t="s">
        <v>2163</v>
      </c>
      <c r="AB475" s="63" t="s">
        <v>1878</v>
      </c>
      <c r="AC475" s="29"/>
    </row>
    <row r="476" spans="2:29" x14ac:dyDescent="0.25">
      <c r="B476" s="13" t="str">
        <f>Calculations!A449</f>
        <v>19P155</v>
      </c>
      <c r="C476" s="60">
        <v>21</v>
      </c>
      <c r="D476" s="29" t="str">
        <f>Calculations!B449</f>
        <v>Brethrens Meeting Room, Egerton Road, PR2 1AJ</v>
      </c>
      <c r="E476" s="29" t="s">
        <v>1813</v>
      </c>
      <c r="F476" s="13" t="str">
        <f>Calculations!C449</f>
        <v>Residential</v>
      </c>
      <c r="G476" s="53">
        <f>Calculations!D449</f>
        <v>0.52832000000000001</v>
      </c>
      <c r="H476" s="53">
        <f>Calculations!H449</f>
        <v>0.52832000000000001</v>
      </c>
      <c r="I476" s="53">
        <f>Calculations!L449</f>
        <v>100</v>
      </c>
      <c r="J476" s="53">
        <f>Calculations!G449</f>
        <v>0</v>
      </c>
      <c r="K476" s="53">
        <f>Calculations!K449</f>
        <v>0</v>
      </c>
      <c r="L476" s="53">
        <f>Calculations!F449</f>
        <v>0</v>
      </c>
      <c r="M476" s="53">
        <f>Calculations!J449</f>
        <v>0</v>
      </c>
      <c r="N476" s="53">
        <f>Calculations!E449</f>
        <v>0</v>
      </c>
      <c r="O476" s="53">
        <f>Calculations!I449</f>
        <v>0</v>
      </c>
      <c r="P476" s="53">
        <f>Calculations!Q449</f>
        <v>3.1565299999999998E-2</v>
      </c>
      <c r="Q476" s="53">
        <f>Calculations!V449</f>
        <v>5.9746555118110232</v>
      </c>
      <c r="R476" s="53">
        <f>Calculations!O449</f>
        <v>0</v>
      </c>
      <c r="S476" s="53">
        <f>Calculations!T449</f>
        <v>0</v>
      </c>
      <c r="T476" s="53">
        <f>Calculations!M449</f>
        <v>0</v>
      </c>
      <c r="U476" s="53">
        <f>Calculations!R449</f>
        <v>0</v>
      </c>
      <c r="V476" s="31" t="s">
        <v>1782</v>
      </c>
      <c r="W476" s="31" t="s">
        <v>1782</v>
      </c>
      <c r="X476" s="31" t="s">
        <v>1779</v>
      </c>
      <c r="Y476" s="29" t="s">
        <v>1787</v>
      </c>
      <c r="Z476" s="38" t="s">
        <v>1788</v>
      </c>
      <c r="AA476" s="70" t="s">
        <v>2164</v>
      </c>
      <c r="AB476" s="63" t="s">
        <v>1878</v>
      </c>
      <c r="AC476" s="29"/>
    </row>
    <row r="477" spans="2:29" x14ac:dyDescent="0.25">
      <c r="B477" s="13" t="str">
        <f>Calculations!A450</f>
        <v>19P156</v>
      </c>
      <c r="C477" s="60">
        <v>16</v>
      </c>
      <c r="D477" s="29" t="str">
        <f>Calculations!B450</f>
        <v>Land North of Tom Benson Way, PR2 3GA</v>
      </c>
      <c r="E477" s="29" t="s">
        <v>1813</v>
      </c>
      <c r="F477" s="13" t="str">
        <f>Calculations!C450</f>
        <v>Residential</v>
      </c>
      <c r="G477" s="53">
        <f>Calculations!D450</f>
        <v>1.1551400000000001</v>
      </c>
      <c r="H477" s="53">
        <f>Calculations!H450</f>
        <v>1.1551400000000001</v>
      </c>
      <c r="I477" s="53">
        <f>Calculations!L450</f>
        <v>100</v>
      </c>
      <c r="J477" s="53">
        <f>Calculations!G450</f>
        <v>0</v>
      </c>
      <c r="K477" s="53">
        <f>Calculations!K450</f>
        <v>0</v>
      </c>
      <c r="L477" s="53">
        <f>Calculations!F450</f>
        <v>0</v>
      </c>
      <c r="M477" s="53">
        <f>Calculations!J450</f>
        <v>0</v>
      </c>
      <c r="N477" s="53">
        <f>Calculations!E450</f>
        <v>0</v>
      </c>
      <c r="O477" s="53">
        <f>Calculations!I450</f>
        <v>0</v>
      </c>
      <c r="P477" s="53">
        <f>Calculations!Q450</f>
        <v>7.5226100000000004E-2</v>
      </c>
      <c r="Q477" s="53">
        <f>Calculations!V450</f>
        <v>6.5122928822480386</v>
      </c>
      <c r="R477" s="53">
        <f>Calculations!O450</f>
        <v>1.3729699999999999E-2</v>
      </c>
      <c r="S477" s="53">
        <f>Calculations!T450</f>
        <v>1.1885745450767871</v>
      </c>
      <c r="T477" s="53">
        <f>Calculations!M450</f>
        <v>0</v>
      </c>
      <c r="U477" s="53">
        <f>Calculations!R450</f>
        <v>0</v>
      </c>
      <c r="V477" s="31" t="s">
        <v>1782</v>
      </c>
      <c r="W477" s="31" t="s">
        <v>1782</v>
      </c>
      <c r="X477" s="31" t="s">
        <v>1779</v>
      </c>
      <c r="Y477" s="29" t="s">
        <v>1787</v>
      </c>
      <c r="Z477" s="38" t="s">
        <v>1788</v>
      </c>
      <c r="AA477" s="70" t="s">
        <v>2144</v>
      </c>
      <c r="AB477" s="63" t="s">
        <v>1878</v>
      </c>
      <c r="AC477" s="29"/>
    </row>
    <row r="478" spans="2:29" x14ac:dyDescent="0.25">
      <c r="B478" s="13" t="str">
        <f>Calculations!A451</f>
        <v>19P161</v>
      </c>
      <c r="C478" s="60">
        <v>30</v>
      </c>
      <c r="D478" s="29" t="str">
        <f>Calculations!B451</f>
        <v>Former St Joseph's Orphanage, Theatre Street, PR1 8BS</v>
      </c>
      <c r="E478" s="29" t="s">
        <v>1813</v>
      </c>
      <c r="F478" s="13" t="str">
        <f>Calculations!C451</f>
        <v>Residential</v>
      </c>
      <c r="G478" s="53">
        <f>Calculations!D451</f>
        <v>0.37914300000000001</v>
      </c>
      <c r="H478" s="53">
        <f>Calculations!H451</f>
        <v>0.37914300000000001</v>
      </c>
      <c r="I478" s="53">
        <f>Calculations!L451</f>
        <v>100</v>
      </c>
      <c r="J478" s="53">
        <f>Calculations!G451</f>
        <v>0</v>
      </c>
      <c r="K478" s="53">
        <f>Calculations!K451</f>
        <v>0</v>
      </c>
      <c r="L478" s="53">
        <f>Calculations!F451</f>
        <v>0</v>
      </c>
      <c r="M478" s="53">
        <f>Calculations!J451</f>
        <v>0</v>
      </c>
      <c r="N478" s="53">
        <f>Calculations!E451</f>
        <v>0</v>
      </c>
      <c r="O478" s="53">
        <f>Calculations!I451</f>
        <v>0</v>
      </c>
      <c r="P478" s="53">
        <f>Calculations!Q451</f>
        <v>2.76E-2</v>
      </c>
      <c r="Q478" s="53">
        <f>Calculations!V451</f>
        <v>7.279575252609173</v>
      </c>
      <c r="R478" s="53">
        <f>Calculations!O451</f>
        <v>0</v>
      </c>
      <c r="S478" s="53">
        <f>Calculations!T451</f>
        <v>0</v>
      </c>
      <c r="T478" s="53">
        <f>Calculations!M451</f>
        <v>0</v>
      </c>
      <c r="U478" s="53">
        <f>Calculations!R451</f>
        <v>0</v>
      </c>
      <c r="V478" s="31" t="s">
        <v>1782</v>
      </c>
      <c r="W478" s="31" t="s">
        <v>1782</v>
      </c>
      <c r="X478" s="31" t="s">
        <v>1779</v>
      </c>
      <c r="Y478" s="29" t="s">
        <v>1787</v>
      </c>
      <c r="Z478" s="38" t="s">
        <v>1788</v>
      </c>
      <c r="AA478" s="70" t="s">
        <v>2144</v>
      </c>
      <c r="AB478" s="63" t="s">
        <v>1878</v>
      </c>
      <c r="AC478" s="29"/>
    </row>
    <row r="479" spans="2:29" ht="26.25" x14ac:dyDescent="0.25">
      <c r="B479" s="13" t="str">
        <f>Calculations!A452</f>
        <v>19P162</v>
      </c>
      <c r="C479" s="60">
        <v>30</v>
      </c>
      <c r="D479" s="29" t="str">
        <f>Calculations!B452</f>
        <v>Avenham Street Car Park, PR1 3BN</v>
      </c>
      <c r="E479" s="29" t="s">
        <v>1813</v>
      </c>
      <c r="F479" s="13" t="str">
        <f>Calculations!C452</f>
        <v>Residential</v>
      </c>
      <c r="G479" s="53">
        <f>Calculations!D452</f>
        <v>0.56669000000000003</v>
      </c>
      <c r="H479" s="53">
        <f>Calculations!H452</f>
        <v>0.56669000000000003</v>
      </c>
      <c r="I479" s="53">
        <f>Calculations!L452</f>
        <v>100</v>
      </c>
      <c r="J479" s="53">
        <f>Calculations!G452</f>
        <v>0</v>
      </c>
      <c r="K479" s="53">
        <f>Calculations!K452</f>
        <v>0</v>
      </c>
      <c r="L479" s="53">
        <f>Calculations!F452</f>
        <v>0</v>
      </c>
      <c r="M479" s="53">
        <f>Calculations!J452</f>
        <v>0</v>
      </c>
      <c r="N479" s="53">
        <f>Calculations!E452</f>
        <v>0</v>
      </c>
      <c r="O479" s="53">
        <f>Calculations!I452</f>
        <v>0</v>
      </c>
      <c r="P479" s="53">
        <f>Calculations!Q452</f>
        <v>0.24867159999999999</v>
      </c>
      <c r="Q479" s="53">
        <f>Calculations!V452</f>
        <v>43.881416647549806</v>
      </c>
      <c r="R479" s="53">
        <f>Calculations!O452</f>
        <v>0.15470600000000001</v>
      </c>
      <c r="S479" s="53">
        <f>Calculations!T452</f>
        <v>27.299934708570824</v>
      </c>
      <c r="T479" s="53">
        <f>Calculations!M452</f>
        <v>5.6393899999999997E-2</v>
      </c>
      <c r="U479" s="53">
        <f>Calculations!R452</f>
        <v>9.9514549400907004</v>
      </c>
      <c r="V479" s="31" t="s">
        <v>1781</v>
      </c>
      <c r="W479" s="31" t="s">
        <v>1782</v>
      </c>
      <c r="X479" s="31" t="s">
        <v>1779</v>
      </c>
      <c r="Y479" s="29" t="s">
        <v>1783</v>
      </c>
      <c r="Z479" s="38" t="s">
        <v>1806</v>
      </c>
      <c r="AA479" s="29" t="s">
        <v>2165</v>
      </c>
      <c r="AB479" s="63" t="s">
        <v>1878</v>
      </c>
      <c r="AC479" s="29"/>
    </row>
    <row r="480" spans="2:29" ht="26.25" x14ac:dyDescent="0.25">
      <c r="B480" s="13" t="str">
        <f>Calculations!A453</f>
        <v>19P163</v>
      </c>
      <c r="C480" s="60">
        <v>30</v>
      </c>
      <c r="D480" s="29" t="str">
        <f>Calculations!B453</f>
        <v>Rear Bull and Royal Public House, Church Street, Preston, PR1 3BU</v>
      </c>
      <c r="E480" s="29" t="s">
        <v>1813</v>
      </c>
      <c r="F480" s="13" t="str">
        <f>Calculations!C453</f>
        <v>Residential</v>
      </c>
      <c r="G480" s="53">
        <f>Calculations!D453</f>
        <v>0.23669200000000001</v>
      </c>
      <c r="H480" s="53">
        <f>Calculations!H453</f>
        <v>0.23669200000000001</v>
      </c>
      <c r="I480" s="53">
        <f>Calculations!L453</f>
        <v>100</v>
      </c>
      <c r="J480" s="53">
        <f>Calculations!G453</f>
        <v>0</v>
      </c>
      <c r="K480" s="53">
        <f>Calculations!K453</f>
        <v>0</v>
      </c>
      <c r="L480" s="53">
        <f>Calculations!F453</f>
        <v>0</v>
      </c>
      <c r="M480" s="53">
        <f>Calculations!J453</f>
        <v>0</v>
      </c>
      <c r="N480" s="53">
        <f>Calculations!E453</f>
        <v>0</v>
      </c>
      <c r="O480" s="53">
        <f>Calculations!I453</f>
        <v>0</v>
      </c>
      <c r="P480" s="53">
        <f>Calculations!Q453</f>
        <v>1.1218069999999998E-3</v>
      </c>
      <c r="Q480" s="53">
        <f>Calculations!V453</f>
        <v>0.47395222483227134</v>
      </c>
      <c r="R480" s="53">
        <f>Calculations!O453</f>
        <v>2.07679E-4</v>
      </c>
      <c r="S480" s="53">
        <f>Calculations!T453</f>
        <v>8.7742298007537217E-2</v>
      </c>
      <c r="T480" s="53">
        <f>Calculations!M453</f>
        <v>0</v>
      </c>
      <c r="U480" s="53">
        <f>Calculations!R453</f>
        <v>0</v>
      </c>
      <c r="V480" s="31" t="s">
        <v>1782</v>
      </c>
      <c r="W480" s="31" t="s">
        <v>1782</v>
      </c>
      <c r="X480" s="31" t="s">
        <v>1779</v>
      </c>
      <c r="Y480" s="29" t="s">
        <v>1787</v>
      </c>
      <c r="Z480" s="38" t="s">
        <v>1788</v>
      </c>
      <c r="AA480" s="70" t="s">
        <v>2135</v>
      </c>
      <c r="AB480" s="63" t="s">
        <v>1878</v>
      </c>
      <c r="AC480" s="29"/>
    </row>
    <row r="481" spans="2:29" ht="26.25" x14ac:dyDescent="0.25">
      <c r="B481" s="13" t="str">
        <f>Calculations!A454</f>
        <v>19P164</v>
      </c>
      <c r="C481" s="60">
        <v>30</v>
      </c>
      <c r="D481" s="29" t="str">
        <f>Calculations!B454</f>
        <v>North of Shepherd Street, PR1 3YH</v>
      </c>
      <c r="E481" s="29" t="s">
        <v>1813</v>
      </c>
      <c r="F481" s="13" t="str">
        <f>Calculations!C454</f>
        <v>Residential</v>
      </c>
      <c r="G481" s="53">
        <f>Calculations!D454</f>
        <v>0.36643900000000001</v>
      </c>
      <c r="H481" s="53">
        <f>Calculations!H454</f>
        <v>0.36643900000000001</v>
      </c>
      <c r="I481" s="53">
        <f>Calculations!L454</f>
        <v>100</v>
      </c>
      <c r="J481" s="53">
        <f>Calculations!G454</f>
        <v>0</v>
      </c>
      <c r="K481" s="53">
        <f>Calculations!K454</f>
        <v>0</v>
      </c>
      <c r="L481" s="53">
        <f>Calculations!F454</f>
        <v>0</v>
      </c>
      <c r="M481" s="53">
        <f>Calculations!J454</f>
        <v>0</v>
      </c>
      <c r="N481" s="53">
        <f>Calculations!E454</f>
        <v>0</v>
      </c>
      <c r="O481" s="53">
        <f>Calculations!I454</f>
        <v>0</v>
      </c>
      <c r="P481" s="53">
        <f>Calculations!Q454</f>
        <v>0.30832949999999998</v>
      </c>
      <c r="Q481" s="53">
        <f>Calculations!V454</f>
        <v>84.142108236295797</v>
      </c>
      <c r="R481" s="53">
        <f>Calculations!O454</f>
        <v>0.21826199999999998</v>
      </c>
      <c r="S481" s="53">
        <f>Calculations!T454</f>
        <v>59.562983197749141</v>
      </c>
      <c r="T481" s="53">
        <f>Calculations!M454</f>
        <v>0.12878899999999999</v>
      </c>
      <c r="U481" s="53">
        <f>Calculations!R454</f>
        <v>35.14609525732795</v>
      </c>
      <c r="V481" s="31" t="s">
        <v>1781</v>
      </c>
      <c r="W481" s="31" t="s">
        <v>1782</v>
      </c>
      <c r="X481" s="31" t="s">
        <v>1779</v>
      </c>
      <c r="Y481" s="29" t="s">
        <v>1783</v>
      </c>
      <c r="Z481" s="38" t="s">
        <v>1806</v>
      </c>
      <c r="AA481" s="29" t="s">
        <v>2361</v>
      </c>
      <c r="AB481" s="63" t="s">
        <v>1894</v>
      </c>
      <c r="AC481" s="29"/>
    </row>
    <row r="482" spans="2:29" ht="26.25" x14ac:dyDescent="0.25">
      <c r="B482" s="13" t="str">
        <f>Calculations!A455</f>
        <v>19P165</v>
      </c>
      <c r="C482" s="60">
        <v>30</v>
      </c>
      <c r="D482" s="29" t="str">
        <f>Calculations!B455</f>
        <v>Grimshaw Street/Queen Street/Manchester Road, PR1 3DB</v>
      </c>
      <c r="E482" s="29" t="s">
        <v>1813</v>
      </c>
      <c r="F482" s="13" t="str">
        <f>Calculations!C455</f>
        <v>Residential</v>
      </c>
      <c r="G482" s="53">
        <f>Calculations!D455</f>
        <v>0.96544300000000005</v>
      </c>
      <c r="H482" s="53">
        <f>Calculations!H455</f>
        <v>0.96544300000000005</v>
      </c>
      <c r="I482" s="53">
        <f>Calculations!L455</f>
        <v>100</v>
      </c>
      <c r="J482" s="53">
        <f>Calculations!G455</f>
        <v>0</v>
      </c>
      <c r="K482" s="53">
        <f>Calculations!K455</f>
        <v>0</v>
      </c>
      <c r="L482" s="53">
        <f>Calculations!F455</f>
        <v>0</v>
      </c>
      <c r="M482" s="53">
        <f>Calculations!J455</f>
        <v>0</v>
      </c>
      <c r="N482" s="53">
        <f>Calculations!E455</f>
        <v>0</v>
      </c>
      <c r="O482" s="53">
        <f>Calculations!I455</f>
        <v>0</v>
      </c>
      <c r="P482" s="53">
        <f>Calculations!Q455</f>
        <v>0</v>
      </c>
      <c r="Q482" s="53">
        <f>Calculations!V455</f>
        <v>0</v>
      </c>
      <c r="R482" s="53">
        <f>Calculations!O455</f>
        <v>0</v>
      </c>
      <c r="S482" s="53">
        <f>Calculations!T455</f>
        <v>0</v>
      </c>
      <c r="T482" s="53">
        <f>Calculations!M455</f>
        <v>0</v>
      </c>
      <c r="U482" s="53">
        <f>Calculations!R455</f>
        <v>0</v>
      </c>
      <c r="V482" s="31" t="s">
        <v>1782</v>
      </c>
      <c r="W482" s="31" t="s">
        <v>1782</v>
      </c>
      <c r="X482" s="31" t="s">
        <v>1779</v>
      </c>
      <c r="Y482" s="29" t="s">
        <v>1789</v>
      </c>
      <c r="Z482" s="38" t="s">
        <v>1790</v>
      </c>
      <c r="AA482" s="70" t="s">
        <v>2144</v>
      </c>
      <c r="AB482" s="63" t="s">
        <v>1878</v>
      </c>
      <c r="AC482" s="29"/>
    </row>
    <row r="483" spans="2:29" x14ac:dyDescent="0.25">
      <c r="B483" s="13" t="str">
        <f>Calculations!A456</f>
        <v>19P166</v>
      </c>
      <c r="C483" s="60">
        <v>30</v>
      </c>
      <c r="D483" s="29" t="str">
        <f>Calculations!B456</f>
        <v>Former Byron Hotel, Grimshaw Street, Preston, PR1 3BU</v>
      </c>
      <c r="E483" s="29" t="s">
        <v>1813</v>
      </c>
      <c r="F483" s="13" t="str">
        <f>Calculations!C456</f>
        <v>Residential</v>
      </c>
      <c r="G483" s="53">
        <f>Calculations!D456</f>
        <v>8.82323E-2</v>
      </c>
      <c r="H483" s="53">
        <f>Calculations!H456</f>
        <v>8.82323E-2</v>
      </c>
      <c r="I483" s="53">
        <f>Calculations!L456</f>
        <v>100</v>
      </c>
      <c r="J483" s="53">
        <f>Calculations!G456</f>
        <v>0</v>
      </c>
      <c r="K483" s="53">
        <f>Calculations!K456</f>
        <v>0</v>
      </c>
      <c r="L483" s="53">
        <f>Calculations!F456</f>
        <v>0</v>
      </c>
      <c r="M483" s="53">
        <f>Calculations!J456</f>
        <v>0</v>
      </c>
      <c r="N483" s="53">
        <f>Calculations!E456</f>
        <v>0</v>
      </c>
      <c r="O483" s="53">
        <f>Calculations!I456</f>
        <v>0</v>
      </c>
      <c r="P483" s="53">
        <f>Calculations!Q456</f>
        <v>5.4381429999999999E-4</v>
      </c>
      <c r="Q483" s="53">
        <f>Calculations!V456</f>
        <v>0.61634378793253719</v>
      </c>
      <c r="R483" s="53">
        <f>Calculations!O456</f>
        <v>2.8905299999999999E-5</v>
      </c>
      <c r="S483" s="53">
        <f>Calculations!T456</f>
        <v>3.2760451671326712E-2</v>
      </c>
      <c r="T483" s="53">
        <f>Calculations!M456</f>
        <v>2.8905299999999999E-5</v>
      </c>
      <c r="U483" s="53">
        <f>Calculations!R456</f>
        <v>3.2760451671326712E-2</v>
      </c>
      <c r="V483" s="31" t="s">
        <v>1782</v>
      </c>
      <c r="W483" s="31" t="s">
        <v>1782</v>
      </c>
      <c r="X483" s="31" t="s">
        <v>1779</v>
      </c>
      <c r="Y483" s="29" t="s">
        <v>1787</v>
      </c>
      <c r="Z483" s="38" t="s">
        <v>1788</v>
      </c>
      <c r="AA483" s="70" t="s">
        <v>2135</v>
      </c>
      <c r="AB483" s="63" t="s">
        <v>1878</v>
      </c>
      <c r="AC483" s="29"/>
    </row>
    <row r="484" spans="2:29" x14ac:dyDescent="0.25">
      <c r="B484" s="13" t="str">
        <f>Calculations!A457</f>
        <v>19P167</v>
      </c>
      <c r="C484" s="60">
        <v>30</v>
      </c>
      <c r="D484" s="29" t="str">
        <f>Calculations!B457</f>
        <v>Corporation Street Opportunity Area, PR1 2BB</v>
      </c>
      <c r="E484" s="29" t="s">
        <v>1813</v>
      </c>
      <c r="F484" s="13" t="str">
        <f>Calculations!C457</f>
        <v>Mixed Use</v>
      </c>
      <c r="G484" s="53">
        <f>Calculations!D457</f>
        <v>12.7178</v>
      </c>
      <c r="H484" s="53">
        <f>Calculations!H457</f>
        <v>12.7178</v>
      </c>
      <c r="I484" s="53">
        <f>Calculations!L457</f>
        <v>100</v>
      </c>
      <c r="J484" s="53">
        <f>Calculations!G457</f>
        <v>0</v>
      </c>
      <c r="K484" s="53">
        <f>Calculations!K457</f>
        <v>0</v>
      </c>
      <c r="L484" s="53">
        <f>Calculations!F457</f>
        <v>0</v>
      </c>
      <c r="M484" s="53">
        <f>Calculations!J457</f>
        <v>0</v>
      </c>
      <c r="N484" s="53">
        <f>Calculations!E457</f>
        <v>0</v>
      </c>
      <c r="O484" s="53">
        <f>Calculations!I457</f>
        <v>0</v>
      </c>
      <c r="P484" s="53">
        <f>Calculations!Q457</f>
        <v>2.0671460000000002</v>
      </c>
      <c r="Q484" s="53">
        <f>Calculations!V457</f>
        <v>16.253959018069164</v>
      </c>
      <c r="R484" s="53">
        <f>Calculations!O457</f>
        <v>0.99662600000000001</v>
      </c>
      <c r="S484" s="53">
        <f>Calculations!T457</f>
        <v>7.8364654264102276</v>
      </c>
      <c r="T484" s="53">
        <f>Calculations!M457</f>
        <v>0.467165</v>
      </c>
      <c r="U484" s="53">
        <f>Calculations!R457</f>
        <v>3.6733161395838905</v>
      </c>
      <c r="V484" s="31" t="s">
        <v>1782</v>
      </c>
      <c r="W484" s="31" t="s">
        <v>1782</v>
      </c>
      <c r="X484" s="31" t="s">
        <v>1779</v>
      </c>
      <c r="Y484" s="29" t="s">
        <v>1787</v>
      </c>
      <c r="Z484" s="38" t="s">
        <v>1788</v>
      </c>
      <c r="AA484" s="70" t="s">
        <v>2135</v>
      </c>
      <c r="AB484" s="63" t="s">
        <v>1878</v>
      </c>
      <c r="AC484" s="29"/>
    </row>
    <row r="485" spans="2:29" x14ac:dyDescent="0.25">
      <c r="B485" s="13" t="str">
        <f>Calculations!A458</f>
        <v>19P168</v>
      </c>
      <c r="C485" s="60">
        <v>30</v>
      </c>
      <c r="D485" s="29" t="str">
        <f>Calculations!B458</f>
        <v>Winckley Square Opportunity Area, PR1 3JJ</v>
      </c>
      <c r="E485" s="29" t="s">
        <v>1813</v>
      </c>
      <c r="F485" s="13" t="str">
        <f>Calculations!C458</f>
        <v>Mixed Use</v>
      </c>
      <c r="G485" s="53">
        <f>Calculations!D458</f>
        <v>11.325100000000001</v>
      </c>
      <c r="H485" s="53">
        <f>Calculations!H458</f>
        <v>11.325100000000001</v>
      </c>
      <c r="I485" s="53">
        <f>Calculations!L458</f>
        <v>100</v>
      </c>
      <c r="J485" s="53">
        <f>Calculations!G458</f>
        <v>0</v>
      </c>
      <c r="K485" s="53">
        <f>Calculations!K458</f>
        <v>0</v>
      </c>
      <c r="L485" s="53">
        <f>Calculations!F458</f>
        <v>0</v>
      </c>
      <c r="M485" s="53">
        <f>Calculations!J458</f>
        <v>0</v>
      </c>
      <c r="N485" s="53">
        <f>Calculations!E458</f>
        <v>0</v>
      </c>
      <c r="O485" s="53">
        <f>Calculations!I458</f>
        <v>0</v>
      </c>
      <c r="P485" s="53">
        <f>Calculations!Q458</f>
        <v>1.8322449999999999</v>
      </c>
      <c r="Q485" s="53">
        <f>Calculations!V458</f>
        <v>16.178620939329452</v>
      </c>
      <c r="R485" s="53">
        <f>Calculations!O458</f>
        <v>0.75675499999999996</v>
      </c>
      <c r="S485" s="53">
        <f>Calculations!T458</f>
        <v>6.6821043522794499</v>
      </c>
      <c r="T485" s="53">
        <f>Calculations!M458</f>
        <v>0.27340199999999998</v>
      </c>
      <c r="U485" s="53">
        <f>Calculations!R458</f>
        <v>2.4141243785926831</v>
      </c>
      <c r="V485" s="31" t="s">
        <v>1782</v>
      </c>
      <c r="W485" s="31" t="s">
        <v>1782</v>
      </c>
      <c r="X485" s="31" t="s">
        <v>1779</v>
      </c>
      <c r="Y485" s="29" t="s">
        <v>1787</v>
      </c>
      <c r="Z485" s="38" t="s">
        <v>1788</v>
      </c>
      <c r="AA485" s="70" t="s">
        <v>2135</v>
      </c>
      <c r="AB485" s="63" t="s">
        <v>1878</v>
      </c>
      <c r="AC485" s="29"/>
    </row>
    <row r="486" spans="2:29" x14ac:dyDescent="0.25">
      <c r="B486" s="13" t="str">
        <f>Calculations!A459</f>
        <v>19P169</v>
      </c>
      <c r="C486" s="60">
        <v>30</v>
      </c>
      <c r="D486" s="29" t="str">
        <f>Calculations!B459</f>
        <v>City Centre North Opportunity Area, Preston, PR1 3BX</v>
      </c>
      <c r="E486" s="29" t="s">
        <v>1813</v>
      </c>
      <c r="F486" s="13" t="str">
        <f>Calculations!C459</f>
        <v>Mixed Use</v>
      </c>
      <c r="G486" s="53">
        <f>Calculations!D459</f>
        <v>15.1289</v>
      </c>
      <c r="H486" s="53">
        <f>Calculations!H459</f>
        <v>15.1289</v>
      </c>
      <c r="I486" s="53">
        <f>Calculations!L459</f>
        <v>100</v>
      </c>
      <c r="J486" s="53">
        <f>Calculations!G459</f>
        <v>0</v>
      </c>
      <c r="K486" s="53">
        <f>Calculations!K459</f>
        <v>0</v>
      </c>
      <c r="L486" s="53">
        <f>Calculations!F459</f>
        <v>0</v>
      </c>
      <c r="M486" s="53">
        <f>Calculations!J459</f>
        <v>0</v>
      </c>
      <c r="N486" s="53">
        <f>Calculations!E459</f>
        <v>0</v>
      </c>
      <c r="O486" s="53">
        <f>Calculations!I459</f>
        <v>0</v>
      </c>
      <c r="P486" s="53">
        <f>Calculations!Q459</f>
        <v>0.87267399999999995</v>
      </c>
      <c r="Q486" s="53">
        <f>Calculations!V459</f>
        <v>5.7682581020431094</v>
      </c>
      <c r="R486" s="53">
        <f>Calculations!O459</f>
        <v>0.25957799999999998</v>
      </c>
      <c r="S486" s="53">
        <f>Calculations!T459</f>
        <v>1.7157757669096891</v>
      </c>
      <c r="T486" s="53">
        <f>Calculations!M459</f>
        <v>0.13995099999999999</v>
      </c>
      <c r="U486" s="53">
        <f>Calculations!R459</f>
        <v>0.92505734058655942</v>
      </c>
      <c r="V486" s="31" t="s">
        <v>1782</v>
      </c>
      <c r="W486" s="31" t="s">
        <v>1782</v>
      </c>
      <c r="X486" s="31" t="s">
        <v>1779</v>
      </c>
      <c r="Y486" s="29" t="s">
        <v>1787</v>
      </c>
      <c r="Z486" s="38" t="s">
        <v>1788</v>
      </c>
      <c r="AA486" s="70" t="s">
        <v>2135</v>
      </c>
      <c r="AB486" s="63" t="s">
        <v>1878</v>
      </c>
      <c r="AC486" s="29"/>
    </row>
    <row r="487" spans="2:29" ht="90" x14ac:dyDescent="0.25">
      <c r="B487" s="13" t="str">
        <f>Calculations!A460</f>
        <v>19P170</v>
      </c>
      <c r="C487" s="60">
        <v>30</v>
      </c>
      <c r="D487" s="29" t="str">
        <f>Calculations!B460</f>
        <v>Stoneygate Opportunity Area, Preston, PR1 3XT</v>
      </c>
      <c r="E487" s="29" t="s">
        <v>1813</v>
      </c>
      <c r="F487" s="13" t="str">
        <f>Calculations!C460</f>
        <v>Mixed Use</v>
      </c>
      <c r="G487" s="53">
        <f>Calculations!D460</f>
        <v>10.1751</v>
      </c>
      <c r="H487" s="53">
        <f>Calculations!H460</f>
        <v>10.1751</v>
      </c>
      <c r="I487" s="53">
        <f>Calculations!L460</f>
        <v>100</v>
      </c>
      <c r="J487" s="53">
        <f>Calculations!G460</f>
        <v>0</v>
      </c>
      <c r="K487" s="53">
        <f>Calculations!K460</f>
        <v>0</v>
      </c>
      <c r="L487" s="53">
        <f>Calculations!F460</f>
        <v>0</v>
      </c>
      <c r="M487" s="53">
        <f>Calculations!J460</f>
        <v>0</v>
      </c>
      <c r="N487" s="53">
        <f>Calculations!E460</f>
        <v>0</v>
      </c>
      <c r="O487" s="53">
        <f>Calculations!I460</f>
        <v>0</v>
      </c>
      <c r="P487" s="53">
        <f>Calculations!Q460</f>
        <v>1.9883109999999999</v>
      </c>
      <c r="Q487" s="53">
        <f>Calculations!V460</f>
        <v>19.540948000511051</v>
      </c>
      <c r="R487" s="53">
        <f>Calculations!O460</f>
        <v>1.069172</v>
      </c>
      <c r="S487" s="53">
        <f>Calculations!T460</f>
        <v>10.507729653762617</v>
      </c>
      <c r="T487" s="53">
        <f>Calculations!M460</f>
        <v>0.616757</v>
      </c>
      <c r="U487" s="53">
        <f>Calculations!R460</f>
        <v>6.0614342856581258</v>
      </c>
      <c r="V487" s="31" t="s">
        <v>1781</v>
      </c>
      <c r="W487" s="31" t="s">
        <v>1782</v>
      </c>
      <c r="X487" s="31" t="s">
        <v>1779</v>
      </c>
      <c r="Y487" s="29" t="s">
        <v>1787</v>
      </c>
      <c r="Z487" s="38" t="s">
        <v>2517</v>
      </c>
      <c r="AA487" s="70" t="s">
        <v>2443</v>
      </c>
      <c r="AB487" s="63" t="s">
        <v>1894</v>
      </c>
      <c r="AC487" s="29"/>
    </row>
    <row r="488" spans="2:29" x14ac:dyDescent="0.25">
      <c r="B488" s="13" t="str">
        <f>Calculations!A461</f>
        <v>19P171</v>
      </c>
      <c r="C488" s="60">
        <v>30</v>
      </c>
      <c r="D488" s="29" t="str">
        <f>Calculations!B461</f>
        <v>Horrocks Quarter Opportunity Area, Preston, PR1 3BW</v>
      </c>
      <c r="E488" s="29" t="s">
        <v>1813</v>
      </c>
      <c r="F488" s="13" t="str">
        <f>Calculations!C461</f>
        <v>Mixed Use</v>
      </c>
      <c r="G488" s="53">
        <f>Calculations!D461</f>
        <v>8.8287800000000001</v>
      </c>
      <c r="H488" s="53">
        <f>Calculations!H461</f>
        <v>8.8287800000000001</v>
      </c>
      <c r="I488" s="53">
        <f>Calculations!L461</f>
        <v>100</v>
      </c>
      <c r="J488" s="53">
        <f>Calculations!G461</f>
        <v>0</v>
      </c>
      <c r="K488" s="53">
        <f>Calculations!K461</f>
        <v>0</v>
      </c>
      <c r="L488" s="53">
        <f>Calculations!F461</f>
        <v>0</v>
      </c>
      <c r="M488" s="53">
        <f>Calculations!J461</f>
        <v>0</v>
      </c>
      <c r="N488" s="53">
        <f>Calculations!E461</f>
        <v>0</v>
      </c>
      <c r="O488" s="53">
        <f>Calculations!I461</f>
        <v>0</v>
      </c>
      <c r="P488" s="53">
        <f>Calculations!Q461</f>
        <v>0.4947202</v>
      </c>
      <c r="Q488" s="53">
        <f>Calculations!V461</f>
        <v>5.603494480551106</v>
      </c>
      <c r="R488" s="53">
        <f>Calculations!O461</f>
        <v>0.20462419999999998</v>
      </c>
      <c r="S488" s="53">
        <f>Calculations!T461</f>
        <v>2.3176950835789314</v>
      </c>
      <c r="T488" s="53">
        <f>Calculations!M461</f>
        <v>0.111551</v>
      </c>
      <c r="U488" s="53">
        <f>Calculations!R461</f>
        <v>1.2634928042153049</v>
      </c>
      <c r="V488" s="31" t="s">
        <v>1782</v>
      </c>
      <c r="W488" s="31" t="s">
        <v>1782</v>
      </c>
      <c r="X488" s="31" t="s">
        <v>1779</v>
      </c>
      <c r="Y488" s="29" t="s">
        <v>1787</v>
      </c>
      <c r="Z488" s="38" t="s">
        <v>1788</v>
      </c>
      <c r="AA488" s="70" t="s">
        <v>2135</v>
      </c>
      <c r="AB488" s="63" t="s">
        <v>1878</v>
      </c>
      <c r="AC488" s="29"/>
    </row>
    <row r="489" spans="2:29" ht="26.25" x14ac:dyDescent="0.25">
      <c r="B489" s="13" t="str">
        <f>Calculations!A462</f>
        <v>19P174</v>
      </c>
      <c r="C489" s="60">
        <v>20</v>
      </c>
      <c r="D489" s="29" t="str">
        <f>Calculations!B462</f>
        <v>Park and Ride Sites (Broughton and Riversway), PR1 8PQ</v>
      </c>
      <c r="E489" s="29" t="s">
        <v>1813</v>
      </c>
      <c r="F489" s="13" t="str">
        <f>Calculations!C462</f>
        <v>Residential</v>
      </c>
      <c r="G489" s="53">
        <f>Calculations!D462</f>
        <v>5.90402</v>
      </c>
      <c r="H489" s="53">
        <f>Calculations!H462</f>
        <v>-3.1279718095689191E-6</v>
      </c>
      <c r="I489" s="53">
        <f>Calculations!L462</f>
        <v>-5.2980372857289082E-5</v>
      </c>
      <c r="J489" s="53">
        <f>Calculations!G462</f>
        <v>5.9028433217799998</v>
      </c>
      <c r="K489" s="53">
        <f>Calculations!K462</f>
        <v>99.980069880860839</v>
      </c>
      <c r="L489" s="53">
        <f>Calculations!F462</f>
        <v>1.17980619181E-3</v>
      </c>
      <c r="M489" s="53">
        <f>Calculations!J462</f>
        <v>1.99830995120274E-2</v>
      </c>
      <c r="N489" s="53">
        <f>Calculations!E462</f>
        <v>0</v>
      </c>
      <c r="O489" s="53">
        <f>Calculations!I462</f>
        <v>0</v>
      </c>
      <c r="P489" s="53">
        <f>Calculations!Q462</f>
        <v>1.4898949999999997</v>
      </c>
      <c r="Q489" s="53">
        <f>Calculations!V462</f>
        <v>25.235263430679431</v>
      </c>
      <c r="R489" s="53">
        <f>Calculations!O462</f>
        <v>0.38714499999999996</v>
      </c>
      <c r="S489" s="53">
        <f>Calculations!T462</f>
        <v>6.5573117977242621</v>
      </c>
      <c r="T489" s="53">
        <f>Calculations!M462</f>
        <v>0.21158399999999999</v>
      </c>
      <c r="U489" s="53">
        <f>Calculations!R462</f>
        <v>3.5837276973993992</v>
      </c>
      <c r="V489" s="31" t="s">
        <v>1782</v>
      </c>
      <c r="W489" s="31" t="s">
        <v>1781</v>
      </c>
      <c r="X489" s="31" t="s">
        <v>1779</v>
      </c>
      <c r="Y489" s="29" t="s">
        <v>1786</v>
      </c>
      <c r="Z489" s="38" t="s">
        <v>1791</v>
      </c>
      <c r="AA489" s="29" t="s">
        <v>2163</v>
      </c>
      <c r="AB489" s="63" t="s">
        <v>1878</v>
      </c>
      <c r="AC489" s="29"/>
    </row>
    <row r="490" spans="2:29" ht="26.25" x14ac:dyDescent="0.25">
      <c r="B490" s="13" t="str">
        <f>Calculations!A463</f>
        <v>19P178</v>
      </c>
      <c r="C490" s="60">
        <v>20</v>
      </c>
      <c r="D490" s="29" t="str">
        <f>Calculations!B463</f>
        <v>Riversway Phase B Site Specific Policy, Maritime Way, Preston, PR2 2HT</v>
      </c>
      <c r="E490" s="29" t="s">
        <v>1813</v>
      </c>
      <c r="F490" s="13" t="str">
        <f>Calculations!C463</f>
        <v>Mixed Use</v>
      </c>
      <c r="G490" s="53">
        <f>Calculations!D463</f>
        <v>21.5349</v>
      </c>
      <c r="H490" s="53">
        <f>Calculations!H463</f>
        <v>0.67544796740043722</v>
      </c>
      <c r="I490" s="53">
        <f>Calculations!L463</f>
        <v>3.1365270672277892</v>
      </c>
      <c r="J490" s="53">
        <f>Calculations!G463</f>
        <v>20.859072502699998</v>
      </c>
      <c r="K490" s="53">
        <f>Calculations!K463</f>
        <v>96.861710538242562</v>
      </c>
      <c r="L490" s="53">
        <f>Calculations!F463</f>
        <v>3.7952989956600001E-4</v>
      </c>
      <c r="M490" s="53">
        <f>Calculations!J463</f>
        <v>1.7623945296518675E-3</v>
      </c>
      <c r="N490" s="53">
        <f>Calculations!E463</f>
        <v>0</v>
      </c>
      <c r="O490" s="53">
        <f>Calculations!I463</f>
        <v>0</v>
      </c>
      <c r="P490" s="53">
        <f>Calculations!Q463</f>
        <v>3.6628449999999999</v>
      </c>
      <c r="Q490" s="53">
        <f>Calculations!V463</f>
        <v>17.008878610998892</v>
      </c>
      <c r="R490" s="53">
        <f>Calculations!O463</f>
        <v>0.81029499999999999</v>
      </c>
      <c r="S490" s="53">
        <f>Calculations!T463</f>
        <v>3.7627061189046613</v>
      </c>
      <c r="T490" s="53">
        <f>Calculations!M463</f>
        <v>0.37989499999999998</v>
      </c>
      <c r="U490" s="53">
        <f>Calculations!R463</f>
        <v>1.7640899191544885</v>
      </c>
      <c r="V490" s="31" t="s">
        <v>1782</v>
      </c>
      <c r="W490" s="31" t="s">
        <v>1781</v>
      </c>
      <c r="X490" s="31" t="s">
        <v>1779</v>
      </c>
      <c r="Y490" s="29" t="s">
        <v>1786</v>
      </c>
      <c r="Z490" s="38" t="s">
        <v>1791</v>
      </c>
      <c r="AA490" s="70" t="s">
        <v>2144</v>
      </c>
      <c r="AB490" s="63" t="s">
        <v>1878</v>
      </c>
      <c r="AC490" s="29"/>
    </row>
    <row r="491" spans="2:29" x14ac:dyDescent="0.25">
      <c r="B491" s="13" t="str">
        <f>Calculations!A464</f>
        <v>19P184</v>
      </c>
      <c r="C491" s="60">
        <v>30</v>
      </c>
      <c r="D491" s="29" t="str">
        <f>Calculations!B464</f>
        <v>Mount Street/Garden Street, Preston, PR1 8BT</v>
      </c>
      <c r="E491" s="29" t="s">
        <v>1813</v>
      </c>
      <c r="F491" s="13" t="str">
        <f>Calculations!C464</f>
        <v>Residential</v>
      </c>
      <c r="G491" s="53">
        <f>Calculations!D464</f>
        <v>6.0807199999999999E-2</v>
      </c>
      <c r="H491" s="53">
        <f>Calculations!H464</f>
        <v>6.0807199999999999E-2</v>
      </c>
      <c r="I491" s="53">
        <f>Calculations!L464</f>
        <v>100</v>
      </c>
      <c r="J491" s="53">
        <f>Calculations!G464</f>
        <v>0</v>
      </c>
      <c r="K491" s="53">
        <f>Calculations!K464</f>
        <v>0</v>
      </c>
      <c r="L491" s="53">
        <f>Calculations!F464</f>
        <v>0</v>
      </c>
      <c r="M491" s="53">
        <f>Calculations!J464</f>
        <v>0</v>
      </c>
      <c r="N491" s="53">
        <f>Calculations!E464</f>
        <v>0</v>
      </c>
      <c r="O491" s="53">
        <f>Calculations!I464</f>
        <v>0</v>
      </c>
      <c r="P491" s="53">
        <f>Calculations!Q464</f>
        <v>1.7774370000000002E-3</v>
      </c>
      <c r="Q491" s="53">
        <f>Calculations!V464</f>
        <v>2.923069965398835</v>
      </c>
      <c r="R491" s="53">
        <f>Calculations!O464</f>
        <v>3.3871699999999999E-4</v>
      </c>
      <c r="S491" s="53">
        <f>Calculations!T464</f>
        <v>0.55703436435158993</v>
      </c>
      <c r="T491" s="53">
        <f>Calculations!M464</f>
        <v>3.3871699999999999E-4</v>
      </c>
      <c r="U491" s="53">
        <f>Calculations!R464</f>
        <v>0.55703436435158993</v>
      </c>
      <c r="V491" s="31" t="s">
        <v>1782</v>
      </c>
      <c r="W491" s="31" t="s">
        <v>1782</v>
      </c>
      <c r="X491" s="31" t="s">
        <v>1779</v>
      </c>
      <c r="Y491" s="29" t="s">
        <v>1787</v>
      </c>
      <c r="Z491" s="38" t="s">
        <v>1788</v>
      </c>
      <c r="AA491" s="70" t="s">
        <v>2135</v>
      </c>
      <c r="AB491" s="63" t="s">
        <v>1878</v>
      </c>
      <c r="AC491" s="29"/>
    </row>
    <row r="492" spans="2:29" x14ac:dyDescent="0.25">
      <c r="B492" s="13" t="str">
        <f>Calculations!A465</f>
        <v>19P185</v>
      </c>
      <c r="C492" s="60">
        <v>30</v>
      </c>
      <c r="D492" s="29" t="str">
        <f>Calculations!B465</f>
        <v>33 Manchester Road, Preston, PR1 3YH</v>
      </c>
      <c r="E492" s="29" t="s">
        <v>1813</v>
      </c>
      <c r="F492" s="13" t="str">
        <f>Calculations!C465</f>
        <v>Residential</v>
      </c>
      <c r="G492" s="53">
        <f>Calculations!D465</f>
        <v>0.10089099999999999</v>
      </c>
      <c r="H492" s="53">
        <f>Calculations!H465</f>
        <v>0.10089099999999999</v>
      </c>
      <c r="I492" s="53">
        <f>Calculations!L465</f>
        <v>100</v>
      </c>
      <c r="J492" s="53">
        <f>Calculations!G465</f>
        <v>0</v>
      </c>
      <c r="K492" s="53">
        <f>Calculations!K465</f>
        <v>0</v>
      </c>
      <c r="L492" s="53">
        <f>Calculations!F465</f>
        <v>0</v>
      </c>
      <c r="M492" s="53">
        <f>Calculations!J465</f>
        <v>0</v>
      </c>
      <c r="N492" s="53">
        <f>Calculations!E465</f>
        <v>0</v>
      </c>
      <c r="O492" s="53">
        <f>Calculations!I465</f>
        <v>0</v>
      </c>
      <c r="P492" s="53">
        <f>Calculations!Q465</f>
        <v>0</v>
      </c>
      <c r="Q492" s="53">
        <f>Calculations!V465</f>
        <v>0</v>
      </c>
      <c r="R492" s="53">
        <f>Calculations!O465</f>
        <v>0</v>
      </c>
      <c r="S492" s="53">
        <f>Calculations!T465</f>
        <v>0</v>
      </c>
      <c r="T492" s="53">
        <f>Calculations!M465</f>
        <v>0</v>
      </c>
      <c r="U492" s="53">
        <f>Calculations!R465</f>
        <v>0</v>
      </c>
      <c r="V492" s="31" t="s">
        <v>1782</v>
      </c>
      <c r="W492" s="31" t="s">
        <v>1782</v>
      </c>
      <c r="X492" s="31" t="s">
        <v>1779</v>
      </c>
      <c r="Y492" s="29" t="s">
        <v>1789</v>
      </c>
      <c r="Z492" s="38" t="s">
        <v>1790</v>
      </c>
      <c r="AA492" s="70" t="s">
        <v>2166</v>
      </c>
      <c r="AB492" s="63" t="s">
        <v>1878</v>
      </c>
      <c r="AC492" s="29"/>
    </row>
    <row r="493" spans="2:29" x14ac:dyDescent="0.25">
      <c r="B493" s="13" t="str">
        <f>Calculations!A466</f>
        <v>19P186</v>
      </c>
      <c r="C493" s="60">
        <v>30</v>
      </c>
      <c r="D493" s="29" t="str">
        <f>Calculations!B466</f>
        <v>6 and 7 Ribblesdale Place, Preston, PR1 3NA</v>
      </c>
      <c r="E493" s="29" t="s">
        <v>1813</v>
      </c>
      <c r="F493" s="13" t="str">
        <f>Calculations!C466</f>
        <v>Residential</v>
      </c>
      <c r="G493" s="53">
        <f>Calculations!D466</f>
        <v>6.6857100000000003E-2</v>
      </c>
      <c r="H493" s="53">
        <f>Calculations!H466</f>
        <v>6.6857100000000003E-2</v>
      </c>
      <c r="I493" s="53">
        <f>Calculations!L466</f>
        <v>100</v>
      </c>
      <c r="J493" s="53">
        <f>Calculations!G466</f>
        <v>0</v>
      </c>
      <c r="K493" s="53">
        <f>Calculations!K466</f>
        <v>0</v>
      </c>
      <c r="L493" s="53">
        <f>Calculations!F466</f>
        <v>0</v>
      </c>
      <c r="M493" s="53">
        <f>Calculations!J466</f>
        <v>0</v>
      </c>
      <c r="N493" s="53">
        <f>Calculations!E466</f>
        <v>0</v>
      </c>
      <c r="O493" s="53">
        <f>Calculations!I466</f>
        <v>0</v>
      </c>
      <c r="P493" s="53">
        <f>Calculations!Q466</f>
        <v>0</v>
      </c>
      <c r="Q493" s="53">
        <f>Calculations!V466</f>
        <v>0</v>
      </c>
      <c r="R493" s="53">
        <f>Calculations!O466</f>
        <v>0</v>
      </c>
      <c r="S493" s="53">
        <f>Calculations!T466</f>
        <v>0</v>
      </c>
      <c r="T493" s="53">
        <f>Calculations!M466</f>
        <v>0</v>
      </c>
      <c r="U493" s="53">
        <f>Calculations!R466</f>
        <v>0</v>
      </c>
      <c r="V493" s="31" t="s">
        <v>1782</v>
      </c>
      <c r="W493" s="31" t="s">
        <v>1782</v>
      </c>
      <c r="X493" s="31" t="s">
        <v>1779</v>
      </c>
      <c r="Y493" s="29" t="s">
        <v>1789</v>
      </c>
      <c r="Z493" s="38" t="s">
        <v>1790</v>
      </c>
      <c r="AA493" s="70" t="s">
        <v>2166</v>
      </c>
      <c r="AB493" s="63" t="s">
        <v>1878</v>
      </c>
      <c r="AC493" s="29"/>
    </row>
    <row r="494" spans="2:29" ht="26.25" x14ac:dyDescent="0.25">
      <c r="B494" s="13" t="str">
        <f>Calculations!A467</f>
        <v>19P187</v>
      </c>
      <c r="C494" s="60">
        <v>30</v>
      </c>
      <c r="D494" s="29" t="str">
        <f>Calculations!B467</f>
        <v>Lancashire House, 24 Winckley Square, Preston, PR1 3JJ</v>
      </c>
      <c r="E494" s="29" t="s">
        <v>1813</v>
      </c>
      <c r="F494" s="13" t="str">
        <f>Calculations!C467</f>
        <v>Residential</v>
      </c>
      <c r="G494" s="53">
        <f>Calculations!D467</f>
        <v>0.106271</v>
      </c>
      <c r="H494" s="53">
        <f>Calculations!H467</f>
        <v>0.106271</v>
      </c>
      <c r="I494" s="53">
        <f>Calculations!L467</f>
        <v>100</v>
      </c>
      <c r="J494" s="53">
        <f>Calculations!G467</f>
        <v>0</v>
      </c>
      <c r="K494" s="53">
        <f>Calculations!K467</f>
        <v>0</v>
      </c>
      <c r="L494" s="53">
        <f>Calculations!F467</f>
        <v>0</v>
      </c>
      <c r="M494" s="53">
        <f>Calculations!J467</f>
        <v>0</v>
      </c>
      <c r="N494" s="53">
        <f>Calculations!E467</f>
        <v>0</v>
      </c>
      <c r="O494" s="53">
        <f>Calculations!I467</f>
        <v>0</v>
      </c>
      <c r="P494" s="53">
        <f>Calculations!Q467</f>
        <v>0</v>
      </c>
      <c r="Q494" s="53">
        <f>Calculations!V467</f>
        <v>0</v>
      </c>
      <c r="R494" s="53">
        <f>Calculations!O467</f>
        <v>0</v>
      </c>
      <c r="S494" s="53">
        <f>Calculations!T467</f>
        <v>0</v>
      </c>
      <c r="T494" s="53">
        <f>Calculations!M467</f>
        <v>0</v>
      </c>
      <c r="U494" s="53">
        <f>Calculations!R467</f>
        <v>0</v>
      </c>
      <c r="V494" s="31" t="s">
        <v>1782</v>
      </c>
      <c r="W494" s="31" t="s">
        <v>1782</v>
      </c>
      <c r="X494" s="31" t="s">
        <v>1779</v>
      </c>
      <c r="Y494" s="29" t="s">
        <v>1789</v>
      </c>
      <c r="Z494" s="38" t="s">
        <v>1790</v>
      </c>
      <c r="AA494" s="70" t="s">
        <v>2167</v>
      </c>
      <c r="AB494" s="63" t="s">
        <v>1878</v>
      </c>
      <c r="AC494" s="29"/>
    </row>
    <row r="495" spans="2:29" x14ac:dyDescent="0.25">
      <c r="B495" s="13" t="str">
        <f>Calculations!A468</f>
        <v>19P188</v>
      </c>
      <c r="C495" s="60">
        <v>30</v>
      </c>
      <c r="D495" s="29" t="str">
        <f>Calculations!B468</f>
        <v>170 Corporation Street, Preston, PR1 2UQ</v>
      </c>
      <c r="E495" s="29" t="s">
        <v>1813</v>
      </c>
      <c r="F495" s="13" t="str">
        <f>Calculations!C468</f>
        <v>Residential</v>
      </c>
      <c r="G495" s="53">
        <f>Calculations!D468</f>
        <v>2.6746900000000001E-2</v>
      </c>
      <c r="H495" s="53">
        <f>Calculations!H468</f>
        <v>2.6746900000000001E-2</v>
      </c>
      <c r="I495" s="53">
        <f>Calculations!L468</f>
        <v>100</v>
      </c>
      <c r="J495" s="53">
        <f>Calculations!G468</f>
        <v>0</v>
      </c>
      <c r="K495" s="53">
        <f>Calculations!K468</f>
        <v>0</v>
      </c>
      <c r="L495" s="53">
        <f>Calculations!F468</f>
        <v>0</v>
      </c>
      <c r="M495" s="53">
        <f>Calculations!J468</f>
        <v>0</v>
      </c>
      <c r="N495" s="53">
        <f>Calculations!E468</f>
        <v>0</v>
      </c>
      <c r="O495" s="53">
        <f>Calculations!I468</f>
        <v>0</v>
      </c>
      <c r="P495" s="53">
        <f>Calculations!Q468</f>
        <v>0</v>
      </c>
      <c r="Q495" s="53">
        <f>Calculations!V468</f>
        <v>0</v>
      </c>
      <c r="R495" s="53">
        <f>Calculations!O468</f>
        <v>0</v>
      </c>
      <c r="S495" s="53">
        <f>Calculations!T468</f>
        <v>0</v>
      </c>
      <c r="T495" s="53">
        <f>Calculations!M468</f>
        <v>0</v>
      </c>
      <c r="U495" s="53">
        <f>Calculations!R468</f>
        <v>0</v>
      </c>
      <c r="V495" s="31" t="s">
        <v>1782</v>
      </c>
      <c r="W495" s="31" t="s">
        <v>1782</v>
      </c>
      <c r="X495" s="31" t="s">
        <v>1779</v>
      </c>
      <c r="Y495" s="29" t="s">
        <v>1789</v>
      </c>
      <c r="Z495" s="38" t="s">
        <v>1790</v>
      </c>
      <c r="AA495" s="70" t="s">
        <v>2166</v>
      </c>
      <c r="AB495" s="63" t="s">
        <v>1878</v>
      </c>
      <c r="AC495" s="29"/>
    </row>
    <row r="496" spans="2:29" ht="26.25" x14ac:dyDescent="0.25">
      <c r="B496" s="13" t="str">
        <f>Calculations!A469</f>
        <v>19P189</v>
      </c>
      <c r="C496" s="60">
        <v>23</v>
      </c>
      <c r="D496" s="29" t="str">
        <f>Calculations!B469</f>
        <v>Greenlands Labour Club, Chatburn Road, Ribbleton, PR2 6BJ</v>
      </c>
      <c r="E496" s="29" t="s">
        <v>1813</v>
      </c>
      <c r="F496" s="13" t="str">
        <f>Calculations!C469</f>
        <v>Residential</v>
      </c>
      <c r="G496" s="53">
        <f>Calculations!D469</f>
        <v>0.33958500000000003</v>
      </c>
      <c r="H496" s="53">
        <f>Calculations!H469</f>
        <v>0.33958500000000003</v>
      </c>
      <c r="I496" s="53">
        <f>Calculations!L469</f>
        <v>100</v>
      </c>
      <c r="J496" s="53">
        <f>Calculations!G469</f>
        <v>0</v>
      </c>
      <c r="K496" s="53">
        <f>Calculations!K469</f>
        <v>0</v>
      </c>
      <c r="L496" s="53">
        <f>Calculations!F469</f>
        <v>0</v>
      </c>
      <c r="M496" s="53">
        <f>Calculations!J469</f>
        <v>0</v>
      </c>
      <c r="N496" s="53">
        <f>Calculations!E469</f>
        <v>0</v>
      </c>
      <c r="O496" s="53">
        <f>Calculations!I469</f>
        <v>0</v>
      </c>
      <c r="P496" s="53">
        <f>Calculations!Q469</f>
        <v>4.8477800000000001E-2</v>
      </c>
      <c r="Q496" s="53">
        <f>Calculations!V469</f>
        <v>14.275601101344288</v>
      </c>
      <c r="R496" s="53">
        <f>Calculations!O469</f>
        <v>0</v>
      </c>
      <c r="S496" s="53">
        <f>Calculations!T469</f>
        <v>0</v>
      </c>
      <c r="T496" s="53">
        <f>Calculations!M469</f>
        <v>0</v>
      </c>
      <c r="U496" s="53">
        <f>Calculations!R469</f>
        <v>0</v>
      </c>
      <c r="V496" s="31" t="s">
        <v>1782</v>
      </c>
      <c r="W496" s="31" t="s">
        <v>1782</v>
      </c>
      <c r="X496" s="31" t="s">
        <v>1779</v>
      </c>
      <c r="Y496" s="29" t="s">
        <v>1787</v>
      </c>
      <c r="Z496" s="38" t="s">
        <v>1788</v>
      </c>
      <c r="AA496" s="70" t="s">
        <v>2135</v>
      </c>
      <c r="AB496" s="63" t="s">
        <v>1878</v>
      </c>
      <c r="AC496" s="29"/>
    </row>
    <row r="497" spans="2:29" x14ac:dyDescent="0.25">
      <c r="B497" s="13" t="str">
        <f>Calculations!A470</f>
        <v>19P190</v>
      </c>
      <c r="C497" s="60">
        <v>23</v>
      </c>
      <c r="D497" s="29" t="str">
        <f>Calculations!B470</f>
        <v>Land at Browsholme Ave/Fair Oak Close, PR2 6EW</v>
      </c>
      <c r="E497" s="29" t="s">
        <v>1813</v>
      </c>
      <c r="F497" s="13" t="str">
        <f>Calculations!C470</f>
        <v>Residential</v>
      </c>
      <c r="G497" s="53">
        <f>Calculations!D470</f>
        <v>0.28921200000000002</v>
      </c>
      <c r="H497" s="53">
        <f>Calculations!H470</f>
        <v>0.28921200000000002</v>
      </c>
      <c r="I497" s="53">
        <f>Calculations!L470</f>
        <v>100</v>
      </c>
      <c r="J497" s="53">
        <f>Calculations!G470</f>
        <v>0</v>
      </c>
      <c r="K497" s="53">
        <f>Calculations!K470</f>
        <v>0</v>
      </c>
      <c r="L497" s="53">
        <f>Calculations!F470</f>
        <v>0</v>
      </c>
      <c r="M497" s="53">
        <f>Calculations!J470</f>
        <v>0</v>
      </c>
      <c r="N497" s="53">
        <f>Calculations!E470</f>
        <v>0</v>
      </c>
      <c r="O497" s="53">
        <f>Calculations!I470</f>
        <v>0</v>
      </c>
      <c r="P497" s="53">
        <f>Calculations!Q470</f>
        <v>2.12975E-2</v>
      </c>
      <c r="Q497" s="53">
        <f>Calculations!V470</f>
        <v>7.3639752154129141</v>
      </c>
      <c r="R497" s="53">
        <f>Calculations!O470</f>
        <v>0</v>
      </c>
      <c r="S497" s="53">
        <f>Calculations!T470</f>
        <v>0</v>
      </c>
      <c r="T497" s="53">
        <f>Calculations!M470</f>
        <v>0</v>
      </c>
      <c r="U497" s="53">
        <f>Calculations!R470</f>
        <v>0</v>
      </c>
      <c r="V497" s="31" t="s">
        <v>1782</v>
      </c>
      <c r="W497" s="31" t="s">
        <v>1782</v>
      </c>
      <c r="X497" s="31" t="s">
        <v>1779</v>
      </c>
      <c r="Y497" s="29" t="s">
        <v>1787</v>
      </c>
      <c r="Z497" s="38" t="s">
        <v>1788</v>
      </c>
      <c r="AA497" s="70" t="s">
        <v>2135</v>
      </c>
      <c r="AB497" s="63" t="s">
        <v>1878</v>
      </c>
      <c r="AC497" s="29"/>
    </row>
    <row r="498" spans="2:29" ht="26.25" x14ac:dyDescent="0.25">
      <c r="B498" s="13" t="str">
        <f>Calculations!A471</f>
        <v>19P191</v>
      </c>
      <c r="C498" s="60">
        <v>30</v>
      </c>
      <c r="D498" s="29" t="str">
        <f>Calculations!B471</f>
        <v>Former SpindlemakerÔÇÖs Arms, Lancaster Road North, Preston, Lancashire, PR1 2QL</v>
      </c>
      <c r="E498" s="29" t="s">
        <v>1813</v>
      </c>
      <c r="F498" s="13" t="str">
        <f>Calculations!C471</f>
        <v>Residential</v>
      </c>
      <c r="G498" s="53">
        <f>Calculations!D471</f>
        <v>0.121156</v>
      </c>
      <c r="H498" s="53">
        <f>Calculations!H471</f>
        <v>0.121156</v>
      </c>
      <c r="I498" s="53">
        <f>Calculations!L471</f>
        <v>100</v>
      </c>
      <c r="J498" s="53">
        <f>Calculations!G471</f>
        <v>0</v>
      </c>
      <c r="K498" s="53">
        <f>Calculations!K471</f>
        <v>0</v>
      </c>
      <c r="L498" s="53">
        <f>Calculations!F471</f>
        <v>0</v>
      </c>
      <c r="M498" s="53">
        <f>Calculations!J471</f>
        <v>0</v>
      </c>
      <c r="N498" s="53">
        <f>Calculations!E471</f>
        <v>0</v>
      </c>
      <c r="O498" s="53">
        <f>Calculations!I471</f>
        <v>0</v>
      </c>
      <c r="P498" s="53">
        <f>Calculations!Q471</f>
        <v>0</v>
      </c>
      <c r="Q498" s="53">
        <f>Calculations!V471</f>
        <v>0</v>
      </c>
      <c r="R498" s="53">
        <f>Calculations!O471</f>
        <v>0</v>
      </c>
      <c r="S498" s="53">
        <f>Calculations!T471</f>
        <v>0</v>
      </c>
      <c r="T498" s="53">
        <f>Calculations!M471</f>
        <v>0</v>
      </c>
      <c r="U498" s="53">
        <f>Calculations!R471</f>
        <v>0</v>
      </c>
      <c r="V498" s="31" t="s">
        <v>1782</v>
      </c>
      <c r="W498" s="31" t="s">
        <v>1782</v>
      </c>
      <c r="X498" s="31" t="s">
        <v>1779</v>
      </c>
      <c r="Y498" s="29" t="s">
        <v>1789</v>
      </c>
      <c r="Z498" s="38" t="s">
        <v>1790</v>
      </c>
      <c r="AA498" s="70" t="s">
        <v>2168</v>
      </c>
      <c r="AB498" s="63" t="s">
        <v>1878</v>
      </c>
      <c r="AC498" s="29"/>
    </row>
    <row r="499" spans="2:29" x14ac:dyDescent="0.25">
      <c r="B499" s="13" t="str">
        <f>Calculations!A472</f>
        <v>19P192</v>
      </c>
      <c r="C499" s="60">
        <v>30</v>
      </c>
      <c r="D499" s="29" t="str">
        <f>Calculations!B472</f>
        <v>Rear of St. MaryÔÇÖs, Friargate, Preston, PR1 5LN</v>
      </c>
      <c r="E499" s="29" t="s">
        <v>1813</v>
      </c>
      <c r="F499" s="13" t="str">
        <f>Calculations!C472</f>
        <v>Residential</v>
      </c>
      <c r="G499" s="53">
        <f>Calculations!D472</f>
        <v>0.26758300000000002</v>
      </c>
      <c r="H499" s="53">
        <f>Calculations!H472</f>
        <v>0.26758300000000002</v>
      </c>
      <c r="I499" s="53">
        <f>Calculations!L472</f>
        <v>100</v>
      </c>
      <c r="J499" s="53">
        <f>Calculations!G472</f>
        <v>0</v>
      </c>
      <c r="K499" s="53">
        <f>Calculations!K472</f>
        <v>0</v>
      </c>
      <c r="L499" s="53">
        <f>Calculations!F472</f>
        <v>0</v>
      </c>
      <c r="M499" s="53">
        <f>Calculations!J472</f>
        <v>0</v>
      </c>
      <c r="N499" s="53">
        <f>Calculations!E472</f>
        <v>0</v>
      </c>
      <c r="O499" s="53">
        <f>Calculations!I472</f>
        <v>0</v>
      </c>
      <c r="P499" s="53">
        <f>Calculations!Q472</f>
        <v>0</v>
      </c>
      <c r="Q499" s="53">
        <f>Calculations!V472</f>
        <v>0</v>
      </c>
      <c r="R499" s="53">
        <f>Calculations!O472</f>
        <v>0</v>
      </c>
      <c r="S499" s="53">
        <f>Calculations!T472</f>
        <v>0</v>
      </c>
      <c r="T499" s="53">
        <f>Calculations!M472</f>
        <v>0</v>
      </c>
      <c r="U499" s="53">
        <f>Calculations!R472</f>
        <v>0</v>
      </c>
      <c r="V499" s="31" t="s">
        <v>1782</v>
      </c>
      <c r="W499" s="31" t="s">
        <v>1782</v>
      </c>
      <c r="X499" s="31" t="s">
        <v>1779</v>
      </c>
      <c r="Y499" s="29" t="s">
        <v>1789</v>
      </c>
      <c r="Z499" s="38" t="s">
        <v>1790</v>
      </c>
      <c r="AA499" s="70" t="s">
        <v>2168</v>
      </c>
      <c r="AB499" s="63" t="s">
        <v>1878</v>
      </c>
      <c r="AC499" s="29"/>
    </row>
    <row r="500" spans="2:29" ht="26.25" x14ac:dyDescent="0.25">
      <c r="B500" s="13" t="str">
        <f>Calculations!A473</f>
        <v>19P193</v>
      </c>
      <c r="C500" s="60">
        <v>15</v>
      </c>
      <c r="D500" s="29" t="str">
        <f>Calculations!B473</f>
        <v>Ainsdale House,  Ainsdale Drive, Ashton-On-Ribble, Preston, PR2 1TU</v>
      </c>
      <c r="E500" s="29" t="s">
        <v>1813</v>
      </c>
      <c r="F500" s="13" t="str">
        <f>Calculations!C473</f>
        <v>Residential</v>
      </c>
      <c r="G500" s="53">
        <f>Calculations!D473</f>
        <v>0.28239399999999998</v>
      </c>
      <c r="H500" s="53">
        <f>Calculations!H473</f>
        <v>0.28239399999999998</v>
      </c>
      <c r="I500" s="53">
        <f>Calculations!L473</f>
        <v>100</v>
      </c>
      <c r="J500" s="53">
        <f>Calculations!G473</f>
        <v>0</v>
      </c>
      <c r="K500" s="53">
        <f>Calculations!K473</f>
        <v>0</v>
      </c>
      <c r="L500" s="53">
        <f>Calculations!F473</f>
        <v>0</v>
      </c>
      <c r="M500" s="53">
        <f>Calculations!J473</f>
        <v>0</v>
      </c>
      <c r="N500" s="53">
        <f>Calculations!E473</f>
        <v>0</v>
      </c>
      <c r="O500" s="53">
        <f>Calculations!I473</f>
        <v>0</v>
      </c>
      <c r="P500" s="53">
        <f>Calculations!Q473</f>
        <v>6.1785030000000001E-3</v>
      </c>
      <c r="Q500" s="53">
        <f>Calculations!V473</f>
        <v>2.1879016551343158</v>
      </c>
      <c r="R500" s="53">
        <f>Calculations!O473</f>
        <v>9.422530000000001E-4</v>
      </c>
      <c r="S500" s="53">
        <f>Calculations!T473</f>
        <v>0.33366608355701616</v>
      </c>
      <c r="T500" s="53">
        <f>Calculations!M473</f>
        <v>4.4678200000000001E-4</v>
      </c>
      <c r="U500" s="53">
        <f>Calculations!R473</f>
        <v>0.15821228496356157</v>
      </c>
      <c r="V500" s="31" t="s">
        <v>1782</v>
      </c>
      <c r="W500" s="31" t="s">
        <v>1782</v>
      </c>
      <c r="X500" s="31" t="s">
        <v>1779</v>
      </c>
      <c r="Y500" s="29" t="s">
        <v>1787</v>
      </c>
      <c r="Z500" s="38" t="s">
        <v>1788</v>
      </c>
      <c r="AA500" s="70" t="s">
        <v>2169</v>
      </c>
      <c r="AB500" s="63" t="s">
        <v>1878</v>
      </c>
      <c r="AC500" s="29"/>
    </row>
    <row r="501" spans="2:29" x14ac:dyDescent="0.25">
      <c r="B501" s="13" t="str">
        <f>Calculations!A474</f>
        <v>19P194</v>
      </c>
      <c r="C501" s="60">
        <v>30</v>
      </c>
      <c r="D501" s="29" t="str">
        <f>Calculations!B474</f>
        <v>Oak Street, City Centre, PR1 3XD</v>
      </c>
      <c r="E501" s="29" t="s">
        <v>1813</v>
      </c>
      <c r="F501" s="13" t="str">
        <f>Calculations!C474</f>
        <v>Mixed Use</v>
      </c>
      <c r="G501" s="53">
        <f>Calculations!D474</f>
        <v>0.136159</v>
      </c>
      <c r="H501" s="53">
        <f>Calculations!H474</f>
        <v>0.136159</v>
      </c>
      <c r="I501" s="53">
        <f>Calculations!L474</f>
        <v>100</v>
      </c>
      <c r="J501" s="53">
        <f>Calculations!G474</f>
        <v>0</v>
      </c>
      <c r="K501" s="53">
        <f>Calculations!K474</f>
        <v>0</v>
      </c>
      <c r="L501" s="53">
        <f>Calculations!F474</f>
        <v>0</v>
      </c>
      <c r="M501" s="53">
        <f>Calculations!J474</f>
        <v>0</v>
      </c>
      <c r="N501" s="53">
        <f>Calculations!E474</f>
        <v>0</v>
      </c>
      <c r="O501" s="53">
        <f>Calculations!I474</f>
        <v>0</v>
      </c>
      <c r="P501" s="53">
        <f>Calculations!Q474</f>
        <v>3.1301999999999999E-5</v>
      </c>
      <c r="Q501" s="53">
        <f>Calculations!V474</f>
        <v>2.2989299275112184E-2</v>
      </c>
      <c r="R501" s="53">
        <f>Calculations!O474</f>
        <v>0</v>
      </c>
      <c r="S501" s="53">
        <f>Calculations!T474</f>
        <v>0</v>
      </c>
      <c r="T501" s="53">
        <f>Calculations!M474</f>
        <v>0</v>
      </c>
      <c r="U501" s="53">
        <f>Calculations!R474</f>
        <v>0</v>
      </c>
      <c r="V501" s="31" t="s">
        <v>1782</v>
      </c>
      <c r="W501" s="31" t="s">
        <v>1782</v>
      </c>
      <c r="X501" s="31" t="s">
        <v>1779</v>
      </c>
      <c r="Y501" s="29" t="s">
        <v>1787</v>
      </c>
      <c r="Z501" s="38" t="s">
        <v>1788</v>
      </c>
      <c r="AA501" s="70" t="s">
        <v>2135</v>
      </c>
      <c r="AB501" s="63" t="s">
        <v>1878</v>
      </c>
      <c r="AC501" s="29"/>
    </row>
    <row r="502" spans="2:29" ht="26.25" x14ac:dyDescent="0.25">
      <c r="B502" s="13" t="str">
        <f>Calculations!A475</f>
        <v>19P195</v>
      </c>
      <c r="C502" s="60">
        <v>21</v>
      </c>
      <c r="D502" s="29" t="str">
        <f>Calculations!B475</f>
        <v>Land Adjacent to Ashton Basin off Tulketh Brow, Preston, PR2 2SJ</v>
      </c>
      <c r="E502" s="29" t="s">
        <v>1813</v>
      </c>
      <c r="F502" s="13" t="str">
        <f>Calculations!C475</f>
        <v>Residential</v>
      </c>
      <c r="G502" s="53">
        <f>Calculations!D475</f>
        <v>0.36617300000000003</v>
      </c>
      <c r="H502" s="53">
        <f>Calculations!H475</f>
        <v>0.36617300000000003</v>
      </c>
      <c r="I502" s="53">
        <f>Calculations!L475</f>
        <v>100</v>
      </c>
      <c r="J502" s="53">
        <f>Calculations!G475</f>
        <v>0</v>
      </c>
      <c r="K502" s="53">
        <f>Calculations!K475</f>
        <v>0</v>
      </c>
      <c r="L502" s="53">
        <f>Calculations!F475</f>
        <v>0</v>
      </c>
      <c r="M502" s="53">
        <f>Calculations!J475</f>
        <v>0</v>
      </c>
      <c r="N502" s="53">
        <f>Calculations!E475</f>
        <v>0</v>
      </c>
      <c r="O502" s="53">
        <f>Calculations!I475</f>
        <v>0</v>
      </c>
      <c r="P502" s="53">
        <f>Calculations!Q475</f>
        <v>1.54257E-5</v>
      </c>
      <c r="Q502" s="53">
        <f>Calculations!V475</f>
        <v>4.212680891272704E-3</v>
      </c>
      <c r="R502" s="53">
        <f>Calculations!O475</f>
        <v>0</v>
      </c>
      <c r="S502" s="53">
        <f>Calculations!T475</f>
        <v>0</v>
      </c>
      <c r="T502" s="53">
        <f>Calculations!M475</f>
        <v>0</v>
      </c>
      <c r="U502" s="53">
        <f>Calculations!R475</f>
        <v>0</v>
      </c>
      <c r="V502" s="31" t="s">
        <v>1782</v>
      </c>
      <c r="W502" s="31" t="s">
        <v>1782</v>
      </c>
      <c r="X502" s="31" t="s">
        <v>1779</v>
      </c>
      <c r="Y502" s="29" t="s">
        <v>1787</v>
      </c>
      <c r="Z502" s="38" t="s">
        <v>1788</v>
      </c>
      <c r="AA502" s="70" t="s">
        <v>2169</v>
      </c>
      <c r="AB502" s="63" t="s">
        <v>1878</v>
      </c>
      <c r="AC502" s="29"/>
    </row>
    <row r="503" spans="2:29" ht="26.25" x14ac:dyDescent="0.25">
      <c r="B503" s="13" t="str">
        <f>Calculations!A476</f>
        <v>19P196</v>
      </c>
      <c r="C503" s="60">
        <v>21</v>
      </c>
      <c r="D503" s="29" t="str">
        <f>Calculations!B476</f>
        <v>Former Goss Graphic Systems Ltd, Greenbank Street, Preston, PR1 7LA</v>
      </c>
      <c r="E503" s="29" t="s">
        <v>1813</v>
      </c>
      <c r="F503" s="13" t="str">
        <f>Calculations!C476</f>
        <v>Employment</v>
      </c>
      <c r="G503" s="53">
        <f>Calculations!D476</f>
        <v>3.6888700000000001</v>
      </c>
      <c r="H503" s="53">
        <f>Calculations!H476</f>
        <v>3.6888700000000001</v>
      </c>
      <c r="I503" s="53">
        <f>Calculations!L476</f>
        <v>100</v>
      </c>
      <c r="J503" s="53">
        <f>Calculations!G476</f>
        <v>0</v>
      </c>
      <c r="K503" s="53">
        <f>Calculations!K476</f>
        <v>0</v>
      </c>
      <c r="L503" s="53">
        <f>Calculations!F476</f>
        <v>0</v>
      </c>
      <c r="M503" s="53">
        <f>Calculations!J476</f>
        <v>0</v>
      </c>
      <c r="N503" s="53">
        <f>Calculations!E476</f>
        <v>0</v>
      </c>
      <c r="O503" s="53">
        <f>Calculations!I476</f>
        <v>0</v>
      </c>
      <c r="P503" s="53">
        <f>Calculations!Q476</f>
        <v>0.16608600000000001</v>
      </c>
      <c r="Q503" s="53">
        <f>Calculations!V476</f>
        <v>4.5023543795254373</v>
      </c>
      <c r="R503" s="53">
        <f>Calculations!O476</f>
        <v>6.2121000000000003E-2</v>
      </c>
      <c r="S503" s="53">
        <f>Calculations!T476</f>
        <v>1.6840116349993359</v>
      </c>
      <c r="T503" s="53">
        <f>Calculations!M476</f>
        <v>3.0800000000000001E-2</v>
      </c>
      <c r="U503" s="53">
        <f>Calculations!R476</f>
        <v>0.83494403435198317</v>
      </c>
      <c r="V503" s="31" t="s">
        <v>1782</v>
      </c>
      <c r="W503" s="31" t="s">
        <v>1782</v>
      </c>
      <c r="X503" s="31" t="s">
        <v>1780</v>
      </c>
      <c r="Y503" s="29" t="s">
        <v>1787</v>
      </c>
      <c r="Z503" s="38" t="s">
        <v>1788</v>
      </c>
      <c r="AA503" s="70" t="s">
        <v>2170</v>
      </c>
      <c r="AB503" s="63" t="s">
        <v>1878</v>
      </c>
      <c r="AC503" s="29"/>
    </row>
    <row r="504" spans="2:29" x14ac:dyDescent="0.25">
      <c r="B504" s="13" t="str">
        <f>Calculations!A477</f>
        <v>19P197</v>
      </c>
      <c r="C504" s="60">
        <v>30</v>
      </c>
      <c r="D504" s="29" t="str">
        <f>Calculations!B477</f>
        <v>44 -62 Corporation Street, Preston, PR1 2UP</v>
      </c>
      <c r="E504" s="29" t="s">
        <v>1813</v>
      </c>
      <c r="F504" s="13" t="str">
        <f>Calculations!C477</f>
        <v>Mixed Use</v>
      </c>
      <c r="G504" s="53">
        <f>Calculations!D477</f>
        <v>9.0742299999999998E-2</v>
      </c>
      <c r="H504" s="53">
        <f>Calculations!H477</f>
        <v>9.0742299999999998E-2</v>
      </c>
      <c r="I504" s="53">
        <f>Calculations!L477</f>
        <v>100</v>
      </c>
      <c r="J504" s="53">
        <f>Calculations!G477</f>
        <v>0</v>
      </c>
      <c r="K504" s="53">
        <f>Calculations!K477</f>
        <v>0</v>
      </c>
      <c r="L504" s="53">
        <f>Calculations!F477</f>
        <v>0</v>
      </c>
      <c r="M504" s="53">
        <f>Calculations!J477</f>
        <v>0</v>
      </c>
      <c r="N504" s="53">
        <f>Calculations!E477</f>
        <v>0</v>
      </c>
      <c r="O504" s="53">
        <f>Calculations!I477</f>
        <v>0</v>
      </c>
      <c r="P504" s="53">
        <f>Calculations!Q477</f>
        <v>0</v>
      </c>
      <c r="Q504" s="53">
        <f>Calculations!V477</f>
        <v>0</v>
      </c>
      <c r="R504" s="53">
        <f>Calculations!O477</f>
        <v>0</v>
      </c>
      <c r="S504" s="53">
        <f>Calculations!T477</f>
        <v>0</v>
      </c>
      <c r="T504" s="53">
        <f>Calculations!M477</f>
        <v>0</v>
      </c>
      <c r="U504" s="53">
        <f>Calculations!R477</f>
        <v>0</v>
      </c>
      <c r="V504" s="31" t="s">
        <v>1782</v>
      </c>
      <c r="W504" s="31" t="s">
        <v>1782</v>
      </c>
      <c r="X504" s="31" t="s">
        <v>1779</v>
      </c>
      <c r="Y504" s="29" t="s">
        <v>1789</v>
      </c>
      <c r="Z504" s="38" t="s">
        <v>1790</v>
      </c>
      <c r="AA504" s="70" t="s">
        <v>2171</v>
      </c>
      <c r="AB504" s="63" t="s">
        <v>1878</v>
      </c>
      <c r="AC504" s="29"/>
    </row>
    <row r="505" spans="2:29" x14ac:dyDescent="0.25">
      <c r="B505" s="13" t="str">
        <f>Calculations!A478</f>
        <v>19P198</v>
      </c>
      <c r="C505" s="60">
        <v>21</v>
      </c>
      <c r="D505" s="29" t="str">
        <f>Calculations!B478</f>
        <v>Alstoms, Strand Road, PR1 8UG</v>
      </c>
      <c r="E505" s="29" t="s">
        <v>1813</v>
      </c>
      <c r="F505" s="13" t="str">
        <f>Calculations!C478</f>
        <v>Mixed Use</v>
      </c>
      <c r="G505" s="53">
        <f>Calculations!D478</f>
        <v>6.3475799999999998</v>
      </c>
      <c r="H505" s="53">
        <f>Calculations!H478</f>
        <v>0.11243955406999984</v>
      </c>
      <c r="I505" s="53">
        <f>Calculations!L478</f>
        <v>1.7713767147479802</v>
      </c>
      <c r="J505" s="53">
        <f>Calculations!G478</f>
        <v>6.2351404459299999</v>
      </c>
      <c r="K505" s="53">
        <f>Calculations!K478</f>
        <v>98.228623285252013</v>
      </c>
      <c r="L505" s="53">
        <f>Calculations!F478</f>
        <v>0</v>
      </c>
      <c r="M505" s="53">
        <f>Calculations!J478</f>
        <v>0</v>
      </c>
      <c r="N505" s="53">
        <f>Calculations!E478</f>
        <v>0</v>
      </c>
      <c r="O505" s="53">
        <f>Calculations!I478</f>
        <v>0</v>
      </c>
      <c r="P505" s="53">
        <f>Calculations!Q478</f>
        <v>0.45389099999999999</v>
      </c>
      <c r="Q505" s="53">
        <f>Calculations!V478</f>
        <v>7.1506148800015126</v>
      </c>
      <c r="R505" s="53">
        <f>Calculations!O478</f>
        <v>7.4799999999999991E-2</v>
      </c>
      <c r="S505" s="53">
        <f>Calculations!T478</f>
        <v>1.1784018476332712</v>
      </c>
      <c r="T505" s="53">
        <f>Calculations!M478</f>
        <v>0.01</v>
      </c>
      <c r="U505" s="53">
        <f>Calculations!R478</f>
        <v>0.1575403539616673</v>
      </c>
      <c r="V505" s="31" t="s">
        <v>1782</v>
      </c>
      <c r="W505" s="31" t="s">
        <v>1781</v>
      </c>
      <c r="X505" s="31" t="s">
        <v>1779</v>
      </c>
      <c r="Y505" s="29" t="s">
        <v>1787</v>
      </c>
      <c r="Z505" s="38" t="s">
        <v>1788</v>
      </c>
      <c r="AA505" s="70" t="s">
        <v>2135</v>
      </c>
      <c r="AB505" s="63" t="s">
        <v>1878</v>
      </c>
      <c r="AC505" s="29"/>
    </row>
    <row r="506" spans="2:29" ht="26.25" x14ac:dyDescent="0.25">
      <c r="B506" s="13" t="str">
        <f>Calculations!A479</f>
        <v>19P199</v>
      </c>
      <c r="C506" s="60">
        <v>22</v>
      </c>
      <c r="D506" s="29" t="str">
        <f>Calculations!B479</f>
        <v>Perry's Car Showroom, Perrys Motor Village, 63-83, Blackpool Road, Preston, PR2 6BX</v>
      </c>
      <c r="E506" s="29" t="s">
        <v>1813</v>
      </c>
      <c r="F506" s="13" t="str">
        <f>Calculations!C479</f>
        <v>Employment</v>
      </c>
      <c r="G506" s="53">
        <f>Calculations!D479</f>
        <v>1.2464999999999999</v>
      </c>
      <c r="H506" s="53">
        <f>Calculations!H479</f>
        <v>1.2464999999999999</v>
      </c>
      <c r="I506" s="53">
        <f>Calculations!L479</f>
        <v>100</v>
      </c>
      <c r="J506" s="53">
        <f>Calculations!G479</f>
        <v>0</v>
      </c>
      <c r="K506" s="53">
        <f>Calculations!K479</f>
        <v>0</v>
      </c>
      <c r="L506" s="53">
        <f>Calculations!F479</f>
        <v>0</v>
      </c>
      <c r="M506" s="53">
        <f>Calculations!J479</f>
        <v>0</v>
      </c>
      <c r="N506" s="53">
        <f>Calculations!E479</f>
        <v>0</v>
      </c>
      <c r="O506" s="53">
        <f>Calculations!I479</f>
        <v>0</v>
      </c>
      <c r="P506" s="53">
        <f>Calculations!Q479</f>
        <v>9.8430200000000009E-2</v>
      </c>
      <c r="Q506" s="53">
        <f>Calculations!V479</f>
        <v>7.8965262735659865</v>
      </c>
      <c r="R506" s="53">
        <f>Calculations!O479</f>
        <v>2.24E-2</v>
      </c>
      <c r="S506" s="53">
        <f>Calculations!T479</f>
        <v>1.7970316887284394</v>
      </c>
      <c r="T506" s="53">
        <f>Calculations!M479</f>
        <v>0</v>
      </c>
      <c r="U506" s="53">
        <f>Calculations!R479</f>
        <v>0</v>
      </c>
      <c r="V506" s="31" t="s">
        <v>1782</v>
      </c>
      <c r="W506" s="31" t="s">
        <v>1782</v>
      </c>
      <c r="X506" s="31" t="s">
        <v>1780</v>
      </c>
      <c r="Y506" s="29" t="s">
        <v>1787</v>
      </c>
      <c r="Z506" s="38" t="s">
        <v>1788</v>
      </c>
      <c r="AA506" s="70" t="s">
        <v>2172</v>
      </c>
      <c r="AB506" s="63" t="s">
        <v>1878</v>
      </c>
      <c r="AC506" s="29"/>
    </row>
    <row r="507" spans="2:29" x14ac:dyDescent="0.25">
      <c r="B507" s="13" t="str">
        <f>Calculations!A480</f>
        <v>19P200</v>
      </c>
      <c r="C507" s="60">
        <v>22</v>
      </c>
      <c r="D507" s="29" t="str">
        <f>Calculations!B480</f>
        <v>Sharoe Green Hospital, Sharoe Green Lane, PR2 9HT</v>
      </c>
      <c r="E507" s="29" t="s">
        <v>1813</v>
      </c>
      <c r="F507" s="13" t="str">
        <f>Calculations!C480</f>
        <v>Residential</v>
      </c>
      <c r="G507" s="53">
        <f>Calculations!D480</f>
        <v>6.4145000000000003</v>
      </c>
      <c r="H507" s="53">
        <f>Calculations!H480</f>
        <v>6.4145000000000003</v>
      </c>
      <c r="I507" s="53">
        <f>Calculations!L480</f>
        <v>100</v>
      </c>
      <c r="J507" s="53">
        <f>Calculations!G480</f>
        <v>0</v>
      </c>
      <c r="K507" s="53">
        <f>Calculations!K480</f>
        <v>0</v>
      </c>
      <c r="L507" s="53">
        <f>Calculations!F480</f>
        <v>0</v>
      </c>
      <c r="M507" s="53">
        <f>Calculations!J480</f>
        <v>0</v>
      </c>
      <c r="N507" s="53">
        <f>Calculations!E480</f>
        <v>0</v>
      </c>
      <c r="O507" s="53">
        <f>Calculations!I480</f>
        <v>0</v>
      </c>
      <c r="P507" s="53">
        <f>Calculations!Q480</f>
        <v>0.48716510000000002</v>
      </c>
      <c r="Q507" s="53">
        <f>Calculations!V480</f>
        <v>7.5947478369319503</v>
      </c>
      <c r="R507" s="53">
        <f>Calculations!O480</f>
        <v>0.1474741</v>
      </c>
      <c r="S507" s="53">
        <f>Calculations!T480</f>
        <v>2.2990739730298539</v>
      </c>
      <c r="T507" s="53">
        <f>Calculations!M480</f>
        <v>6.9599999999999995E-2</v>
      </c>
      <c r="U507" s="53">
        <f>Calculations!R480</f>
        <v>1.0850417023930157</v>
      </c>
      <c r="V507" s="31" t="s">
        <v>1782</v>
      </c>
      <c r="W507" s="31" t="s">
        <v>1781</v>
      </c>
      <c r="X507" s="31" t="s">
        <v>1779</v>
      </c>
      <c r="Y507" s="29" t="s">
        <v>1787</v>
      </c>
      <c r="Z507" s="38" t="s">
        <v>1788</v>
      </c>
      <c r="AA507" s="70" t="s">
        <v>2144</v>
      </c>
      <c r="AB507" s="63" t="s">
        <v>1878</v>
      </c>
      <c r="AC507" s="29"/>
    </row>
    <row r="508" spans="2:29" x14ac:dyDescent="0.25">
      <c r="B508" s="13" t="str">
        <f>Calculations!A481</f>
        <v>19P201</v>
      </c>
      <c r="C508" s="60">
        <v>15</v>
      </c>
      <c r="D508" s="29" t="str">
        <f>Calculations!B481</f>
        <v>Land South of Lea Lane, Bryars Farm, PR4 0RL</v>
      </c>
      <c r="E508" s="29" t="s">
        <v>1813</v>
      </c>
      <c r="F508" s="13" t="str">
        <f>Calculations!C481</f>
        <v>Residential</v>
      </c>
      <c r="G508" s="53">
        <f>Calculations!D481</f>
        <v>43.216000000000001</v>
      </c>
      <c r="H508" s="53">
        <f>Calculations!H481</f>
        <v>43.216000000000001</v>
      </c>
      <c r="I508" s="53">
        <f>Calculations!L481</f>
        <v>100</v>
      </c>
      <c r="J508" s="53">
        <f>Calculations!G481</f>
        <v>0</v>
      </c>
      <c r="K508" s="53">
        <f>Calculations!K481</f>
        <v>0</v>
      </c>
      <c r="L508" s="53">
        <f>Calculations!F481</f>
        <v>0</v>
      </c>
      <c r="M508" s="53">
        <f>Calculations!J481</f>
        <v>0</v>
      </c>
      <c r="N508" s="53">
        <f>Calculations!E481</f>
        <v>0</v>
      </c>
      <c r="O508" s="53">
        <f>Calculations!I481</f>
        <v>0</v>
      </c>
      <c r="P508" s="53">
        <f>Calculations!Q481</f>
        <v>5.1317969999999997</v>
      </c>
      <c r="Q508" s="53">
        <f>Calculations!V481</f>
        <v>11.874761662347277</v>
      </c>
      <c r="R508" s="53">
        <f>Calculations!O481</f>
        <v>2.3699569999999999</v>
      </c>
      <c r="S508" s="53">
        <f>Calculations!T481</f>
        <v>5.4839804701962231</v>
      </c>
      <c r="T508" s="53">
        <f>Calculations!M481</f>
        <v>1.45628</v>
      </c>
      <c r="U508" s="53">
        <f>Calculations!R481</f>
        <v>3.3697704553868939</v>
      </c>
      <c r="V508" s="31" t="s">
        <v>1782</v>
      </c>
      <c r="W508" s="31" t="s">
        <v>1782</v>
      </c>
      <c r="X508" s="31" t="s">
        <v>1779</v>
      </c>
      <c r="Y508" s="29" t="s">
        <v>1787</v>
      </c>
      <c r="Z508" s="38" t="s">
        <v>1788</v>
      </c>
      <c r="AA508" s="70" t="s">
        <v>2164</v>
      </c>
      <c r="AB508" s="63" t="s">
        <v>1878</v>
      </c>
      <c r="AC508" s="29"/>
    </row>
    <row r="509" spans="2:29" x14ac:dyDescent="0.25">
      <c r="B509" s="13" t="str">
        <f>Calculations!A482</f>
        <v>19P202</v>
      </c>
      <c r="C509" s="60">
        <v>17</v>
      </c>
      <c r="D509" s="29" t="str">
        <f>Calculations!B482</f>
        <v>A Touch Of Spice, 521 Garstang Road, Preston, PR3 5JA</v>
      </c>
      <c r="E509" s="29" t="s">
        <v>1813</v>
      </c>
      <c r="F509" s="13" t="str">
        <f>Calculations!C482</f>
        <v>Mixed Use</v>
      </c>
      <c r="G509" s="53">
        <f>Calculations!D482</f>
        <v>0.41758899999999999</v>
      </c>
      <c r="H509" s="53">
        <f>Calculations!H482</f>
        <v>0.41758899999999999</v>
      </c>
      <c r="I509" s="53">
        <f>Calculations!L482</f>
        <v>100</v>
      </c>
      <c r="J509" s="53">
        <f>Calculations!G482</f>
        <v>0</v>
      </c>
      <c r="K509" s="53">
        <f>Calculations!K482</f>
        <v>0</v>
      </c>
      <c r="L509" s="53">
        <f>Calculations!F482</f>
        <v>0</v>
      </c>
      <c r="M509" s="53">
        <f>Calculations!J482</f>
        <v>0</v>
      </c>
      <c r="N509" s="53">
        <f>Calculations!E482</f>
        <v>0</v>
      </c>
      <c r="O509" s="53">
        <f>Calculations!I482</f>
        <v>0</v>
      </c>
      <c r="P509" s="53">
        <f>Calculations!Q482</f>
        <v>0</v>
      </c>
      <c r="Q509" s="53">
        <f>Calculations!V482</f>
        <v>0</v>
      </c>
      <c r="R509" s="53">
        <f>Calculations!O482</f>
        <v>0</v>
      </c>
      <c r="S509" s="53">
        <f>Calculations!T482</f>
        <v>0</v>
      </c>
      <c r="T509" s="53">
        <f>Calculations!M482</f>
        <v>0</v>
      </c>
      <c r="U509" s="53">
        <f>Calculations!R482</f>
        <v>0</v>
      </c>
      <c r="V509" s="31" t="s">
        <v>1782</v>
      </c>
      <c r="W509" s="31" t="s">
        <v>1782</v>
      </c>
      <c r="X509" s="31" t="s">
        <v>1779</v>
      </c>
      <c r="Y509" s="29" t="s">
        <v>1789</v>
      </c>
      <c r="Z509" s="38" t="s">
        <v>1790</v>
      </c>
      <c r="AA509" s="70" t="s">
        <v>2144</v>
      </c>
      <c r="AB509" s="63" t="s">
        <v>1878</v>
      </c>
      <c r="AC509" s="29"/>
    </row>
    <row r="510" spans="2:29" x14ac:dyDescent="0.25">
      <c r="B510" s="13" t="str">
        <f>Calculations!A483</f>
        <v>19P203</v>
      </c>
      <c r="C510" s="60">
        <v>17</v>
      </c>
      <c r="D510" s="29" t="str">
        <f>Calculations!B483</f>
        <v>Daniels Farm, Durton Lane, Preston, PR3 5LE</v>
      </c>
      <c r="E510" s="29" t="s">
        <v>1813</v>
      </c>
      <c r="F510" s="13" t="str">
        <f>Calculations!C483</f>
        <v>Residential</v>
      </c>
      <c r="G510" s="53">
        <f>Calculations!D483</f>
        <v>8.6609599999999995E-2</v>
      </c>
      <c r="H510" s="53">
        <f>Calculations!H483</f>
        <v>8.6609599999999995E-2</v>
      </c>
      <c r="I510" s="53">
        <f>Calculations!L483</f>
        <v>100</v>
      </c>
      <c r="J510" s="53">
        <f>Calculations!G483</f>
        <v>0</v>
      </c>
      <c r="K510" s="53">
        <f>Calculations!K483</f>
        <v>0</v>
      </c>
      <c r="L510" s="53">
        <f>Calculations!F483</f>
        <v>0</v>
      </c>
      <c r="M510" s="53">
        <f>Calculations!J483</f>
        <v>0</v>
      </c>
      <c r="N510" s="53">
        <f>Calculations!E483</f>
        <v>0</v>
      </c>
      <c r="O510" s="53">
        <f>Calculations!I483</f>
        <v>0</v>
      </c>
      <c r="P510" s="53">
        <f>Calculations!Q483</f>
        <v>0</v>
      </c>
      <c r="Q510" s="53">
        <f>Calculations!V483</f>
        <v>0</v>
      </c>
      <c r="R510" s="53">
        <f>Calculations!O483</f>
        <v>0</v>
      </c>
      <c r="S510" s="53">
        <f>Calculations!T483</f>
        <v>0</v>
      </c>
      <c r="T510" s="53">
        <f>Calculations!M483</f>
        <v>0</v>
      </c>
      <c r="U510" s="53">
        <f>Calculations!R483</f>
        <v>0</v>
      </c>
      <c r="V510" s="31" t="s">
        <v>1782</v>
      </c>
      <c r="W510" s="31" t="s">
        <v>1782</v>
      </c>
      <c r="X510" s="31" t="s">
        <v>1779</v>
      </c>
      <c r="Y510" s="29" t="s">
        <v>1789</v>
      </c>
      <c r="Z510" s="38" t="s">
        <v>1790</v>
      </c>
      <c r="AA510" s="70" t="s">
        <v>2173</v>
      </c>
      <c r="AB510" s="63" t="s">
        <v>1878</v>
      </c>
      <c r="AC510" s="29"/>
    </row>
    <row r="511" spans="2:29" x14ac:dyDescent="0.25">
      <c r="B511" s="13" t="str">
        <f>Calculations!A484</f>
        <v>19P204</v>
      </c>
      <c r="C511" s="60" t="s">
        <v>1831</v>
      </c>
      <c r="D511" s="29" t="str">
        <f>Calculations!B484</f>
        <v>91 Garstang Road, Preston, PR1 1LD</v>
      </c>
      <c r="E511" s="29" t="s">
        <v>1813</v>
      </c>
      <c r="F511" s="13" t="str">
        <f>Calculations!C484</f>
        <v>Residential</v>
      </c>
      <c r="G511" s="53">
        <f>Calculations!D484</f>
        <v>0.206315</v>
      </c>
      <c r="H511" s="53">
        <f>Calculations!H484</f>
        <v>0.206315</v>
      </c>
      <c r="I511" s="53">
        <f>Calculations!L484</f>
        <v>100</v>
      </c>
      <c r="J511" s="53">
        <f>Calculations!G484</f>
        <v>0</v>
      </c>
      <c r="K511" s="53">
        <f>Calculations!K484</f>
        <v>0</v>
      </c>
      <c r="L511" s="53">
        <f>Calculations!F484</f>
        <v>0</v>
      </c>
      <c r="M511" s="53">
        <f>Calculations!J484</f>
        <v>0</v>
      </c>
      <c r="N511" s="53">
        <f>Calculations!E484</f>
        <v>0</v>
      </c>
      <c r="O511" s="53">
        <f>Calculations!I484</f>
        <v>0</v>
      </c>
      <c r="P511" s="53">
        <f>Calculations!Q484</f>
        <v>0</v>
      </c>
      <c r="Q511" s="53">
        <f>Calculations!V484</f>
        <v>0</v>
      </c>
      <c r="R511" s="53">
        <f>Calculations!O484</f>
        <v>0</v>
      </c>
      <c r="S511" s="53">
        <f>Calculations!T484</f>
        <v>0</v>
      </c>
      <c r="T511" s="53">
        <f>Calculations!M484</f>
        <v>0</v>
      </c>
      <c r="U511" s="53">
        <f>Calculations!R484</f>
        <v>0</v>
      </c>
      <c r="V511" s="31" t="s">
        <v>1782</v>
      </c>
      <c r="W511" s="31" t="s">
        <v>1782</v>
      </c>
      <c r="X511" s="31" t="s">
        <v>1779</v>
      </c>
      <c r="Y511" s="29" t="s">
        <v>1789</v>
      </c>
      <c r="Z511" s="38" t="s">
        <v>1790</v>
      </c>
      <c r="AA511" s="70" t="s">
        <v>2174</v>
      </c>
      <c r="AB511" s="63" t="s">
        <v>1878</v>
      </c>
      <c r="AC511" s="29"/>
    </row>
    <row r="512" spans="2:29" ht="26.25" x14ac:dyDescent="0.25">
      <c r="B512" s="13" t="str">
        <f>Calculations!A485</f>
        <v>19P205</v>
      </c>
      <c r="C512" s="60">
        <v>13</v>
      </c>
      <c r="D512" s="29" t="str">
        <f>Calculations!B485</f>
        <v>Land Adjoining Meadowcroft Cottage, 273 Whittingham Lane, Broughton, Preston, PR3 2JJ</v>
      </c>
      <c r="E512" s="29" t="s">
        <v>1813</v>
      </c>
      <c r="F512" s="13" t="str">
        <f>Calculations!C485</f>
        <v>Residential</v>
      </c>
      <c r="G512" s="53">
        <f>Calculations!D485</f>
        <v>0.37656099999999998</v>
      </c>
      <c r="H512" s="53">
        <f>Calculations!H485</f>
        <v>0.37656099999999998</v>
      </c>
      <c r="I512" s="53">
        <f>Calculations!L485</f>
        <v>100</v>
      </c>
      <c r="J512" s="53">
        <f>Calculations!G485</f>
        <v>0</v>
      </c>
      <c r="K512" s="53">
        <f>Calculations!K485</f>
        <v>0</v>
      </c>
      <c r="L512" s="53">
        <f>Calculations!F485</f>
        <v>0</v>
      </c>
      <c r="M512" s="53">
        <f>Calculations!J485</f>
        <v>0</v>
      </c>
      <c r="N512" s="53">
        <f>Calculations!E485</f>
        <v>0</v>
      </c>
      <c r="O512" s="53">
        <f>Calculations!I485</f>
        <v>0</v>
      </c>
      <c r="P512" s="53">
        <f>Calculations!Q485</f>
        <v>2.318E-4</v>
      </c>
      <c r="Q512" s="53">
        <f>Calculations!V485</f>
        <v>6.1557091679701297E-2</v>
      </c>
      <c r="R512" s="53">
        <f>Calculations!O485</f>
        <v>0</v>
      </c>
      <c r="S512" s="53">
        <f>Calculations!T485</f>
        <v>0</v>
      </c>
      <c r="T512" s="53">
        <f>Calculations!M485</f>
        <v>0</v>
      </c>
      <c r="U512" s="53">
        <f>Calculations!R485</f>
        <v>0</v>
      </c>
      <c r="V512" s="31" t="s">
        <v>1782</v>
      </c>
      <c r="W512" s="31" t="s">
        <v>1782</v>
      </c>
      <c r="X512" s="31" t="s">
        <v>1779</v>
      </c>
      <c r="Y512" s="29" t="s">
        <v>1787</v>
      </c>
      <c r="Z512" s="38" t="s">
        <v>1788</v>
      </c>
      <c r="AA512" s="70" t="s">
        <v>2132</v>
      </c>
      <c r="AB512" s="63" t="s">
        <v>1878</v>
      </c>
      <c r="AC512" s="29"/>
    </row>
    <row r="513" spans="2:29" x14ac:dyDescent="0.25">
      <c r="B513" s="13" t="str">
        <f>Calculations!A486</f>
        <v>19P206</v>
      </c>
      <c r="C513" s="60">
        <v>17</v>
      </c>
      <c r="D513" s="29" t="str">
        <f>Calculations!B486</f>
        <v>31 Woodplumpton Lane, Preston, PR3 5JJ</v>
      </c>
      <c r="E513" s="29" t="s">
        <v>1813</v>
      </c>
      <c r="F513" s="13" t="str">
        <f>Calculations!C486</f>
        <v>Residential</v>
      </c>
      <c r="G513" s="53">
        <f>Calculations!D486</f>
        <v>0.25212699999999999</v>
      </c>
      <c r="H513" s="53">
        <f>Calculations!H486</f>
        <v>0.25212699999999999</v>
      </c>
      <c r="I513" s="53">
        <f>Calculations!L486</f>
        <v>100</v>
      </c>
      <c r="J513" s="53">
        <f>Calculations!G486</f>
        <v>0</v>
      </c>
      <c r="K513" s="53">
        <f>Calculations!K486</f>
        <v>0</v>
      </c>
      <c r="L513" s="53">
        <f>Calculations!F486</f>
        <v>0</v>
      </c>
      <c r="M513" s="53">
        <f>Calculations!J486</f>
        <v>0</v>
      </c>
      <c r="N513" s="53">
        <f>Calculations!E486</f>
        <v>0</v>
      </c>
      <c r="O513" s="53">
        <f>Calculations!I486</f>
        <v>0</v>
      </c>
      <c r="P513" s="53">
        <f>Calculations!Q486</f>
        <v>7.1927600000000006E-5</v>
      </c>
      <c r="Q513" s="53">
        <f>Calculations!V486</f>
        <v>2.852832104455295E-2</v>
      </c>
      <c r="R513" s="53">
        <f>Calculations!O486</f>
        <v>0</v>
      </c>
      <c r="S513" s="53">
        <f>Calculations!T486</f>
        <v>0</v>
      </c>
      <c r="T513" s="53">
        <f>Calculations!M486</f>
        <v>0</v>
      </c>
      <c r="U513" s="53">
        <f>Calculations!R486</f>
        <v>0</v>
      </c>
      <c r="V513" s="31" t="s">
        <v>1782</v>
      </c>
      <c r="W513" s="31" t="s">
        <v>1782</v>
      </c>
      <c r="X513" s="31" t="s">
        <v>1779</v>
      </c>
      <c r="Y513" s="29" t="s">
        <v>1787</v>
      </c>
      <c r="Z513" s="38" t="s">
        <v>1788</v>
      </c>
      <c r="AA513" s="70" t="s">
        <v>2132</v>
      </c>
      <c r="AB513" s="63" t="s">
        <v>1878</v>
      </c>
      <c r="AC513" s="29"/>
    </row>
    <row r="514" spans="2:29" x14ac:dyDescent="0.25">
      <c r="B514" s="13" t="str">
        <f>Calculations!A487</f>
        <v>19P207</v>
      </c>
      <c r="C514" s="60">
        <v>30</v>
      </c>
      <c r="D514" s="29" t="str">
        <f>Calculations!B487</f>
        <v>101-103 New Hall Lane, Preston, PR1 5PB</v>
      </c>
      <c r="E514" s="29" t="s">
        <v>1813</v>
      </c>
      <c r="F514" s="13" t="str">
        <f>Calculations!C487</f>
        <v>Residential</v>
      </c>
      <c r="G514" s="53">
        <f>Calculations!D487</f>
        <v>1.2292000000000001E-2</v>
      </c>
      <c r="H514" s="53">
        <f>Calculations!H487</f>
        <v>1.2292000000000001E-2</v>
      </c>
      <c r="I514" s="53">
        <f>Calculations!L487</f>
        <v>100</v>
      </c>
      <c r="J514" s="53">
        <f>Calculations!G487</f>
        <v>0</v>
      </c>
      <c r="K514" s="53">
        <f>Calculations!K487</f>
        <v>0</v>
      </c>
      <c r="L514" s="53">
        <f>Calculations!F487</f>
        <v>0</v>
      </c>
      <c r="M514" s="53">
        <f>Calculations!J487</f>
        <v>0</v>
      </c>
      <c r="N514" s="53">
        <f>Calculations!E487</f>
        <v>0</v>
      </c>
      <c r="O514" s="53">
        <f>Calculations!I487</f>
        <v>0</v>
      </c>
      <c r="P514" s="53">
        <f>Calculations!Q487</f>
        <v>2.0827317E-4</v>
      </c>
      <c r="Q514" s="53">
        <f>Calculations!V487</f>
        <v>1.6943798405466968</v>
      </c>
      <c r="R514" s="53">
        <f>Calculations!O487</f>
        <v>8.6241700000000008E-6</v>
      </c>
      <c r="S514" s="53">
        <f>Calculations!T487</f>
        <v>7.0160836316303293E-2</v>
      </c>
      <c r="T514" s="53">
        <f>Calculations!M487</f>
        <v>0</v>
      </c>
      <c r="U514" s="53">
        <f>Calculations!R487</f>
        <v>0</v>
      </c>
      <c r="V514" s="31" t="s">
        <v>1782</v>
      </c>
      <c r="W514" s="31" t="s">
        <v>1782</v>
      </c>
      <c r="X514" s="31" t="s">
        <v>1779</v>
      </c>
      <c r="Y514" s="29" t="s">
        <v>1787</v>
      </c>
      <c r="Z514" s="38" t="s">
        <v>1788</v>
      </c>
      <c r="AA514" s="70" t="s">
        <v>2164</v>
      </c>
      <c r="AB514" s="63" t="s">
        <v>1878</v>
      </c>
      <c r="AC514" s="29"/>
    </row>
    <row r="515" spans="2:29" x14ac:dyDescent="0.25">
      <c r="B515" s="13" t="str">
        <f>Calculations!A488</f>
        <v>19P208</v>
      </c>
      <c r="C515" s="60">
        <v>22</v>
      </c>
      <c r="D515" s="29" t="str">
        <f>Calculations!B488</f>
        <v>Land Adjacent , 63, Robin Street, Preston, PR1 5RJ</v>
      </c>
      <c r="E515" s="29" t="s">
        <v>1813</v>
      </c>
      <c r="F515" s="13" t="str">
        <f>Calculations!C488</f>
        <v>Residential</v>
      </c>
      <c r="G515" s="53">
        <f>Calculations!D488</f>
        <v>4.7261100000000004E-3</v>
      </c>
      <c r="H515" s="53">
        <f>Calculations!H488</f>
        <v>4.7261100000000004E-3</v>
      </c>
      <c r="I515" s="53">
        <f>Calculations!L488</f>
        <v>100</v>
      </c>
      <c r="J515" s="53">
        <f>Calculations!G488</f>
        <v>0</v>
      </c>
      <c r="K515" s="53">
        <f>Calculations!K488</f>
        <v>0</v>
      </c>
      <c r="L515" s="53">
        <f>Calculations!F488</f>
        <v>0</v>
      </c>
      <c r="M515" s="53">
        <f>Calculations!J488</f>
        <v>0</v>
      </c>
      <c r="N515" s="53">
        <f>Calculations!E488</f>
        <v>0</v>
      </c>
      <c r="O515" s="53">
        <f>Calculations!I488</f>
        <v>0</v>
      </c>
      <c r="P515" s="53">
        <f>Calculations!Q488</f>
        <v>0</v>
      </c>
      <c r="Q515" s="53">
        <f>Calculations!V488</f>
        <v>0</v>
      </c>
      <c r="R515" s="53">
        <f>Calculations!O488</f>
        <v>0</v>
      </c>
      <c r="S515" s="53">
        <f>Calculations!T488</f>
        <v>0</v>
      </c>
      <c r="T515" s="53">
        <f>Calculations!M488</f>
        <v>0</v>
      </c>
      <c r="U515" s="53">
        <f>Calculations!R488</f>
        <v>0</v>
      </c>
      <c r="V515" s="31" t="s">
        <v>1782</v>
      </c>
      <c r="W515" s="31" t="s">
        <v>1782</v>
      </c>
      <c r="X515" s="31" t="s">
        <v>1779</v>
      </c>
      <c r="Y515" s="29" t="s">
        <v>1789</v>
      </c>
      <c r="Z515" s="38" t="s">
        <v>1790</v>
      </c>
      <c r="AA515" s="70" t="s">
        <v>2175</v>
      </c>
      <c r="AB515" s="63" t="s">
        <v>1878</v>
      </c>
      <c r="AC515" s="29"/>
    </row>
    <row r="516" spans="2:29" x14ac:dyDescent="0.25">
      <c r="B516" s="13" t="str">
        <f>Calculations!A489</f>
        <v>19P209</v>
      </c>
      <c r="C516" s="60" t="s">
        <v>1831</v>
      </c>
      <c r="D516" s="29" t="str">
        <f>Calculations!B489</f>
        <v>66 Ripon Street, Preston, PR1 7UJ</v>
      </c>
      <c r="E516" s="29" t="s">
        <v>1813</v>
      </c>
      <c r="F516" s="13" t="str">
        <f>Calculations!C489</f>
        <v>Residential</v>
      </c>
      <c r="G516" s="53">
        <f>Calculations!D489</f>
        <v>7.0250699999999996E-3</v>
      </c>
      <c r="H516" s="53">
        <f>Calculations!H489</f>
        <v>7.0250699999999996E-3</v>
      </c>
      <c r="I516" s="53">
        <f>Calculations!L489</f>
        <v>100</v>
      </c>
      <c r="J516" s="53">
        <f>Calculations!G489</f>
        <v>0</v>
      </c>
      <c r="K516" s="53">
        <f>Calculations!K489</f>
        <v>0</v>
      </c>
      <c r="L516" s="53">
        <f>Calculations!F489</f>
        <v>0</v>
      </c>
      <c r="M516" s="53">
        <f>Calculations!J489</f>
        <v>0</v>
      </c>
      <c r="N516" s="53">
        <f>Calculations!E489</f>
        <v>0</v>
      </c>
      <c r="O516" s="53">
        <f>Calculations!I489</f>
        <v>0</v>
      </c>
      <c r="P516" s="53">
        <f>Calculations!Q489</f>
        <v>0</v>
      </c>
      <c r="Q516" s="53">
        <f>Calculations!V489</f>
        <v>0</v>
      </c>
      <c r="R516" s="53">
        <f>Calculations!O489</f>
        <v>0</v>
      </c>
      <c r="S516" s="53">
        <f>Calculations!T489</f>
        <v>0</v>
      </c>
      <c r="T516" s="53">
        <f>Calculations!M489</f>
        <v>0</v>
      </c>
      <c r="U516" s="53">
        <f>Calculations!R489</f>
        <v>0</v>
      </c>
      <c r="V516" s="31" t="s">
        <v>1782</v>
      </c>
      <c r="W516" s="31" t="s">
        <v>1782</v>
      </c>
      <c r="X516" s="31" t="s">
        <v>1779</v>
      </c>
      <c r="Y516" s="29" t="s">
        <v>1789</v>
      </c>
      <c r="Z516" s="38" t="s">
        <v>1790</v>
      </c>
      <c r="AA516" s="70" t="s">
        <v>2175</v>
      </c>
      <c r="AB516" s="63" t="s">
        <v>1878</v>
      </c>
      <c r="AC516" s="29"/>
    </row>
    <row r="517" spans="2:29" x14ac:dyDescent="0.25">
      <c r="B517" s="13" t="str">
        <f>Calculations!A490</f>
        <v>19P211</v>
      </c>
      <c r="C517" s="60">
        <v>30</v>
      </c>
      <c r="D517" s="29" t="str">
        <f>Calculations!B490</f>
        <v>15 Latham Street, Preston, Lancashire, PR1 3TE</v>
      </c>
      <c r="E517" s="29" t="s">
        <v>1813</v>
      </c>
      <c r="F517" s="13" t="str">
        <f>Calculations!C490</f>
        <v>Residential</v>
      </c>
      <c r="G517" s="53">
        <f>Calculations!D490</f>
        <v>1.6591100000000001E-2</v>
      </c>
      <c r="H517" s="53">
        <f>Calculations!H490</f>
        <v>1.6591100000000001E-2</v>
      </c>
      <c r="I517" s="53">
        <f>Calculations!L490</f>
        <v>100</v>
      </c>
      <c r="J517" s="53">
        <f>Calculations!G490</f>
        <v>0</v>
      </c>
      <c r="K517" s="53">
        <f>Calculations!K490</f>
        <v>0</v>
      </c>
      <c r="L517" s="53">
        <f>Calculations!F490</f>
        <v>0</v>
      </c>
      <c r="M517" s="53">
        <f>Calculations!J490</f>
        <v>0</v>
      </c>
      <c r="N517" s="53">
        <f>Calculations!E490</f>
        <v>0</v>
      </c>
      <c r="O517" s="53">
        <f>Calculations!I490</f>
        <v>0</v>
      </c>
      <c r="P517" s="53">
        <f>Calculations!Q490</f>
        <v>0</v>
      </c>
      <c r="Q517" s="53">
        <f>Calculations!V490</f>
        <v>0</v>
      </c>
      <c r="R517" s="53">
        <f>Calculations!O490</f>
        <v>0</v>
      </c>
      <c r="S517" s="53">
        <f>Calculations!T490</f>
        <v>0</v>
      </c>
      <c r="T517" s="53">
        <f>Calculations!M490</f>
        <v>0</v>
      </c>
      <c r="U517" s="53">
        <f>Calculations!R490</f>
        <v>0</v>
      </c>
      <c r="V517" s="31" t="s">
        <v>1782</v>
      </c>
      <c r="W517" s="31" t="s">
        <v>1782</v>
      </c>
      <c r="X517" s="31" t="s">
        <v>1779</v>
      </c>
      <c r="Y517" s="29" t="s">
        <v>1789</v>
      </c>
      <c r="Z517" s="38" t="s">
        <v>1790</v>
      </c>
      <c r="AA517" s="70" t="s">
        <v>2176</v>
      </c>
      <c r="AB517" s="63" t="s">
        <v>1878</v>
      </c>
      <c r="AC517" s="29"/>
    </row>
    <row r="518" spans="2:29" x14ac:dyDescent="0.25">
      <c r="B518" s="13" t="str">
        <f>Calculations!A491</f>
        <v>19P212</v>
      </c>
      <c r="C518" s="60" t="s">
        <v>1830</v>
      </c>
      <c r="D518" s="29" t="str">
        <f>Calculations!B491</f>
        <v>147 A Waterloo Road, PRESTON, PR2 1EP</v>
      </c>
      <c r="E518" s="29" t="s">
        <v>1813</v>
      </c>
      <c r="F518" s="13" t="str">
        <f>Calculations!C491</f>
        <v>Residential</v>
      </c>
      <c r="G518" s="53">
        <f>Calculations!D491</f>
        <v>1.7159500000000001E-2</v>
      </c>
      <c r="H518" s="53">
        <f>Calculations!H491</f>
        <v>1.7159500000000001E-2</v>
      </c>
      <c r="I518" s="53">
        <f>Calculations!L491</f>
        <v>100</v>
      </c>
      <c r="J518" s="53">
        <f>Calculations!G491</f>
        <v>0</v>
      </c>
      <c r="K518" s="53">
        <f>Calculations!K491</f>
        <v>0</v>
      </c>
      <c r="L518" s="53">
        <f>Calculations!F491</f>
        <v>0</v>
      </c>
      <c r="M518" s="53">
        <f>Calculations!J491</f>
        <v>0</v>
      </c>
      <c r="N518" s="53">
        <f>Calculations!E491</f>
        <v>0</v>
      </c>
      <c r="O518" s="53">
        <f>Calculations!I491</f>
        <v>0</v>
      </c>
      <c r="P518" s="53">
        <f>Calculations!Q491</f>
        <v>1.1157700000000001E-3</v>
      </c>
      <c r="Q518" s="53">
        <f>Calculations!V491</f>
        <v>6.5023456394417085</v>
      </c>
      <c r="R518" s="53">
        <f>Calculations!O491</f>
        <v>0</v>
      </c>
      <c r="S518" s="53">
        <f>Calculations!T491</f>
        <v>0</v>
      </c>
      <c r="T518" s="53">
        <f>Calculations!M491</f>
        <v>0</v>
      </c>
      <c r="U518" s="53">
        <f>Calculations!R491</f>
        <v>0</v>
      </c>
      <c r="V518" s="31" t="s">
        <v>1782</v>
      </c>
      <c r="W518" s="31" t="s">
        <v>1782</v>
      </c>
      <c r="X518" s="31" t="s">
        <v>1779</v>
      </c>
      <c r="Y518" s="29" t="s">
        <v>1787</v>
      </c>
      <c r="Z518" s="38" t="s">
        <v>1788</v>
      </c>
      <c r="AA518" s="70" t="s">
        <v>2164</v>
      </c>
      <c r="AB518" s="63" t="s">
        <v>1878</v>
      </c>
      <c r="AC518" s="29"/>
    </row>
    <row r="519" spans="2:29" ht="26.25" x14ac:dyDescent="0.25">
      <c r="B519" s="13" t="str">
        <f>Calculations!A492</f>
        <v>19P213</v>
      </c>
      <c r="C519" s="60">
        <v>21</v>
      </c>
      <c r="D519" s="29" t="str">
        <f>Calculations!B492</f>
        <v>3 and 5 Tyne Street, Preston, PR1 8ED</v>
      </c>
      <c r="E519" s="29" t="s">
        <v>1813</v>
      </c>
      <c r="F519" s="13" t="str">
        <f>Calculations!C492</f>
        <v>Residential</v>
      </c>
      <c r="G519" s="53">
        <f>Calculations!D492</f>
        <v>7.4774500000000001E-3</v>
      </c>
      <c r="H519" s="53">
        <f>Calculations!H492</f>
        <v>4.2790300001233073E-9</v>
      </c>
      <c r="I519" s="53">
        <f>Calculations!L492</f>
        <v>5.7225792216909608E-5</v>
      </c>
      <c r="J519" s="53">
        <f>Calculations!G492</f>
        <v>0</v>
      </c>
      <c r="K519" s="53">
        <f>Calculations!K492</f>
        <v>0</v>
      </c>
      <c r="L519" s="53">
        <f>Calculations!F492</f>
        <v>7.4774457209699999E-3</v>
      </c>
      <c r="M519" s="53">
        <f>Calculations!J492</f>
        <v>99.999942774207781</v>
      </c>
      <c r="N519" s="53">
        <f>Calculations!E492</f>
        <v>0</v>
      </c>
      <c r="O519" s="53">
        <f>Calculations!I492</f>
        <v>0</v>
      </c>
      <c r="P519" s="53">
        <f>Calculations!Q492</f>
        <v>1.9024800000000001E-5</v>
      </c>
      <c r="Q519" s="53">
        <f>Calculations!V492</f>
        <v>0.25442898314264895</v>
      </c>
      <c r="R519" s="53">
        <f>Calculations!O492</f>
        <v>0</v>
      </c>
      <c r="S519" s="53">
        <f>Calculations!T492</f>
        <v>0</v>
      </c>
      <c r="T519" s="53">
        <f>Calculations!M492</f>
        <v>0</v>
      </c>
      <c r="U519" s="53">
        <f>Calculations!R492</f>
        <v>0</v>
      </c>
      <c r="V519" s="31" t="s">
        <v>1782</v>
      </c>
      <c r="W519" s="31" t="s">
        <v>1781</v>
      </c>
      <c r="X519" s="31" t="s">
        <v>1779</v>
      </c>
      <c r="Y519" s="29" t="s">
        <v>1784</v>
      </c>
      <c r="Z519" s="38" t="s">
        <v>1785</v>
      </c>
      <c r="AA519" s="29" t="s">
        <v>2163</v>
      </c>
      <c r="AB519" s="63" t="s">
        <v>1878</v>
      </c>
      <c r="AC519" s="29" t="s">
        <v>2504</v>
      </c>
    </row>
    <row r="520" spans="2:29" ht="26.25" x14ac:dyDescent="0.25">
      <c r="B520" s="13" t="str">
        <f>Calculations!A493</f>
        <v>19P215</v>
      </c>
      <c r="C520" s="60">
        <v>1</v>
      </c>
      <c r="D520" s="29" t="str">
        <f>Calculations!B493</f>
        <v>Lower House Farm, Lewth Lane, Woodplumpton, Preston, PR4 0TE</v>
      </c>
      <c r="E520" s="29" t="s">
        <v>1813</v>
      </c>
      <c r="F520" s="13" t="str">
        <f>Calculations!C493</f>
        <v>Residential</v>
      </c>
      <c r="G520" s="53">
        <f>Calculations!D493</f>
        <v>0.303707</v>
      </c>
      <c r="H520" s="53">
        <f>Calculations!H493</f>
        <v>0.11172182592989999</v>
      </c>
      <c r="I520" s="53">
        <f>Calculations!L493</f>
        <v>36.786055616070747</v>
      </c>
      <c r="J520" s="53">
        <f>Calculations!G493</f>
        <v>4.4867197661899998E-2</v>
      </c>
      <c r="K520" s="53">
        <f>Calculations!K493</f>
        <v>14.773185228493253</v>
      </c>
      <c r="L520" s="53">
        <f>Calculations!F493</f>
        <v>0.12992634831200001</v>
      </c>
      <c r="M520" s="53">
        <f>Calculations!J493</f>
        <v>42.780162561942923</v>
      </c>
      <c r="N520" s="53">
        <f>Calculations!E493</f>
        <v>1.71916280962E-2</v>
      </c>
      <c r="O520" s="53">
        <f>Calculations!I493</f>
        <v>5.6605965934930706</v>
      </c>
      <c r="P520" s="53">
        <f>Calculations!Q493</f>
        <v>6.7954150000000005E-2</v>
      </c>
      <c r="Q520" s="53">
        <f>Calculations!V493</f>
        <v>22.374904101650607</v>
      </c>
      <c r="R520" s="53">
        <f>Calculations!O493</f>
        <v>4.5948550000000005E-2</v>
      </c>
      <c r="S520" s="53">
        <f>Calculations!T493</f>
        <v>15.129236402190271</v>
      </c>
      <c r="T520" s="53">
        <f>Calculations!M493</f>
        <v>4.0470100000000002E-2</v>
      </c>
      <c r="U520" s="53">
        <f>Calculations!R493</f>
        <v>13.325376102625228</v>
      </c>
      <c r="V520" s="31" t="s">
        <v>1781</v>
      </c>
      <c r="W520" s="31" t="s">
        <v>1781</v>
      </c>
      <c r="X520" s="31" t="s">
        <v>1779</v>
      </c>
      <c r="Y520" s="29" t="s">
        <v>1783</v>
      </c>
      <c r="Z520" s="38" t="s">
        <v>1808</v>
      </c>
      <c r="AA520" s="70" t="s">
        <v>2362</v>
      </c>
      <c r="AB520" s="63" t="s">
        <v>1894</v>
      </c>
      <c r="AC520" s="29"/>
    </row>
    <row r="521" spans="2:29" ht="26.25" x14ac:dyDescent="0.25">
      <c r="B521" s="13" t="str">
        <f>Calculations!A494</f>
        <v>19P216</v>
      </c>
      <c r="C521" s="60">
        <v>3</v>
      </c>
      <c r="D521" s="29" t="str">
        <f>Calculations!B494</f>
        <v>Rabys Farm, Bilsborrow Lane, Bilsborrow, Preston, PR3 0RP</v>
      </c>
      <c r="E521" s="29" t="s">
        <v>1813</v>
      </c>
      <c r="F521" s="13" t="str">
        <f>Calculations!C494</f>
        <v>Residential</v>
      </c>
      <c r="G521" s="53">
        <f>Calculations!D494</f>
        <v>2.7840799999999999E-2</v>
      </c>
      <c r="H521" s="53">
        <f>Calculations!H494</f>
        <v>2.7840799999999999E-2</v>
      </c>
      <c r="I521" s="53">
        <f>Calculations!L494</f>
        <v>100</v>
      </c>
      <c r="J521" s="53">
        <f>Calculations!G494</f>
        <v>0</v>
      </c>
      <c r="K521" s="53">
        <f>Calculations!K494</f>
        <v>0</v>
      </c>
      <c r="L521" s="53">
        <f>Calculations!F494</f>
        <v>0</v>
      </c>
      <c r="M521" s="53">
        <f>Calculations!J494</f>
        <v>0</v>
      </c>
      <c r="N521" s="53">
        <f>Calculations!E494</f>
        <v>0</v>
      </c>
      <c r="O521" s="53">
        <f>Calculations!I494</f>
        <v>0</v>
      </c>
      <c r="P521" s="53">
        <f>Calculations!Q494</f>
        <v>0</v>
      </c>
      <c r="Q521" s="53">
        <f>Calculations!V494</f>
        <v>0</v>
      </c>
      <c r="R521" s="53">
        <f>Calculations!O494</f>
        <v>0</v>
      </c>
      <c r="S521" s="53">
        <f>Calculations!T494</f>
        <v>0</v>
      </c>
      <c r="T521" s="53">
        <f>Calculations!M494</f>
        <v>0</v>
      </c>
      <c r="U521" s="53">
        <f>Calculations!R494</f>
        <v>0</v>
      </c>
      <c r="V521" s="31" t="s">
        <v>1782</v>
      </c>
      <c r="W521" s="31" t="s">
        <v>1782</v>
      </c>
      <c r="X521" s="31" t="s">
        <v>1779</v>
      </c>
      <c r="Y521" s="29" t="s">
        <v>1789</v>
      </c>
      <c r="Z521" s="38" t="s">
        <v>1790</v>
      </c>
      <c r="AA521" s="70" t="s">
        <v>2132</v>
      </c>
      <c r="AB521" s="63" t="s">
        <v>1878</v>
      </c>
      <c r="AC521" s="29"/>
    </row>
    <row r="522" spans="2:29" ht="26.25" x14ac:dyDescent="0.25">
      <c r="B522" s="13" t="str">
        <f>Calculations!A495</f>
        <v>19P218</v>
      </c>
      <c r="C522" s="60">
        <v>17</v>
      </c>
      <c r="D522" s="29" t="str">
        <f>Calculations!B495</f>
        <v>Land off Sandy Gate Lane Broughton Preston, PR3 5LA</v>
      </c>
      <c r="E522" s="29" t="s">
        <v>1813</v>
      </c>
      <c r="F522" s="13" t="str">
        <f>Calculations!C495</f>
        <v>Residential</v>
      </c>
      <c r="G522" s="53">
        <f>Calculations!D495</f>
        <v>6.3582200000000002</v>
      </c>
      <c r="H522" s="53">
        <f>Calculations!H495</f>
        <v>6.3582200000000002</v>
      </c>
      <c r="I522" s="53">
        <f>Calculations!L495</f>
        <v>100</v>
      </c>
      <c r="J522" s="53">
        <f>Calculations!G495</f>
        <v>0</v>
      </c>
      <c r="K522" s="53">
        <f>Calculations!K495</f>
        <v>0</v>
      </c>
      <c r="L522" s="53">
        <f>Calculations!F495</f>
        <v>0</v>
      </c>
      <c r="M522" s="53">
        <f>Calculations!J495</f>
        <v>0</v>
      </c>
      <c r="N522" s="53">
        <f>Calculations!E495</f>
        <v>0</v>
      </c>
      <c r="O522" s="53">
        <f>Calculations!I495</f>
        <v>0</v>
      </c>
      <c r="P522" s="53">
        <f>Calculations!Q495</f>
        <v>1.044567</v>
      </c>
      <c r="Q522" s="53">
        <f>Calculations!V495</f>
        <v>16.42860737753648</v>
      </c>
      <c r="R522" s="53">
        <f>Calculations!O495</f>
        <v>0.57263399999999998</v>
      </c>
      <c r="S522" s="53">
        <f>Calculations!T495</f>
        <v>9.0061998483852399</v>
      </c>
      <c r="T522" s="53">
        <f>Calculations!M495</f>
        <v>0.331202</v>
      </c>
      <c r="U522" s="53">
        <f>Calculations!R495</f>
        <v>5.2090364913450617</v>
      </c>
      <c r="V522" s="31" t="s">
        <v>1782</v>
      </c>
      <c r="W522" s="31" t="s">
        <v>1782</v>
      </c>
      <c r="X522" s="31" t="s">
        <v>1779</v>
      </c>
      <c r="Y522" s="29" t="s">
        <v>1787</v>
      </c>
      <c r="Z522" s="38" t="s">
        <v>1788</v>
      </c>
      <c r="AA522" s="70" t="s">
        <v>2132</v>
      </c>
      <c r="AB522" s="38" t="s">
        <v>1891</v>
      </c>
      <c r="AC522" s="29"/>
    </row>
    <row r="523" spans="2:29" ht="26.25" x14ac:dyDescent="0.25">
      <c r="B523" s="13" t="str">
        <f>Calculations!A496</f>
        <v>19P219</v>
      </c>
      <c r="C523" s="60" t="s">
        <v>1818</v>
      </c>
      <c r="D523" s="29" t="str">
        <f>Calculations!B496</f>
        <v>Moss House Riding Stables, Bay Horse Lane, Preston, PR4 0HN</v>
      </c>
      <c r="E523" s="29" t="s">
        <v>1813</v>
      </c>
      <c r="F523" s="13" t="str">
        <f>Calculations!C496</f>
        <v>Residential</v>
      </c>
      <c r="G523" s="53">
        <f>Calculations!D496</f>
        <v>0.40172200000000002</v>
      </c>
      <c r="H523" s="53">
        <f>Calculations!H496</f>
        <v>0.40172200000000002</v>
      </c>
      <c r="I523" s="53">
        <f>Calculations!L496</f>
        <v>100</v>
      </c>
      <c r="J523" s="53">
        <f>Calculations!G496</f>
        <v>0</v>
      </c>
      <c r="K523" s="53">
        <f>Calculations!K496</f>
        <v>0</v>
      </c>
      <c r="L523" s="53">
        <f>Calculations!F496</f>
        <v>0</v>
      </c>
      <c r="M523" s="53">
        <f>Calculations!J496</f>
        <v>0</v>
      </c>
      <c r="N523" s="53">
        <f>Calculations!E496</f>
        <v>0</v>
      </c>
      <c r="O523" s="53">
        <f>Calculations!I496</f>
        <v>0</v>
      </c>
      <c r="P523" s="53">
        <f>Calculations!Q496</f>
        <v>0.11761581000000002</v>
      </c>
      <c r="Q523" s="53">
        <f>Calculations!V496</f>
        <v>29.277911092745732</v>
      </c>
      <c r="R523" s="53">
        <f>Calculations!O496</f>
        <v>2.2568810000000002E-2</v>
      </c>
      <c r="S523" s="53">
        <f>Calculations!T496</f>
        <v>5.6180169370858462</v>
      </c>
      <c r="T523" s="53">
        <f>Calculations!M496</f>
        <v>7.4184100000000003E-3</v>
      </c>
      <c r="U523" s="53">
        <f>Calculations!R496</f>
        <v>1.8466526602974196</v>
      </c>
      <c r="V523" s="31" t="s">
        <v>1782</v>
      </c>
      <c r="W523" s="31" t="s">
        <v>1782</v>
      </c>
      <c r="X523" s="31" t="s">
        <v>1779</v>
      </c>
      <c r="Y523" s="29" t="s">
        <v>1787</v>
      </c>
      <c r="Z523" s="38" t="s">
        <v>1788</v>
      </c>
      <c r="AA523" s="70" t="s">
        <v>2132</v>
      </c>
      <c r="AB523" s="38" t="s">
        <v>1891</v>
      </c>
      <c r="AC523" s="29"/>
    </row>
    <row r="524" spans="2:29" x14ac:dyDescent="0.25">
      <c r="B524" s="13" t="str">
        <f>Calculations!A497</f>
        <v>19P220</v>
      </c>
      <c r="C524" s="60">
        <v>2</v>
      </c>
      <c r="D524" s="29" t="str">
        <f>Calculations!B497</f>
        <v>Land at Bensons Lane, Malley Lane, Preston, PR4 0BN</v>
      </c>
      <c r="E524" s="29" t="s">
        <v>1813</v>
      </c>
      <c r="F524" s="13" t="str">
        <f>Calculations!C497</f>
        <v>Residential</v>
      </c>
      <c r="G524" s="53">
        <f>Calculations!D497</f>
        <v>0.177366</v>
      </c>
      <c r="H524" s="53">
        <f>Calculations!H497</f>
        <v>0.177366</v>
      </c>
      <c r="I524" s="53">
        <f>Calculations!L497</f>
        <v>100</v>
      </c>
      <c r="J524" s="53">
        <f>Calculations!G497</f>
        <v>0</v>
      </c>
      <c r="K524" s="53">
        <f>Calculations!K497</f>
        <v>0</v>
      </c>
      <c r="L524" s="53">
        <f>Calculations!F497</f>
        <v>0</v>
      </c>
      <c r="M524" s="53">
        <f>Calculations!J497</f>
        <v>0</v>
      </c>
      <c r="N524" s="53">
        <f>Calculations!E497</f>
        <v>0</v>
      </c>
      <c r="O524" s="53">
        <f>Calculations!I497</f>
        <v>0</v>
      </c>
      <c r="P524" s="53">
        <f>Calculations!Q497</f>
        <v>0</v>
      </c>
      <c r="Q524" s="53">
        <f>Calculations!V497</f>
        <v>0</v>
      </c>
      <c r="R524" s="53">
        <f>Calculations!O497</f>
        <v>0</v>
      </c>
      <c r="S524" s="53">
        <f>Calculations!T497</f>
        <v>0</v>
      </c>
      <c r="T524" s="53">
        <f>Calculations!M497</f>
        <v>0</v>
      </c>
      <c r="U524" s="53">
        <f>Calculations!R497</f>
        <v>0</v>
      </c>
      <c r="V524" s="31" t="s">
        <v>1782</v>
      </c>
      <c r="W524" s="31" t="s">
        <v>1782</v>
      </c>
      <c r="X524" s="31" t="s">
        <v>1779</v>
      </c>
      <c r="Y524" s="29" t="s">
        <v>1789</v>
      </c>
      <c r="Z524" s="38" t="s">
        <v>1790</v>
      </c>
      <c r="AA524" s="70" t="s">
        <v>2132</v>
      </c>
      <c r="AB524" s="63" t="s">
        <v>1878</v>
      </c>
      <c r="AC524" s="29"/>
    </row>
    <row r="525" spans="2:29" ht="26.25" x14ac:dyDescent="0.25">
      <c r="B525" s="13" t="str">
        <f>Calculations!A498</f>
        <v>19P221</v>
      </c>
      <c r="C525" s="60">
        <v>9</v>
      </c>
      <c r="D525" s="29" t="str">
        <f>Calculations!B498</f>
        <v>Fox Fields, Inglewhite Road, Preston, PR3 2EB</v>
      </c>
      <c r="E525" s="29" t="s">
        <v>1813</v>
      </c>
      <c r="F525" s="13" t="str">
        <f>Calculations!C498</f>
        <v>Residential</v>
      </c>
      <c r="G525" s="53">
        <f>Calculations!D498</f>
        <v>0.31906800000000002</v>
      </c>
      <c r="H525" s="53">
        <f>Calculations!H498</f>
        <v>0.31906800000000002</v>
      </c>
      <c r="I525" s="53">
        <f>Calculations!L498</f>
        <v>100</v>
      </c>
      <c r="J525" s="53">
        <f>Calculations!G498</f>
        <v>0</v>
      </c>
      <c r="K525" s="53">
        <f>Calculations!K498</f>
        <v>0</v>
      </c>
      <c r="L525" s="53">
        <f>Calculations!F498</f>
        <v>0</v>
      </c>
      <c r="M525" s="53">
        <f>Calculations!J498</f>
        <v>0</v>
      </c>
      <c r="N525" s="53">
        <f>Calculations!E498</f>
        <v>0</v>
      </c>
      <c r="O525" s="53">
        <f>Calculations!I498</f>
        <v>0</v>
      </c>
      <c r="P525" s="53">
        <f>Calculations!Q498</f>
        <v>2.3335539999999998E-2</v>
      </c>
      <c r="Q525" s="53">
        <f>Calculations!V498</f>
        <v>7.3136572768187333</v>
      </c>
      <c r="R525" s="53">
        <f>Calculations!O498</f>
        <v>1.3698489999999999E-2</v>
      </c>
      <c r="S525" s="53">
        <f>Calculations!T498</f>
        <v>4.29328230972708</v>
      </c>
      <c r="T525" s="53">
        <f>Calculations!M498</f>
        <v>1.1509999999999999E-2</v>
      </c>
      <c r="U525" s="53">
        <f>Calculations!R498</f>
        <v>3.6073814986147155</v>
      </c>
      <c r="V525" s="31" t="s">
        <v>1782</v>
      </c>
      <c r="W525" s="31" t="s">
        <v>1782</v>
      </c>
      <c r="X525" s="31" t="s">
        <v>1779</v>
      </c>
      <c r="Y525" s="29" t="s">
        <v>1787</v>
      </c>
      <c r="Z525" s="38" t="s">
        <v>1788</v>
      </c>
      <c r="AA525" s="70" t="s">
        <v>2510</v>
      </c>
      <c r="AB525" s="63" t="s">
        <v>1878</v>
      </c>
      <c r="AC525" s="29"/>
    </row>
    <row r="526" spans="2:29" x14ac:dyDescent="0.25">
      <c r="B526" s="13" t="str">
        <f>Calculations!A499</f>
        <v>19P222</v>
      </c>
      <c r="C526" s="60">
        <v>10</v>
      </c>
      <c r="D526" s="29" t="str">
        <f>Calculations!B499</f>
        <v>Stone Field, Blackleach Lane, Preston, PR4 0JA</v>
      </c>
      <c r="E526" s="29" t="s">
        <v>1813</v>
      </c>
      <c r="F526" s="13" t="str">
        <f>Calculations!C499</f>
        <v>Residential</v>
      </c>
      <c r="G526" s="53">
        <f>Calculations!D499</f>
        <v>0.13265099999999999</v>
      </c>
      <c r="H526" s="53">
        <f>Calculations!H499</f>
        <v>0.13265099999999999</v>
      </c>
      <c r="I526" s="53">
        <f>Calculations!L499</f>
        <v>100</v>
      </c>
      <c r="J526" s="53">
        <f>Calculations!G499</f>
        <v>0</v>
      </c>
      <c r="K526" s="53">
        <f>Calculations!K499</f>
        <v>0</v>
      </c>
      <c r="L526" s="53">
        <f>Calculations!F499</f>
        <v>0</v>
      </c>
      <c r="M526" s="53">
        <f>Calculations!J499</f>
        <v>0</v>
      </c>
      <c r="N526" s="53">
        <f>Calculations!E499</f>
        <v>0</v>
      </c>
      <c r="O526" s="53">
        <f>Calculations!I499</f>
        <v>0</v>
      </c>
      <c r="P526" s="53">
        <f>Calculations!Q499</f>
        <v>0</v>
      </c>
      <c r="Q526" s="53">
        <f>Calculations!V499</f>
        <v>0</v>
      </c>
      <c r="R526" s="53">
        <f>Calculations!O499</f>
        <v>0</v>
      </c>
      <c r="S526" s="53">
        <f>Calculations!T499</f>
        <v>0</v>
      </c>
      <c r="T526" s="53">
        <f>Calculations!M499</f>
        <v>0</v>
      </c>
      <c r="U526" s="53">
        <f>Calculations!R499</f>
        <v>0</v>
      </c>
      <c r="V526" s="31" t="s">
        <v>1782</v>
      </c>
      <c r="W526" s="31" t="s">
        <v>1782</v>
      </c>
      <c r="X526" s="31" t="s">
        <v>1779</v>
      </c>
      <c r="Y526" s="29" t="s">
        <v>1789</v>
      </c>
      <c r="Z526" s="38" t="s">
        <v>1790</v>
      </c>
      <c r="AA526" s="70" t="s">
        <v>2132</v>
      </c>
      <c r="AB526" s="63" t="s">
        <v>1878</v>
      </c>
      <c r="AC526" s="29"/>
    </row>
    <row r="527" spans="2:29" x14ac:dyDescent="0.25">
      <c r="B527" s="13" t="str">
        <f>Calculations!A500</f>
        <v>19P223</v>
      </c>
      <c r="C527" s="60">
        <v>11</v>
      </c>
      <c r="D527" s="29" t="str">
        <f>Calculations!B500</f>
        <v>Land South of The Orchard, Preston, PR4 0WE</v>
      </c>
      <c r="E527" s="29" t="s">
        <v>1813</v>
      </c>
      <c r="F527" s="13" t="str">
        <f>Calculations!C500</f>
        <v>Residential</v>
      </c>
      <c r="G527" s="53">
        <f>Calculations!D500</f>
        <v>7.5969800000000004E-2</v>
      </c>
      <c r="H527" s="53">
        <f>Calculations!H500</f>
        <v>7.5969800000000004E-2</v>
      </c>
      <c r="I527" s="53">
        <f>Calculations!L500</f>
        <v>100</v>
      </c>
      <c r="J527" s="53">
        <f>Calculations!G500</f>
        <v>0</v>
      </c>
      <c r="K527" s="53">
        <f>Calculations!K500</f>
        <v>0</v>
      </c>
      <c r="L527" s="53">
        <f>Calculations!F500</f>
        <v>0</v>
      </c>
      <c r="M527" s="53">
        <f>Calculations!J500</f>
        <v>0</v>
      </c>
      <c r="N527" s="53">
        <f>Calculations!E500</f>
        <v>0</v>
      </c>
      <c r="O527" s="53">
        <f>Calculations!I500</f>
        <v>0</v>
      </c>
      <c r="P527" s="53">
        <f>Calculations!Q500</f>
        <v>0</v>
      </c>
      <c r="Q527" s="53">
        <f>Calculations!V500</f>
        <v>0</v>
      </c>
      <c r="R527" s="53">
        <f>Calculations!O500</f>
        <v>0</v>
      </c>
      <c r="S527" s="53">
        <f>Calculations!T500</f>
        <v>0</v>
      </c>
      <c r="T527" s="53">
        <f>Calculations!M500</f>
        <v>0</v>
      </c>
      <c r="U527" s="53">
        <f>Calculations!R500</f>
        <v>0</v>
      </c>
      <c r="V527" s="31" t="s">
        <v>1782</v>
      </c>
      <c r="W527" s="31" t="s">
        <v>1782</v>
      </c>
      <c r="X527" s="31" t="s">
        <v>1779</v>
      </c>
      <c r="Y527" s="29" t="s">
        <v>1789</v>
      </c>
      <c r="Z527" s="38" t="s">
        <v>1790</v>
      </c>
      <c r="AA527" s="70" t="s">
        <v>2177</v>
      </c>
      <c r="AB527" s="63" t="s">
        <v>1878</v>
      </c>
      <c r="AC527" s="29"/>
    </row>
    <row r="528" spans="2:29" x14ac:dyDescent="0.25">
      <c r="B528" s="13" t="str">
        <f>Calculations!A501</f>
        <v>19P224</v>
      </c>
      <c r="C528" s="60">
        <v>2</v>
      </c>
      <c r="D528" s="29" t="str">
        <f>Calculations!B501</f>
        <v>Beech Grove Farm, Malley Lane, Preston, PR4 0BN</v>
      </c>
      <c r="E528" s="29" t="s">
        <v>1813</v>
      </c>
      <c r="F528" s="13" t="str">
        <f>Calculations!C501</f>
        <v>Residential</v>
      </c>
      <c r="G528" s="53">
        <f>Calculations!D501</f>
        <v>0.23809900000000001</v>
      </c>
      <c r="H528" s="53">
        <f>Calculations!H501</f>
        <v>0.23250225968002999</v>
      </c>
      <c r="I528" s="53">
        <f>Calculations!L501</f>
        <v>97.649406204994563</v>
      </c>
      <c r="J528" s="53">
        <f>Calculations!G501</f>
        <v>5.5967403199700004E-3</v>
      </c>
      <c r="K528" s="53">
        <f>Calculations!K501</f>
        <v>2.3505937950054392</v>
      </c>
      <c r="L528" s="53">
        <f>Calculations!F501</f>
        <v>0</v>
      </c>
      <c r="M528" s="53">
        <f>Calculations!J501</f>
        <v>0</v>
      </c>
      <c r="N528" s="53">
        <f>Calculations!E501</f>
        <v>0</v>
      </c>
      <c r="O528" s="53">
        <f>Calculations!I501</f>
        <v>0</v>
      </c>
      <c r="P528" s="53">
        <f>Calculations!Q501</f>
        <v>0</v>
      </c>
      <c r="Q528" s="53">
        <f>Calculations!V501</f>
        <v>0</v>
      </c>
      <c r="R528" s="53">
        <f>Calculations!O501</f>
        <v>0</v>
      </c>
      <c r="S528" s="53">
        <f>Calculations!T501</f>
        <v>0</v>
      </c>
      <c r="T528" s="53">
        <f>Calculations!M501</f>
        <v>0</v>
      </c>
      <c r="U528" s="53">
        <f>Calculations!R501</f>
        <v>0</v>
      </c>
      <c r="V528" s="31" t="s">
        <v>1782</v>
      </c>
      <c r="W528" s="31" t="s">
        <v>1781</v>
      </c>
      <c r="X528" s="31" t="s">
        <v>1779</v>
      </c>
      <c r="Y528" s="29" t="s">
        <v>1787</v>
      </c>
      <c r="Z528" s="38" t="s">
        <v>1788</v>
      </c>
      <c r="AA528" s="70" t="s">
        <v>2138</v>
      </c>
      <c r="AB528" s="63" t="s">
        <v>1878</v>
      </c>
      <c r="AC528" s="29"/>
    </row>
    <row r="529" spans="2:29" x14ac:dyDescent="0.25">
      <c r="B529" s="13" t="str">
        <f>Calculations!A502</f>
        <v>19P225</v>
      </c>
      <c r="C529" s="60">
        <v>30</v>
      </c>
      <c r="D529" s="29" t="str">
        <f>Calculations!B502</f>
        <v>Land at East Cliff Road, Preston, PR1 3JG</v>
      </c>
      <c r="E529" s="29" t="s">
        <v>1813</v>
      </c>
      <c r="F529" s="13" t="str">
        <f>Calculations!C502</f>
        <v>Residential</v>
      </c>
      <c r="G529" s="53">
        <f>Calculations!D502</f>
        <v>1.8267599999999998E-2</v>
      </c>
      <c r="H529" s="53">
        <f>Calculations!H502</f>
        <v>1.8267599999999998E-2</v>
      </c>
      <c r="I529" s="53">
        <f>Calculations!L502</f>
        <v>100</v>
      </c>
      <c r="J529" s="53">
        <f>Calculations!G502</f>
        <v>0</v>
      </c>
      <c r="K529" s="53">
        <f>Calculations!K502</f>
        <v>0</v>
      </c>
      <c r="L529" s="53">
        <f>Calculations!F502</f>
        <v>0</v>
      </c>
      <c r="M529" s="53">
        <f>Calculations!J502</f>
        <v>0</v>
      </c>
      <c r="N529" s="53">
        <f>Calculations!E502</f>
        <v>0</v>
      </c>
      <c r="O529" s="53">
        <f>Calculations!I502</f>
        <v>0</v>
      </c>
      <c r="P529" s="53">
        <f>Calculations!Q502</f>
        <v>0</v>
      </c>
      <c r="Q529" s="53">
        <f>Calculations!V502</f>
        <v>0</v>
      </c>
      <c r="R529" s="53">
        <f>Calculations!O502</f>
        <v>0</v>
      </c>
      <c r="S529" s="53">
        <f>Calculations!T502</f>
        <v>0</v>
      </c>
      <c r="T529" s="53">
        <f>Calculations!M502</f>
        <v>0</v>
      </c>
      <c r="U529" s="53">
        <f>Calculations!R502</f>
        <v>0</v>
      </c>
      <c r="V529" s="31" t="s">
        <v>1782</v>
      </c>
      <c r="W529" s="31" t="s">
        <v>1782</v>
      </c>
      <c r="X529" s="31" t="s">
        <v>1779</v>
      </c>
      <c r="Y529" s="29" t="s">
        <v>1789</v>
      </c>
      <c r="Z529" s="38" t="s">
        <v>1790</v>
      </c>
      <c r="AA529" s="70" t="s">
        <v>2171</v>
      </c>
      <c r="AB529" s="63" t="s">
        <v>1878</v>
      </c>
      <c r="AC529" s="29"/>
    </row>
    <row r="530" spans="2:29" x14ac:dyDescent="0.25">
      <c r="B530" s="13" t="str">
        <f>Calculations!A503</f>
        <v>19P226</v>
      </c>
      <c r="C530" s="60">
        <v>30</v>
      </c>
      <c r="D530" s="29" t="str">
        <f>Calculations!B503</f>
        <v>17 Latham Street, Preston, PR1 3TE</v>
      </c>
      <c r="E530" s="29" t="s">
        <v>1813</v>
      </c>
      <c r="F530" s="13" t="str">
        <f>Calculations!C503</f>
        <v>Residential</v>
      </c>
      <c r="G530" s="53">
        <f>Calculations!D503</f>
        <v>8.0093500000000001E-3</v>
      </c>
      <c r="H530" s="53">
        <f>Calculations!H503</f>
        <v>8.0093500000000001E-3</v>
      </c>
      <c r="I530" s="53">
        <f>Calculations!L503</f>
        <v>100</v>
      </c>
      <c r="J530" s="53">
        <f>Calculations!G503</f>
        <v>0</v>
      </c>
      <c r="K530" s="53">
        <f>Calculations!K503</f>
        <v>0</v>
      </c>
      <c r="L530" s="53">
        <f>Calculations!F503</f>
        <v>0</v>
      </c>
      <c r="M530" s="53">
        <f>Calculations!J503</f>
        <v>0</v>
      </c>
      <c r="N530" s="53">
        <f>Calculations!E503</f>
        <v>0</v>
      </c>
      <c r="O530" s="53">
        <f>Calculations!I503</f>
        <v>0</v>
      </c>
      <c r="P530" s="53">
        <f>Calculations!Q503</f>
        <v>0</v>
      </c>
      <c r="Q530" s="53">
        <f>Calculations!V503</f>
        <v>0</v>
      </c>
      <c r="R530" s="53">
        <f>Calculations!O503</f>
        <v>0</v>
      </c>
      <c r="S530" s="53">
        <f>Calculations!T503</f>
        <v>0</v>
      </c>
      <c r="T530" s="53">
        <f>Calculations!M503</f>
        <v>0</v>
      </c>
      <c r="U530" s="53">
        <f>Calculations!R503</f>
        <v>0</v>
      </c>
      <c r="V530" s="31" t="s">
        <v>1782</v>
      </c>
      <c r="W530" s="31" t="s">
        <v>1782</v>
      </c>
      <c r="X530" s="31" t="s">
        <v>1779</v>
      </c>
      <c r="Y530" s="29" t="s">
        <v>1789</v>
      </c>
      <c r="Z530" s="38" t="s">
        <v>1790</v>
      </c>
      <c r="AA530" s="70" t="s">
        <v>2177</v>
      </c>
      <c r="AB530" s="63" t="s">
        <v>1878</v>
      </c>
      <c r="AC530" s="29"/>
    </row>
    <row r="531" spans="2:29" ht="26.25" x14ac:dyDescent="0.25">
      <c r="B531" s="13" t="str">
        <f>Calculations!A504</f>
        <v>19P227</v>
      </c>
      <c r="C531" s="60">
        <v>22</v>
      </c>
      <c r="D531" s="29" t="str">
        <f>Calculations!B504</f>
        <v>The Sumners, 195 Watling Street Road, Preston, PR2 8AB</v>
      </c>
      <c r="E531" s="29" t="s">
        <v>1813</v>
      </c>
      <c r="F531" s="13" t="str">
        <f>Calculations!C504</f>
        <v>Residential</v>
      </c>
      <c r="G531" s="53">
        <f>Calculations!D504</f>
        <v>1.04122</v>
      </c>
      <c r="H531" s="53">
        <f>Calculations!H504</f>
        <v>0.98206778422784224</v>
      </c>
      <c r="I531" s="53">
        <f>Calculations!L504</f>
        <v>94.318951252169782</v>
      </c>
      <c r="J531" s="53">
        <f>Calculations!G504</f>
        <v>6.12042972368E-6</v>
      </c>
      <c r="K531" s="53">
        <f>Calculations!K504</f>
        <v>5.8781330781967304E-4</v>
      </c>
      <c r="L531" s="53">
        <f>Calculations!F504</f>
        <v>1.0118965834099999E-5</v>
      </c>
      <c r="M531" s="53">
        <f>Calculations!J504</f>
        <v>9.7183744396957402E-4</v>
      </c>
      <c r="N531" s="53">
        <f>Calculations!E504</f>
        <v>5.9135976376600001E-2</v>
      </c>
      <c r="O531" s="53">
        <f>Calculations!I504</f>
        <v>5.6794890970784273</v>
      </c>
      <c r="P531" s="53">
        <f>Calculations!Q504</f>
        <v>0.14580399999999999</v>
      </c>
      <c r="Q531" s="53">
        <f>Calculations!V504</f>
        <v>14.003188567257638</v>
      </c>
      <c r="R531" s="53">
        <f>Calculations!O504</f>
        <v>3.3866E-2</v>
      </c>
      <c r="S531" s="53">
        <f>Calculations!T504</f>
        <v>3.252530685157796</v>
      </c>
      <c r="T531" s="53">
        <f>Calculations!M504</f>
        <v>1.95888E-2</v>
      </c>
      <c r="U531" s="53">
        <f>Calculations!R504</f>
        <v>1.8813315149536121</v>
      </c>
      <c r="V531" s="31" t="s">
        <v>1782</v>
      </c>
      <c r="W531" s="31" t="s">
        <v>1781</v>
      </c>
      <c r="X531" s="31" t="s">
        <v>1779</v>
      </c>
      <c r="Y531" s="29" t="s">
        <v>1786</v>
      </c>
      <c r="Z531" s="38" t="s">
        <v>1791</v>
      </c>
      <c r="AA531" s="70" t="s">
        <v>2178</v>
      </c>
      <c r="AB531" s="63" t="s">
        <v>1878</v>
      </c>
      <c r="AC531" s="29"/>
    </row>
    <row r="532" spans="2:29" x14ac:dyDescent="0.25">
      <c r="B532" s="13" t="str">
        <f>Calculations!A505</f>
        <v>19P228</v>
      </c>
      <c r="C532" s="60" t="s">
        <v>1830</v>
      </c>
      <c r="D532" s="29" t="str">
        <f>Calculations!B505</f>
        <v>507 Blackpool Road, Preston, PR2 1EQ</v>
      </c>
      <c r="E532" s="29" t="s">
        <v>1813</v>
      </c>
      <c r="F532" s="13" t="str">
        <f>Calculations!C505</f>
        <v>Residential</v>
      </c>
      <c r="G532" s="53">
        <f>Calculations!D505</f>
        <v>0.102065</v>
      </c>
      <c r="H532" s="53">
        <f>Calculations!H505</f>
        <v>0.102065</v>
      </c>
      <c r="I532" s="53">
        <f>Calculations!L505</f>
        <v>100</v>
      </c>
      <c r="J532" s="53">
        <f>Calculations!G505</f>
        <v>0</v>
      </c>
      <c r="K532" s="53">
        <f>Calculations!K505</f>
        <v>0</v>
      </c>
      <c r="L532" s="53">
        <f>Calculations!F505</f>
        <v>0</v>
      </c>
      <c r="M532" s="53">
        <f>Calculations!J505</f>
        <v>0</v>
      </c>
      <c r="N532" s="53">
        <f>Calculations!E505</f>
        <v>0</v>
      </c>
      <c r="O532" s="53">
        <f>Calculations!I505</f>
        <v>0</v>
      </c>
      <c r="P532" s="53">
        <f>Calculations!Q505</f>
        <v>0</v>
      </c>
      <c r="Q532" s="53">
        <f>Calculations!V505</f>
        <v>0</v>
      </c>
      <c r="R532" s="53">
        <f>Calculations!O505</f>
        <v>0</v>
      </c>
      <c r="S532" s="53">
        <f>Calculations!T505</f>
        <v>0</v>
      </c>
      <c r="T532" s="53">
        <f>Calculations!M505</f>
        <v>0</v>
      </c>
      <c r="U532" s="53">
        <f>Calculations!R505</f>
        <v>0</v>
      </c>
      <c r="V532" s="31" t="s">
        <v>1782</v>
      </c>
      <c r="W532" s="31" t="s">
        <v>1782</v>
      </c>
      <c r="X532" s="31" t="s">
        <v>1779</v>
      </c>
      <c r="Y532" s="29" t="s">
        <v>1789</v>
      </c>
      <c r="Z532" s="38" t="s">
        <v>1790</v>
      </c>
      <c r="AA532" s="70" t="s">
        <v>2171</v>
      </c>
      <c r="AB532" s="63" t="s">
        <v>1878</v>
      </c>
      <c r="AC532" s="29"/>
    </row>
    <row r="533" spans="2:29" x14ac:dyDescent="0.25">
      <c r="B533" s="13" t="str">
        <f>Calculations!A506</f>
        <v>19P229</v>
      </c>
      <c r="C533" s="60">
        <v>22</v>
      </c>
      <c r="D533" s="29" t="str">
        <f>Calculations!B506</f>
        <v>Inisfail, 15 Watling Street Road, Preston, PR2 8EA</v>
      </c>
      <c r="E533" s="29" t="s">
        <v>1813</v>
      </c>
      <c r="F533" s="13" t="str">
        <f>Calculations!C506</f>
        <v>Residential</v>
      </c>
      <c r="G533" s="53">
        <f>Calculations!D506</f>
        <v>2.3468800000000001E-2</v>
      </c>
      <c r="H533" s="53">
        <f>Calculations!H506</f>
        <v>2.3468800000000001E-2</v>
      </c>
      <c r="I533" s="53">
        <f>Calculations!L506</f>
        <v>100</v>
      </c>
      <c r="J533" s="53">
        <f>Calculations!G506</f>
        <v>0</v>
      </c>
      <c r="K533" s="53">
        <f>Calculations!K506</f>
        <v>0</v>
      </c>
      <c r="L533" s="53">
        <f>Calculations!F506</f>
        <v>0</v>
      </c>
      <c r="M533" s="53">
        <f>Calculations!J506</f>
        <v>0</v>
      </c>
      <c r="N533" s="53">
        <f>Calculations!E506</f>
        <v>0</v>
      </c>
      <c r="O533" s="53">
        <f>Calculations!I506</f>
        <v>0</v>
      </c>
      <c r="P533" s="53">
        <f>Calculations!Q506</f>
        <v>0</v>
      </c>
      <c r="Q533" s="53">
        <f>Calculations!V506</f>
        <v>0</v>
      </c>
      <c r="R533" s="53">
        <f>Calculations!O506</f>
        <v>0</v>
      </c>
      <c r="S533" s="53">
        <f>Calculations!T506</f>
        <v>0</v>
      </c>
      <c r="T533" s="53">
        <f>Calculations!M506</f>
        <v>0</v>
      </c>
      <c r="U533" s="53">
        <f>Calculations!R506</f>
        <v>0</v>
      </c>
      <c r="V533" s="31" t="s">
        <v>1782</v>
      </c>
      <c r="W533" s="31" t="s">
        <v>1782</v>
      </c>
      <c r="X533" s="31" t="s">
        <v>1779</v>
      </c>
      <c r="Y533" s="29" t="s">
        <v>1789</v>
      </c>
      <c r="Z533" s="38" t="s">
        <v>1790</v>
      </c>
      <c r="AA533" s="70" t="s">
        <v>2171</v>
      </c>
      <c r="AB533" s="63" t="s">
        <v>1878</v>
      </c>
      <c r="AC533" s="29"/>
    </row>
    <row r="534" spans="2:29" ht="26.25" x14ac:dyDescent="0.25">
      <c r="B534" s="13" t="str">
        <f>Calculations!A507</f>
        <v>19P230</v>
      </c>
      <c r="C534" s="60">
        <v>16</v>
      </c>
      <c r="D534" s="29" t="str">
        <f>Calculations!B507</f>
        <v>Tag Lane Service Station, Tag Lane, Ingol, Preston, Lancashire, PR2 7HE</v>
      </c>
      <c r="E534" s="29" t="s">
        <v>1813</v>
      </c>
      <c r="F534" s="13" t="str">
        <f>Calculations!C507</f>
        <v>Residential</v>
      </c>
      <c r="G534" s="53">
        <f>Calculations!D507</f>
        <v>0.15790199999999999</v>
      </c>
      <c r="H534" s="53">
        <f>Calculations!H507</f>
        <v>0.15790199999999999</v>
      </c>
      <c r="I534" s="53">
        <f>Calculations!L507</f>
        <v>100</v>
      </c>
      <c r="J534" s="53">
        <f>Calculations!G507</f>
        <v>0</v>
      </c>
      <c r="K534" s="53">
        <f>Calculations!K507</f>
        <v>0</v>
      </c>
      <c r="L534" s="53">
        <f>Calculations!F507</f>
        <v>0</v>
      </c>
      <c r="M534" s="53">
        <f>Calculations!J507</f>
        <v>0</v>
      </c>
      <c r="N534" s="53">
        <f>Calculations!E507</f>
        <v>0</v>
      </c>
      <c r="O534" s="53">
        <f>Calculations!I507</f>
        <v>0</v>
      </c>
      <c r="P534" s="53">
        <f>Calculations!Q507</f>
        <v>0</v>
      </c>
      <c r="Q534" s="53">
        <f>Calculations!V507</f>
        <v>0</v>
      </c>
      <c r="R534" s="53">
        <f>Calculations!O507</f>
        <v>0</v>
      </c>
      <c r="S534" s="53">
        <f>Calculations!T507</f>
        <v>0</v>
      </c>
      <c r="T534" s="53">
        <f>Calculations!M507</f>
        <v>0</v>
      </c>
      <c r="U534" s="53">
        <f>Calculations!R507</f>
        <v>0</v>
      </c>
      <c r="V534" s="31" t="s">
        <v>1782</v>
      </c>
      <c r="W534" s="31" t="s">
        <v>1782</v>
      </c>
      <c r="X534" s="31" t="s">
        <v>1779</v>
      </c>
      <c r="Y534" s="29" t="s">
        <v>1789</v>
      </c>
      <c r="Z534" s="38" t="s">
        <v>1790</v>
      </c>
      <c r="AA534" s="70" t="s">
        <v>2174</v>
      </c>
      <c r="AB534" s="63" t="s">
        <v>1878</v>
      </c>
      <c r="AC534" s="29"/>
    </row>
    <row r="535" spans="2:29" x14ac:dyDescent="0.25">
      <c r="B535" s="13" t="str">
        <f>Calculations!A508</f>
        <v>19P231</v>
      </c>
      <c r="C535" s="60">
        <v>15</v>
      </c>
      <c r="D535" s="29" t="str">
        <f>Calculations!B508</f>
        <v>91 Hoyles Lane, Cottam, Preston, Lancashire, PR4 0LB</v>
      </c>
      <c r="E535" s="29" t="s">
        <v>1813</v>
      </c>
      <c r="F535" s="13" t="str">
        <f>Calculations!C508</f>
        <v>Residential</v>
      </c>
      <c r="G535" s="53">
        <f>Calculations!D508</f>
        <v>0.221305</v>
      </c>
      <c r="H535" s="53">
        <f>Calculations!H508</f>
        <v>0.221305</v>
      </c>
      <c r="I535" s="53">
        <f>Calculations!L508</f>
        <v>100</v>
      </c>
      <c r="J535" s="53">
        <f>Calculations!G508</f>
        <v>0</v>
      </c>
      <c r="K535" s="53">
        <f>Calculations!K508</f>
        <v>0</v>
      </c>
      <c r="L535" s="53">
        <f>Calculations!F508</f>
        <v>0</v>
      </c>
      <c r="M535" s="53">
        <f>Calculations!J508</f>
        <v>0</v>
      </c>
      <c r="N535" s="53">
        <f>Calculations!E508</f>
        <v>0</v>
      </c>
      <c r="O535" s="53">
        <f>Calculations!I508</f>
        <v>0</v>
      </c>
      <c r="P535" s="53">
        <f>Calculations!Q508</f>
        <v>2.7552399999999999E-3</v>
      </c>
      <c r="Q535" s="53">
        <f>Calculations!V508</f>
        <v>1.24499672397822</v>
      </c>
      <c r="R535" s="53">
        <f>Calculations!O508</f>
        <v>2.4165999999999999E-4</v>
      </c>
      <c r="S535" s="53">
        <f>Calculations!T508</f>
        <v>0.10919771356273016</v>
      </c>
      <c r="T535" s="53">
        <f>Calculations!M508</f>
        <v>1.4965099999999999E-4</v>
      </c>
      <c r="U535" s="53">
        <f>Calculations!R508</f>
        <v>6.7622060052868208E-2</v>
      </c>
      <c r="V535" s="31" t="s">
        <v>1782</v>
      </c>
      <c r="W535" s="31" t="s">
        <v>1782</v>
      </c>
      <c r="X535" s="31" t="s">
        <v>1779</v>
      </c>
      <c r="Y535" s="29" t="s">
        <v>1787</v>
      </c>
      <c r="Z535" s="38" t="s">
        <v>1788</v>
      </c>
      <c r="AA535" s="70" t="s">
        <v>2179</v>
      </c>
      <c r="AB535" s="63" t="s">
        <v>1878</v>
      </c>
      <c r="AC535" s="29"/>
    </row>
    <row r="536" spans="2:29" ht="26.25" x14ac:dyDescent="0.25">
      <c r="B536" s="13" t="str">
        <f>Calculations!A509</f>
        <v>19P232</v>
      </c>
      <c r="C536" s="60">
        <v>13</v>
      </c>
      <c r="D536" s="29" t="str">
        <f>Calculations!B509</f>
        <v>Ashfield, Goosnargh Lane, Goonargh, Preston, Lancashire, PR3 2BP</v>
      </c>
      <c r="E536" s="29" t="s">
        <v>1813</v>
      </c>
      <c r="F536" s="13" t="str">
        <f>Calculations!C509</f>
        <v>Residential</v>
      </c>
      <c r="G536" s="53">
        <f>Calculations!D509</f>
        <v>4.1235399999999998E-2</v>
      </c>
      <c r="H536" s="53">
        <f>Calculations!H509</f>
        <v>4.1235399999999998E-2</v>
      </c>
      <c r="I536" s="53">
        <f>Calculations!L509</f>
        <v>100</v>
      </c>
      <c r="J536" s="53">
        <f>Calculations!G509</f>
        <v>0</v>
      </c>
      <c r="K536" s="53">
        <f>Calculations!K509</f>
        <v>0</v>
      </c>
      <c r="L536" s="53">
        <f>Calculations!F509</f>
        <v>0</v>
      </c>
      <c r="M536" s="53">
        <f>Calculations!J509</f>
        <v>0</v>
      </c>
      <c r="N536" s="53">
        <f>Calculations!E509</f>
        <v>0</v>
      </c>
      <c r="O536" s="53">
        <f>Calculations!I509</f>
        <v>0</v>
      </c>
      <c r="P536" s="53">
        <f>Calculations!Q509</f>
        <v>0</v>
      </c>
      <c r="Q536" s="53">
        <f>Calculations!V509</f>
        <v>0</v>
      </c>
      <c r="R536" s="53">
        <f>Calculations!O509</f>
        <v>0</v>
      </c>
      <c r="S536" s="53">
        <f>Calculations!T509</f>
        <v>0</v>
      </c>
      <c r="T536" s="53">
        <f>Calculations!M509</f>
        <v>0</v>
      </c>
      <c r="U536" s="53">
        <f>Calculations!R509</f>
        <v>0</v>
      </c>
      <c r="V536" s="31" t="s">
        <v>1782</v>
      </c>
      <c r="W536" s="31" t="s">
        <v>1782</v>
      </c>
      <c r="X536" s="31" t="s">
        <v>1779</v>
      </c>
      <c r="Y536" s="29" t="s">
        <v>1789</v>
      </c>
      <c r="Z536" s="38" t="s">
        <v>1790</v>
      </c>
      <c r="AA536" s="70" t="s">
        <v>2180</v>
      </c>
      <c r="AB536" s="63" t="s">
        <v>1878</v>
      </c>
      <c r="AC536" s="29"/>
    </row>
    <row r="537" spans="2:29" ht="26.25" x14ac:dyDescent="0.25">
      <c r="B537" s="13" t="str">
        <f>Calculations!A510</f>
        <v>19P233</v>
      </c>
      <c r="C537" s="60">
        <v>17</v>
      </c>
      <c r="D537" s="29" t="str">
        <f>Calculations!B510</f>
        <v>Durton Cottage, Durton Lane, Broughton, Preston, Lancashire, PR3 5LE</v>
      </c>
      <c r="E537" s="29" t="s">
        <v>1813</v>
      </c>
      <c r="F537" s="13" t="str">
        <f>Calculations!C510</f>
        <v>Residential</v>
      </c>
      <c r="G537" s="53">
        <f>Calculations!D510</f>
        <v>0.130887</v>
      </c>
      <c r="H537" s="53">
        <f>Calculations!H510</f>
        <v>0.130887</v>
      </c>
      <c r="I537" s="53">
        <f>Calculations!L510</f>
        <v>100</v>
      </c>
      <c r="J537" s="53">
        <f>Calculations!G510</f>
        <v>0</v>
      </c>
      <c r="K537" s="53">
        <f>Calculations!K510</f>
        <v>0</v>
      </c>
      <c r="L537" s="53">
        <f>Calculations!F510</f>
        <v>0</v>
      </c>
      <c r="M537" s="53">
        <f>Calculations!J510</f>
        <v>0</v>
      </c>
      <c r="N537" s="53">
        <f>Calculations!E510</f>
        <v>0</v>
      </c>
      <c r="O537" s="53">
        <f>Calculations!I510</f>
        <v>0</v>
      </c>
      <c r="P537" s="53">
        <f>Calculations!Q510</f>
        <v>5.2819200000000003E-4</v>
      </c>
      <c r="Q537" s="53">
        <f>Calculations!V510</f>
        <v>0.4035480987416627</v>
      </c>
      <c r="R537" s="53">
        <f>Calculations!O510</f>
        <v>0</v>
      </c>
      <c r="S537" s="53">
        <f>Calculations!T510</f>
        <v>0</v>
      </c>
      <c r="T537" s="53">
        <f>Calculations!M510</f>
        <v>0</v>
      </c>
      <c r="U537" s="53">
        <f>Calculations!R510</f>
        <v>0</v>
      </c>
      <c r="V537" s="31" t="s">
        <v>1782</v>
      </c>
      <c r="W537" s="31" t="s">
        <v>1782</v>
      </c>
      <c r="X537" s="31" t="s">
        <v>1779</v>
      </c>
      <c r="Y537" s="29" t="s">
        <v>1787</v>
      </c>
      <c r="Z537" s="38" t="s">
        <v>1788</v>
      </c>
      <c r="AA537" s="70" t="s">
        <v>2513</v>
      </c>
      <c r="AB537" s="63" t="s">
        <v>1878</v>
      </c>
      <c r="AC537" s="29"/>
    </row>
    <row r="538" spans="2:29" x14ac:dyDescent="0.25">
      <c r="B538" s="13" t="str">
        <f>Calculations!A511</f>
        <v>19P234</v>
      </c>
      <c r="C538" s="60">
        <v>22</v>
      </c>
      <c r="D538" s="29" t="str">
        <f>Calculations!B511</f>
        <v>Appleby House, Appleby Street, Preston, PR1 1HX</v>
      </c>
      <c r="E538" s="29" t="s">
        <v>1813</v>
      </c>
      <c r="F538" s="13" t="str">
        <f>Calculations!C511</f>
        <v>Residential</v>
      </c>
      <c r="G538" s="53">
        <f>Calculations!D511</f>
        <v>2.6141399999999999E-2</v>
      </c>
      <c r="H538" s="53">
        <f>Calculations!H511</f>
        <v>2.6141399999999999E-2</v>
      </c>
      <c r="I538" s="53">
        <f>Calculations!L511</f>
        <v>100</v>
      </c>
      <c r="J538" s="53">
        <f>Calculations!G511</f>
        <v>0</v>
      </c>
      <c r="K538" s="53">
        <f>Calculations!K511</f>
        <v>0</v>
      </c>
      <c r="L538" s="53">
        <f>Calculations!F511</f>
        <v>0</v>
      </c>
      <c r="M538" s="53">
        <f>Calculations!J511</f>
        <v>0</v>
      </c>
      <c r="N538" s="53">
        <f>Calculations!E511</f>
        <v>0</v>
      </c>
      <c r="O538" s="53">
        <f>Calculations!I511</f>
        <v>0</v>
      </c>
      <c r="P538" s="53">
        <f>Calculations!Q511</f>
        <v>0</v>
      </c>
      <c r="Q538" s="53">
        <f>Calculations!V511</f>
        <v>0</v>
      </c>
      <c r="R538" s="53">
        <f>Calculations!O511</f>
        <v>0</v>
      </c>
      <c r="S538" s="53">
        <f>Calculations!T511</f>
        <v>0</v>
      </c>
      <c r="T538" s="53">
        <f>Calculations!M511</f>
        <v>0</v>
      </c>
      <c r="U538" s="53">
        <f>Calculations!R511</f>
        <v>0</v>
      </c>
      <c r="V538" s="31" t="s">
        <v>1782</v>
      </c>
      <c r="W538" s="31" t="s">
        <v>1782</v>
      </c>
      <c r="X538" s="31" t="s">
        <v>1779</v>
      </c>
      <c r="Y538" s="29" t="s">
        <v>1789</v>
      </c>
      <c r="Z538" s="38" t="s">
        <v>1790</v>
      </c>
      <c r="AA538" s="70" t="s">
        <v>2177</v>
      </c>
      <c r="AB538" s="63" t="s">
        <v>1878</v>
      </c>
      <c r="AC538" s="29"/>
    </row>
    <row r="539" spans="2:29" ht="26.25" x14ac:dyDescent="0.25">
      <c r="B539" s="13" t="str">
        <f>Calculations!A512</f>
        <v>19P236</v>
      </c>
      <c r="C539" s="60">
        <v>1</v>
      </c>
      <c r="D539" s="29" t="str">
        <f>Calculations!B512</f>
        <v>Garlick House, Green Lane, Catforth, Preston, PR4 0HT</v>
      </c>
      <c r="E539" s="29" t="s">
        <v>1813</v>
      </c>
      <c r="F539" s="13" t="str">
        <f>Calculations!C512</f>
        <v>Residential</v>
      </c>
      <c r="G539" s="53">
        <f>Calculations!D512</f>
        <v>0.30638199999999999</v>
      </c>
      <c r="H539" s="53">
        <f>Calculations!H512</f>
        <v>2.5075101295346514E-7</v>
      </c>
      <c r="I539" s="53">
        <f>Calculations!L512</f>
        <v>8.1842605947302758E-5</v>
      </c>
      <c r="J539" s="53">
        <f>Calculations!G512</f>
        <v>0.29488335924100001</v>
      </c>
      <c r="K539" s="53">
        <f>Calculations!K512</f>
        <v>96.246959430057913</v>
      </c>
      <c r="L539" s="53">
        <f>Calculations!F512</f>
        <v>1.12381661191E-2</v>
      </c>
      <c r="M539" s="53">
        <f>Calculations!J512</f>
        <v>3.6680242700615575</v>
      </c>
      <c r="N539" s="53">
        <f>Calculations!E512</f>
        <v>2.6022388888699999E-4</v>
      </c>
      <c r="O539" s="53">
        <f>Calculations!I512</f>
        <v>8.4934457274578795E-2</v>
      </c>
      <c r="P539" s="53">
        <f>Calculations!Q512</f>
        <v>2.824277E-2</v>
      </c>
      <c r="Q539" s="53">
        <f>Calculations!V512</f>
        <v>9.2181557663309217</v>
      </c>
      <c r="R539" s="53">
        <f>Calculations!O512</f>
        <v>2.252531E-2</v>
      </c>
      <c r="S539" s="53">
        <f>Calculations!T512</f>
        <v>7.3520343884431849</v>
      </c>
      <c r="T539" s="53">
        <f>Calculations!M512</f>
        <v>7.2968099999999999E-3</v>
      </c>
      <c r="U539" s="53">
        <f>Calculations!R512</f>
        <v>2.381605316239205</v>
      </c>
      <c r="V539" s="31" t="s">
        <v>1782</v>
      </c>
      <c r="W539" s="31" t="s">
        <v>1781</v>
      </c>
      <c r="X539" s="31" t="s">
        <v>1779</v>
      </c>
      <c r="Y539" s="29" t="s">
        <v>1786</v>
      </c>
      <c r="Z539" s="38" t="s">
        <v>1791</v>
      </c>
      <c r="AA539" s="70" t="s">
        <v>2142</v>
      </c>
      <c r="AB539" s="63" t="s">
        <v>1878</v>
      </c>
      <c r="AC539" s="29"/>
    </row>
    <row r="540" spans="2:29" ht="26.25" x14ac:dyDescent="0.25">
      <c r="B540" s="13" t="str">
        <f>Calculations!A513</f>
        <v>19P237</v>
      </c>
      <c r="C540" s="60">
        <v>7</v>
      </c>
      <c r="D540" s="29" t="str">
        <f>Calculations!B513</f>
        <v>Back Lane Farm, Back Lane, Goosnargh, Preston, PR3 2WE</v>
      </c>
      <c r="E540" s="29" t="s">
        <v>1813</v>
      </c>
      <c r="F540" s="13" t="str">
        <f>Calculations!C513</f>
        <v>Residential</v>
      </c>
      <c r="G540" s="53">
        <f>Calculations!D513</f>
        <v>3.2069500000000001E-2</v>
      </c>
      <c r="H540" s="53">
        <f>Calculations!H513</f>
        <v>3.2069500000000001E-2</v>
      </c>
      <c r="I540" s="53">
        <f>Calculations!L513</f>
        <v>100</v>
      </c>
      <c r="J540" s="53">
        <f>Calculations!G513</f>
        <v>0</v>
      </c>
      <c r="K540" s="53">
        <f>Calculations!K513</f>
        <v>0</v>
      </c>
      <c r="L540" s="53">
        <f>Calculations!F513</f>
        <v>0</v>
      </c>
      <c r="M540" s="53">
        <f>Calculations!J513</f>
        <v>0</v>
      </c>
      <c r="N540" s="53">
        <f>Calculations!E513</f>
        <v>0</v>
      </c>
      <c r="O540" s="53">
        <f>Calculations!I513</f>
        <v>0</v>
      </c>
      <c r="P540" s="53">
        <f>Calculations!Q513</f>
        <v>0</v>
      </c>
      <c r="Q540" s="53">
        <f>Calculations!V513</f>
        <v>0</v>
      </c>
      <c r="R540" s="53">
        <f>Calculations!O513</f>
        <v>0</v>
      </c>
      <c r="S540" s="53">
        <f>Calculations!T513</f>
        <v>0</v>
      </c>
      <c r="T540" s="53">
        <f>Calculations!M513</f>
        <v>0</v>
      </c>
      <c r="U540" s="53">
        <f>Calculations!R513</f>
        <v>0</v>
      </c>
      <c r="V540" s="31" t="s">
        <v>1782</v>
      </c>
      <c r="W540" s="31" t="s">
        <v>1782</v>
      </c>
      <c r="X540" s="31" t="s">
        <v>1779</v>
      </c>
      <c r="Y540" s="29" t="s">
        <v>1789</v>
      </c>
      <c r="Z540" s="38" t="s">
        <v>1790</v>
      </c>
      <c r="AA540" s="70" t="s">
        <v>2177</v>
      </c>
      <c r="AB540" s="63" t="s">
        <v>1878</v>
      </c>
      <c r="AC540" s="29"/>
    </row>
    <row r="541" spans="2:29" ht="26.25" x14ac:dyDescent="0.25">
      <c r="B541" s="13" t="str">
        <f>Calculations!A514</f>
        <v>19P239</v>
      </c>
      <c r="C541" s="60">
        <v>12</v>
      </c>
      <c r="D541" s="29" t="str">
        <f>Calculations!B514</f>
        <v>Hooles Farm, Hooles Farm, Brass Pan Lane, Preston, PR3 5DE</v>
      </c>
      <c r="E541" s="29" t="s">
        <v>1813</v>
      </c>
      <c r="F541" s="13" t="str">
        <f>Calculations!C514</f>
        <v>Residential</v>
      </c>
      <c r="G541" s="53">
        <f>Calculations!D514</f>
        <v>8.448E-2</v>
      </c>
      <c r="H541" s="53">
        <f>Calculations!H514</f>
        <v>8.448E-2</v>
      </c>
      <c r="I541" s="53">
        <f>Calculations!L514</f>
        <v>100</v>
      </c>
      <c r="J541" s="53">
        <f>Calculations!G514</f>
        <v>0</v>
      </c>
      <c r="K541" s="53">
        <f>Calculations!K514</f>
        <v>0</v>
      </c>
      <c r="L541" s="53">
        <f>Calculations!F514</f>
        <v>0</v>
      </c>
      <c r="M541" s="53">
        <f>Calculations!J514</f>
        <v>0</v>
      </c>
      <c r="N541" s="53">
        <f>Calculations!E514</f>
        <v>0</v>
      </c>
      <c r="O541" s="53">
        <f>Calculations!I514</f>
        <v>0</v>
      </c>
      <c r="P541" s="53">
        <f>Calculations!Q514</f>
        <v>0</v>
      </c>
      <c r="Q541" s="53">
        <f>Calculations!V514</f>
        <v>0</v>
      </c>
      <c r="R541" s="53">
        <f>Calculations!O514</f>
        <v>0</v>
      </c>
      <c r="S541" s="53">
        <f>Calculations!T514</f>
        <v>0</v>
      </c>
      <c r="T541" s="53">
        <f>Calculations!M514</f>
        <v>0</v>
      </c>
      <c r="U541" s="53">
        <f>Calculations!R514</f>
        <v>0</v>
      </c>
      <c r="V541" s="31" t="s">
        <v>1782</v>
      </c>
      <c r="W541" s="31" t="s">
        <v>1782</v>
      </c>
      <c r="X541" s="31" t="s">
        <v>1779</v>
      </c>
      <c r="Y541" s="29" t="s">
        <v>1789</v>
      </c>
      <c r="Z541" s="38" t="s">
        <v>1790</v>
      </c>
      <c r="AA541" s="70" t="s">
        <v>2177</v>
      </c>
      <c r="AB541" s="63" t="s">
        <v>1878</v>
      </c>
      <c r="AC541" s="29"/>
    </row>
    <row r="542" spans="2:29" x14ac:dyDescent="0.25">
      <c r="B542" s="13" t="str">
        <f>Calculations!A515</f>
        <v>19P240</v>
      </c>
      <c r="C542" s="60">
        <v>9</v>
      </c>
      <c r="D542" s="29" t="str">
        <f>Calculations!B515</f>
        <v>Plot 1 and 2 Field No 6637, Old Clay Lane, PR3 2DB</v>
      </c>
      <c r="E542" s="29" t="s">
        <v>1813</v>
      </c>
      <c r="F542" s="13" t="str">
        <f>Calculations!C515</f>
        <v>Residential</v>
      </c>
      <c r="G542" s="53">
        <f>Calculations!D515</f>
        <v>2.0122800000000001</v>
      </c>
      <c r="H542" s="53">
        <f>Calculations!H515</f>
        <v>2.0122800000000001</v>
      </c>
      <c r="I542" s="53">
        <f>Calculations!L515</f>
        <v>100</v>
      </c>
      <c r="J542" s="53">
        <f>Calculations!G515</f>
        <v>0</v>
      </c>
      <c r="K542" s="53">
        <f>Calculations!K515</f>
        <v>0</v>
      </c>
      <c r="L542" s="53">
        <f>Calculations!F515</f>
        <v>0</v>
      </c>
      <c r="M542" s="53">
        <f>Calculations!J515</f>
        <v>0</v>
      </c>
      <c r="N542" s="53">
        <f>Calculations!E515</f>
        <v>0</v>
      </c>
      <c r="O542" s="53">
        <f>Calculations!I515</f>
        <v>0</v>
      </c>
      <c r="P542" s="53">
        <f>Calculations!Q515</f>
        <v>0.16313250000000001</v>
      </c>
      <c r="Q542" s="53">
        <f>Calculations!V515</f>
        <v>8.1068489474625807</v>
      </c>
      <c r="R542" s="53">
        <f>Calculations!O515</f>
        <v>7.7393299999999998E-2</v>
      </c>
      <c r="S542" s="53">
        <f>Calculations!T515</f>
        <v>3.8460502514560595</v>
      </c>
      <c r="T542" s="53">
        <f>Calculations!M515</f>
        <v>5.5574999999999999E-2</v>
      </c>
      <c r="U542" s="53">
        <f>Calculations!R515</f>
        <v>2.761792593476057</v>
      </c>
      <c r="V542" s="31" t="s">
        <v>1782</v>
      </c>
      <c r="W542" s="31" t="s">
        <v>1782</v>
      </c>
      <c r="X542" s="31" t="s">
        <v>1779</v>
      </c>
      <c r="Y542" s="29" t="s">
        <v>1787</v>
      </c>
      <c r="Z542" s="38" t="s">
        <v>1788</v>
      </c>
      <c r="AA542" s="70" t="s">
        <v>2132</v>
      </c>
      <c r="AB542" s="63" t="s">
        <v>1878</v>
      </c>
      <c r="AC542" s="29"/>
    </row>
    <row r="543" spans="2:29" x14ac:dyDescent="0.25">
      <c r="B543" s="13" t="str">
        <f>Calculations!A516</f>
        <v>19P241</v>
      </c>
      <c r="C543" s="60">
        <v>9</v>
      </c>
      <c r="D543" s="29" t="str">
        <f>Calculations!B516</f>
        <v>Plot 4 and 5 Field No 6637, Old Clay Lane, PR3 2DB</v>
      </c>
      <c r="E543" s="29" t="s">
        <v>1813</v>
      </c>
      <c r="F543" s="13" t="str">
        <f>Calculations!C516</f>
        <v>Residential</v>
      </c>
      <c r="G543" s="53">
        <f>Calculations!D516</f>
        <v>0.71566200000000002</v>
      </c>
      <c r="H543" s="53">
        <f>Calculations!H516</f>
        <v>0.71566200000000002</v>
      </c>
      <c r="I543" s="53">
        <f>Calculations!L516</f>
        <v>100</v>
      </c>
      <c r="J543" s="53">
        <f>Calculations!G516</f>
        <v>0</v>
      </c>
      <c r="K543" s="53">
        <f>Calculations!K516</f>
        <v>0</v>
      </c>
      <c r="L543" s="53">
        <f>Calculations!F516</f>
        <v>0</v>
      </c>
      <c r="M543" s="53">
        <f>Calculations!J516</f>
        <v>0</v>
      </c>
      <c r="N543" s="53">
        <f>Calculations!E516</f>
        <v>0</v>
      </c>
      <c r="O543" s="53">
        <f>Calculations!I516</f>
        <v>0</v>
      </c>
      <c r="P543" s="53">
        <f>Calculations!Q516</f>
        <v>0.17989289999999999</v>
      </c>
      <c r="Q543" s="53">
        <f>Calculations!V516</f>
        <v>25.136572851429861</v>
      </c>
      <c r="R543" s="53">
        <f>Calculations!O516</f>
        <v>6.30019E-2</v>
      </c>
      <c r="S543" s="53">
        <f>Calculations!T516</f>
        <v>8.8033037942492403</v>
      </c>
      <c r="T543" s="53">
        <f>Calculations!M516</f>
        <v>4.82268E-2</v>
      </c>
      <c r="U543" s="53">
        <f>Calculations!R516</f>
        <v>6.7387677423141081</v>
      </c>
      <c r="V543" s="31" t="s">
        <v>1782</v>
      </c>
      <c r="W543" s="31" t="s">
        <v>1782</v>
      </c>
      <c r="X543" s="31" t="s">
        <v>1779</v>
      </c>
      <c r="Y543" s="29" t="s">
        <v>1787</v>
      </c>
      <c r="Z543" s="38" t="s">
        <v>1788</v>
      </c>
      <c r="AA543" s="70" t="s">
        <v>2132</v>
      </c>
      <c r="AB543" s="63" t="s">
        <v>1878</v>
      </c>
      <c r="AC543" s="29"/>
    </row>
    <row r="544" spans="2:29" x14ac:dyDescent="0.25">
      <c r="B544" s="13" t="str">
        <f>Calculations!A517</f>
        <v>19P243</v>
      </c>
      <c r="C544" s="60">
        <v>9</v>
      </c>
      <c r="D544" s="29" t="str">
        <f>Calculations!B517</f>
        <v>Land North of Inglewhite Road, Preston, PR3 2DB</v>
      </c>
      <c r="E544" s="29" t="s">
        <v>1813</v>
      </c>
      <c r="F544" s="13" t="str">
        <f>Calculations!C517</f>
        <v>Residential</v>
      </c>
      <c r="G544" s="53">
        <f>Calculations!D517</f>
        <v>0.759131</v>
      </c>
      <c r="H544" s="53">
        <f>Calculations!H517</f>
        <v>0.759131</v>
      </c>
      <c r="I544" s="53">
        <f>Calculations!L517</f>
        <v>100</v>
      </c>
      <c r="J544" s="53">
        <f>Calculations!G517</f>
        <v>0</v>
      </c>
      <c r="K544" s="53">
        <f>Calculations!K517</f>
        <v>0</v>
      </c>
      <c r="L544" s="53">
        <f>Calculations!F517</f>
        <v>0</v>
      </c>
      <c r="M544" s="53">
        <f>Calculations!J517</f>
        <v>0</v>
      </c>
      <c r="N544" s="53">
        <f>Calculations!E517</f>
        <v>0</v>
      </c>
      <c r="O544" s="53">
        <f>Calculations!I517</f>
        <v>0</v>
      </c>
      <c r="P544" s="53">
        <f>Calculations!Q517</f>
        <v>1.2E-2</v>
      </c>
      <c r="Q544" s="53">
        <f>Calculations!V517</f>
        <v>1.5807548367804767</v>
      </c>
      <c r="R544" s="53">
        <f>Calculations!O517</f>
        <v>0</v>
      </c>
      <c r="S544" s="53">
        <f>Calculations!T517</f>
        <v>0</v>
      </c>
      <c r="T544" s="53">
        <f>Calculations!M517</f>
        <v>0</v>
      </c>
      <c r="U544" s="53">
        <f>Calculations!R517</f>
        <v>0</v>
      </c>
      <c r="V544" s="31" t="s">
        <v>1782</v>
      </c>
      <c r="W544" s="31" t="s">
        <v>1782</v>
      </c>
      <c r="X544" s="31" t="s">
        <v>1779</v>
      </c>
      <c r="Y544" s="29" t="s">
        <v>1787</v>
      </c>
      <c r="Z544" s="38" t="s">
        <v>1788</v>
      </c>
      <c r="AA544" s="70" t="s">
        <v>2132</v>
      </c>
      <c r="AB544" s="63" t="s">
        <v>1878</v>
      </c>
      <c r="AC544" s="29"/>
    </row>
    <row r="545" spans="2:29" x14ac:dyDescent="0.25">
      <c r="B545" s="13" t="str">
        <f>Calculations!A518</f>
        <v>19P244</v>
      </c>
      <c r="C545" s="60">
        <v>11</v>
      </c>
      <c r="D545" s="29" t="str">
        <f>Calculations!B518</f>
        <v>Moorside House Farm, Moorside Lane, Preston, PR4 0TB</v>
      </c>
      <c r="E545" s="29" t="s">
        <v>1813</v>
      </c>
      <c r="F545" s="13" t="str">
        <f>Calculations!C518</f>
        <v>Residential</v>
      </c>
      <c r="G545" s="53">
        <f>Calculations!D518</f>
        <v>1.05623E-2</v>
      </c>
      <c r="H545" s="53">
        <f>Calculations!H518</f>
        <v>1.05623E-2</v>
      </c>
      <c r="I545" s="53">
        <f>Calculations!L518</f>
        <v>100</v>
      </c>
      <c r="J545" s="53">
        <f>Calculations!G518</f>
        <v>0</v>
      </c>
      <c r="K545" s="53">
        <f>Calculations!K518</f>
        <v>0</v>
      </c>
      <c r="L545" s="53">
        <f>Calculations!F518</f>
        <v>0</v>
      </c>
      <c r="M545" s="53">
        <f>Calculations!J518</f>
        <v>0</v>
      </c>
      <c r="N545" s="53">
        <f>Calculations!E518</f>
        <v>0</v>
      </c>
      <c r="O545" s="53">
        <f>Calculations!I518</f>
        <v>0</v>
      </c>
      <c r="P545" s="53">
        <f>Calculations!Q518</f>
        <v>1.6979899999999999E-4</v>
      </c>
      <c r="Q545" s="53">
        <f>Calculations!V518</f>
        <v>1.6075949367088604</v>
      </c>
      <c r="R545" s="53">
        <f>Calculations!O518</f>
        <v>0</v>
      </c>
      <c r="S545" s="53">
        <f>Calculations!T518</f>
        <v>0</v>
      </c>
      <c r="T545" s="53">
        <f>Calculations!M518</f>
        <v>0</v>
      </c>
      <c r="U545" s="53">
        <f>Calculations!R518</f>
        <v>0</v>
      </c>
      <c r="V545" s="31" t="s">
        <v>1782</v>
      </c>
      <c r="W545" s="31" t="s">
        <v>1782</v>
      </c>
      <c r="X545" s="31" t="s">
        <v>1779</v>
      </c>
      <c r="Y545" s="29" t="s">
        <v>1787</v>
      </c>
      <c r="Z545" s="38" t="s">
        <v>1788</v>
      </c>
      <c r="AA545" s="70" t="s">
        <v>2132</v>
      </c>
      <c r="AB545" s="63" t="s">
        <v>1878</v>
      </c>
      <c r="AC545" s="29"/>
    </row>
    <row r="546" spans="2:29" x14ac:dyDescent="0.25">
      <c r="B546" s="13" t="str">
        <f>Calculations!A519</f>
        <v>19P245</v>
      </c>
      <c r="C546" s="60" t="s">
        <v>1829</v>
      </c>
      <c r="D546" s="29" t="str">
        <f>Calculations!B519</f>
        <v>Land off Darkinson Lane, Lea, Preston, PR4 0RH - West</v>
      </c>
      <c r="E546" s="29" t="s">
        <v>1813</v>
      </c>
      <c r="F546" s="13" t="str">
        <f>Calculations!C519</f>
        <v>Residential</v>
      </c>
      <c r="G546" s="53">
        <f>Calculations!D519</f>
        <v>4.9726100000000004</v>
      </c>
      <c r="H546" s="53">
        <f>Calculations!H519</f>
        <v>4.9726100000000004</v>
      </c>
      <c r="I546" s="53">
        <f>Calculations!L519</f>
        <v>100</v>
      </c>
      <c r="J546" s="53">
        <f>Calculations!G519</f>
        <v>0</v>
      </c>
      <c r="K546" s="53">
        <f>Calculations!K519</f>
        <v>0</v>
      </c>
      <c r="L546" s="53">
        <f>Calculations!F519</f>
        <v>0</v>
      </c>
      <c r="M546" s="53">
        <f>Calculations!J519</f>
        <v>0</v>
      </c>
      <c r="N546" s="53">
        <f>Calculations!E519</f>
        <v>0</v>
      </c>
      <c r="O546" s="53">
        <f>Calculations!I519</f>
        <v>0</v>
      </c>
      <c r="P546" s="53">
        <f>Calculations!Q519</f>
        <v>0.19994946000000002</v>
      </c>
      <c r="Q546" s="53">
        <f>Calculations!V519</f>
        <v>4.0210163274417257</v>
      </c>
      <c r="R546" s="53">
        <f>Calculations!O519</f>
        <v>2.9065460000000001E-2</v>
      </c>
      <c r="S546" s="53">
        <f>Calculations!T519</f>
        <v>0.58451115209115534</v>
      </c>
      <c r="T546" s="53">
        <f>Calculations!M519</f>
        <v>8.6623599999999992E-3</v>
      </c>
      <c r="U546" s="53">
        <f>Calculations!R519</f>
        <v>0.17420147568379579</v>
      </c>
      <c r="V546" s="31" t="s">
        <v>1782</v>
      </c>
      <c r="W546" s="31" t="s">
        <v>1781</v>
      </c>
      <c r="X546" s="31" t="s">
        <v>1779</v>
      </c>
      <c r="Y546" s="29" t="s">
        <v>1787</v>
      </c>
      <c r="Z546" s="38" t="s">
        <v>1788</v>
      </c>
      <c r="AA546" s="70" t="s">
        <v>2164</v>
      </c>
      <c r="AB546" s="63" t="s">
        <v>1878</v>
      </c>
      <c r="AC546" s="29"/>
    </row>
    <row r="547" spans="2:29" ht="26.25" x14ac:dyDescent="0.25">
      <c r="B547" s="13" t="str">
        <f>Calculations!A520</f>
        <v>19P246</v>
      </c>
      <c r="C547" s="60" t="s">
        <v>1819</v>
      </c>
      <c r="D547" s="29" t="str">
        <f>Calculations!B520</f>
        <v>"Land east of Rosemary Lane, Bartle, Preston, PR4 0HD.</v>
      </c>
      <c r="E547" s="29" t="s">
        <v>1813</v>
      </c>
      <c r="F547" s="13" t="str">
        <f>Calculations!C520</f>
        <v>Other</v>
      </c>
      <c r="G547" s="53">
        <f>Calculations!D520</f>
        <v>32.853299999999997</v>
      </c>
      <c r="H547" s="53">
        <f>Calculations!H520</f>
        <v>31.7910500546758</v>
      </c>
      <c r="I547" s="53">
        <f>Calculations!L520</f>
        <v>96.766687226780263</v>
      </c>
      <c r="J547" s="53">
        <f>Calculations!G520</f>
        <v>0.41849865538499997</v>
      </c>
      <c r="K547" s="53">
        <f>Calculations!K520</f>
        <v>1.2738405438266476</v>
      </c>
      <c r="L547" s="53">
        <f>Calculations!F520</f>
        <v>0.63556849090699996</v>
      </c>
      <c r="M547" s="53">
        <f>Calculations!J520</f>
        <v>1.9345651453796118</v>
      </c>
      <c r="N547" s="53">
        <f>Calculations!E520</f>
        <v>8.1827990322000006E-3</v>
      </c>
      <c r="O547" s="53">
        <f>Calculations!I520</f>
        <v>2.4907084013478104E-2</v>
      </c>
      <c r="P547" s="53">
        <f>Calculations!Q520</f>
        <v>3.200933</v>
      </c>
      <c r="Q547" s="53">
        <f>Calculations!V520</f>
        <v>9.7431095202004077</v>
      </c>
      <c r="R547" s="53">
        <f>Calculations!O520</f>
        <v>1.8079330000000002</v>
      </c>
      <c r="S547" s="53">
        <f>Calculations!T520</f>
        <v>5.5030484000085238</v>
      </c>
      <c r="T547" s="53">
        <f>Calculations!M520</f>
        <v>1.2332700000000001</v>
      </c>
      <c r="U547" s="53">
        <f>Calculations!R520</f>
        <v>3.7538694742993859</v>
      </c>
      <c r="V547" s="31" t="s">
        <v>1782</v>
      </c>
      <c r="W547" s="31" t="s">
        <v>1781</v>
      </c>
      <c r="X547" s="31" t="s">
        <v>1779</v>
      </c>
      <c r="Y547" s="29" t="s">
        <v>1786</v>
      </c>
      <c r="Z547" s="38" t="s">
        <v>1791</v>
      </c>
      <c r="AA547" s="70" t="s">
        <v>2142</v>
      </c>
      <c r="AB547" s="63" t="s">
        <v>1878</v>
      </c>
      <c r="AC547" s="29"/>
    </row>
    <row r="548" spans="2:29" ht="26.25" x14ac:dyDescent="0.25">
      <c r="B548" s="13" t="str">
        <f>Calculations!A521</f>
        <v>19P247</v>
      </c>
      <c r="C548" s="60">
        <v>9</v>
      </c>
      <c r="D548" s="29" t="str">
        <f>Calculations!B521</f>
        <v>Vacant Land to the North of Old Rib Farm, 55 Halfpenny Lane, Preston, PR3 2EA</v>
      </c>
      <c r="E548" s="29" t="s">
        <v>1813</v>
      </c>
      <c r="F548" s="13" t="str">
        <f>Calculations!C521</f>
        <v>Residential</v>
      </c>
      <c r="G548" s="53">
        <f>Calculations!D521</f>
        <v>0.153499</v>
      </c>
      <c r="H548" s="53">
        <f>Calculations!H521</f>
        <v>0.153499</v>
      </c>
      <c r="I548" s="53">
        <f>Calculations!L521</f>
        <v>100</v>
      </c>
      <c r="J548" s="53">
        <f>Calculations!G521</f>
        <v>0</v>
      </c>
      <c r="K548" s="53">
        <f>Calculations!K521</f>
        <v>0</v>
      </c>
      <c r="L548" s="53">
        <f>Calculations!F521</f>
        <v>0</v>
      </c>
      <c r="M548" s="53">
        <f>Calculations!J521</f>
        <v>0</v>
      </c>
      <c r="N548" s="53">
        <f>Calculations!E521</f>
        <v>0</v>
      </c>
      <c r="O548" s="53">
        <f>Calculations!I521</f>
        <v>0</v>
      </c>
      <c r="P548" s="53">
        <f>Calculations!Q521</f>
        <v>5.4693299999999997E-3</v>
      </c>
      <c r="Q548" s="53">
        <f>Calculations!V521</f>
        <v>3.5631046456328703</v>
      </c>
      <c r="R548" s="53">
        <f>Calculations!O521</f>
        <v>0</v>
      </c>
      <c r="S548" s="53">
        <f>Calculations!T521</f>
        <v>0</v>
      </c>
      <c r="T548" s="53">
        <f>Calculations!M521</f>
        <v>0</v>
      </c>
      <c r="U548" s="53">
        <f>Calculations!R521</f>
        <v>0</v>
      </c>
      <c r="V548" s="31" t="s">
        <v>1782</v>
      </c>
      <c r="W548" s="31" t="s">
        <v>1782</v>
      </c>
      <c r="X548" s="31" t="s">
        <v>1779</v>
      </c>
      <c r="Y548" s="29" t="s">
        <v>1787</v>
      </c>
      <c r="Z548" s="38" t="s">
        <v>1788</v>
      </c>
      <c r="AA548" s="70" t="s">
        <v>2164</v>
      </c>
      <c r="AB548" s="63" t="s">
        <v>1878</v>
      </c>
      <c r="AC548" s="29"/>
    </row>
    <row r="549" spans="2:29" ht="26.25" x14ac:dyDescent="0.25">
      <c r="B549" s="13" t="str">
        <f>Calculations!A522</f>
        <v>19P248</v>
      </c>
      <c r="C549" s="60">
        <v>9</v>
      </c>
      <c r="D549" s="29" t="str">
        <f>Calculations!B522</f>
        <v>Land South of Inglewhite Road, Adjacent Belmont Residential Home, Preston, PR3 2DB</v>
      </c>
      <c r="E549" s="29" t="s">
        <v>1813</v>
      </c>
      <c r="F549" s="13" t="str">
        <f>Calculations!C522</f>
        <v>Residential</v>
      </c>
      <c r="G549" s="53">
        <f>Calculations!D522</f>
        <v>0.76697700000000002</v>
      </c>
      <c r="H549" s="53">
        <f>Calculations!H522</f>
        <v>0.76697700000000002</v>
      </c>
      <c r="I549" s="53">
        <f>Calculations!L522</f>
        <v>100</v>
      </c>
      <c r="J549" s="53">
        <f>Calculations!G522</f>
        <v>0</v>
      </c>
      <c r="K549" s="53">
        <f>Calculations!K522</f>
        <v>0</v>
      </c>
      <c r="L549" s="53">
        <f>Calculations!F522</f>
        <v>0</v>
      </c>
      <c r="M549" s="53">
        <f>Calculations!J522</f>
        <v>0</v>
      </c>
      <c r="N549" s="53">
        <f>Calculations!E522</f>
        <v>0</v>
      </c>
      <c r="O549" s="53">
        <f>Calculations!I522</f>
        <v>0</v>
      </c>
      <c r="P549" s="53">
        <f>Calculations!Q522</f>
        <v>5.7688139999999999E-2</v>
      </c>
      <c r="Q549" s="53">
        <f>Calculations!V522</f>
        <v>7.5214954294587715</v>
      </c>
      <c r="R549" s="53">
        <f>Calculations!O522</f>
        <v>3.3292039999999995E-2</v>
      </c>
      <c r="S549" s="53">
        <f>Calculations!T522</f>
        <v>4.3406829670250859</v>
      </c>
      <c r="T549" s="53">
        <f>Calculations!M522</f>
        <v>2.9238799999999999E-2</v>
      </c>
      <c r="U549" s="53">
        <f>Calculations!R522</f>
        <v>3.8122134040525335</v>
      </c>
      <c r="V549" s="31" t="s">
        <v>1782</v>
      </c>
      <c r="W549" s="31" t="s">
        <v>1782</v>
      </c>
      <c r="X549" s="31" t="s">
        <v>1779</v>
      </c>
      <c r="Y549" s="29" t="s">
        <v>1787</v>
      </c>
      <c r="Z549" s="38" t="s">
        <v>1788</v>
      </c>
      <c r="AA549" s="70" t="s">
        <v>2164</v>
      </c>
      <c r="AB549" s="63" t="s">
        <v>1878</v>
      </c>
      <c r="AC549" s="29"/>
    </row>
    <row r="550" spans="2:29" x14ac:dyDescent="0.25">
      <c r="B550" s="13" t="str">
        <f>Calculations!A523</f>
        <v>19P249</v>
      </c>
      <c r="C550" s="60">
        <v>7</v>
      </c>
      <c r="D550" s="29" t="str">
        <f>Calculations!B523</f>
        <v>Hill House, Back Lane, Goosnargh, Preston, PR3 2WE</v>
      </c>
      <c r="E550" s="29" t="s">
        <v>1813</v>
      </c>
      <c r="F550" s="13" t="str">
        <f>Calculations!C523</f>
        <v>Residential</v>
      </c>
      <c r="G550" s="53">
        <f>Calculations!D523</f>
        <v>0.208927</v>
      </c>
      <c r="H550" s="53">
        <f>Calculations!H523</f>
        <v>0.208927</v>
      </c>
      <c r="I550" s="53">
        <f>Calculations!L523</f>
        <v>100</v>
      </c>
      <c r="J550" s="53">
        <f>Calculations!G523</f>
        <v>0</v>
      </c>
      <c r="K550" s="53">
        <f>Calculations!K523</f>
        <v>0</v>
      </c>
      <c r="L550" s="53">
        <f>Calculations!F523</f>
        <v>0</v>
      </c>
      <c r="M550" s="53">
        <f>Calculations!J523</f>
        <v>0</v>
      </c>
      <c r="N550" s="53">
        <f>Calculations!E523</f>
        <v>0</v>
      </c>
      <c r="O550" s="53">
        <f>Calculations!I523</f>
        <v>0</v>
      </c>
      <c r="P550" s="53">
        <f>Calculations!Q523</f>
        <v>0</v>
      </c>
      <c r="Q550" s="53">
        <f>Calculations!V523</f>
        <v>0</v>
      </c>
      <c r="R550" s="53">
        <f>Calculations!O523</f>
        <v>0</v>
      </c>
      <c r="S550" s="53">
        <f>Calculations!T523</f>
        <v>0</v>
      </c>
      <c r="T550" s="53">
        <f>Calculations!M523</f>
        <v>0</v>
      </c>
      <c r="U550" s="53">
        <f>Calculations!R523</f>
        <v>0</v>
      </c>
      <c r="V550" s="31" t="s">
        <v>1782</v>
      </c>
      <c r="W550" s="31" t="s">
        <v>1782</v>
      </c>
      <c r="X550" s="31" t="s">
        <v>1779</v>
      </c>
      <c r="Y550" s="29" t="s">
        <v>1789</v>
      </c>
      <c r="Z550" s="38" t="s">
        <v>1790</v>
      </c>
      <c r="AA550" s="70" t="s">
        <v>2177</v>
      </c>
      <c r="AB550" s="63" t="s">
        <v>1878</v>
      </c>
      <c r="AC550" s="29"/>
    </row>
    <row r="551" spans="2:29" ht="26.25" x14ac:dyDescent="0.25">
      <c r="B551" s="13" t="str">
        <f>Calculations!A524</f>
        <v>19P250</v>
      </c>
      <c r="C551" s="60">
        <v>13</v>
      </c>
      <c r="D551" s="29" t="str">
        <f>Calculations!B524</f>
        <v>Land to the Rear of Stables at 907 and 909 Whittingham Lane, Broughton, Preston, PR3 2AU</v>
      </c>
      <c r="E551" s="29" t="s">
        <v>1813</v>
      </c>
      <c r="F551" s="13" t="str">
        <f>Calculations!C524</f>
        <v>Residential</v>
      </c>
      <c r="G551" s="53">
        <f>Calculations!D524</f>
        <v>0.57267699999999999</v>
      </c>
      <c r="H551" s="53">
        <f>Calculations!H524</f>
        <v>0.57267699999999999</v>
      </c>
      <c r="I551" s="53">
        <f>Calculations!L524</f>
        <v>100</v>
      </c>
      <c r="J551" s="53">
        <f>Calculations!G524</f>
        <v>0</v>
      </c>
      <c r="K551" s="53">
        <f>Calculations!K524</f>
        <v>0</v>
      </c>
      <c r="L551" s="53">
        <f>Calculations!F524</f>
        <v>0</v>
      </c>
      <c r="M551" s="53">
        <f>Calculations!J524</f>
        <v>0</v>
      </c>
      <c r="N551" s="53">
        <f>Calculations!E524</f>
        <v>0</v>
      </c>
      <c r="O551" s="53">
        <f>Calculations!I524</f>
        <v>0</v>
      </c>
      <c r="P551" s="53">
        <f>Calculations!Q524</f>
        <v>0</v>
      </c>
      <c r="Q551" s="53">
        <f>Calculations!V524</f>
        <v>0</v>
      </c>
      <c r="R551" s="53">
        <f>Calculations!O524</f>
        <v>0</v>
      </c>
      <c r="S551" s="53">
        <f>Calculations!T524</f>
        <v>0</v>
      </c>
      <c r="T551" s="53">
        <f>Calculations!M524</f>
        <v>0</v>
      </c>
      <c r="U551" s="53">
        <f>Calculations!R524</f>
        <v>0</v>
      </c>
      <c r="V551" s="31" t="s">
        <v>1782</v>
      </c>
      <c r="W551" s="31" t="s">
        <v>1782</v>
      </c>
      <c r="X551" s="31" t="s">
        <v>1779</v>
      </c>
      <c r="Y551" s="29" t="s">
        <v>1789</v>
      </c>
      <c r="Z551" s="38" t="s">
        <v>1790</v>
      </c>
      <c r="AA551" s="70" t="s">
        <v>2177</v>
      </c>
      <c r="AB551" s="63" t="s">
        <v>1878</v>
      </c>
      <c r="AC551" s="29"/>
    </row>
    <row r="552" spans="2:29" x14ac:dyDescent="0.25">
      <c r="B552" s="13" t="str">
        <f>Calculations!A525</f>
        <v>19P251</v>
      </c>
      <c r="C552" s="60">
        <v>16</v>
      </c>
      <c r="D552" s="29" t="str">
        <f>Calculations!B525</f>
        <v>280 Tag Lane, Preston, PR2 3UY</v>
      </c>
      <c r="E552" s="29" t="s">
        <v>1813</v>
      </c>
      <c r="F552" s="13" t="str">
        <f>Calculations!C525</f>
        <v>Residential</v>
      </c>
      <c r="G552" s="53">
        <f>Calculations!D525</f>
        <v>0.116733</v>
      </c>
      <c r="H552" s="53">
        <f>Calculations!H525</f>
        <v>0.116733</v>
      </c>
      <c r="I552" s="53">
        <f>Calculations!L525</f>
        <v>100</v>
      </c>
      <c r="J552" s="53">
        <f>Calculations!G525</f>
        <v>0</v>
      </c>
      <c r="K552" s="53">
        <f>Calculations!K525</f>
        <v>0</v>
      </c>
      <c r="L552" s="53">
        <f>Calculations!F525</f>
        <v>0</v>
      </c>
      <c r="M552" s="53">
        <f>Calculations!J525</f>
        <v>0</v>
      </c>
      <c r="N552" s="53">
        <f>Calculations!E525</f>
        <v>0</v>
      </c>
      <c r="O552" s="53">
        <f>Calculations!I525</f>
        <v>0</v>
      </c>
      <c r="P552" s="53">
        <f>Calculations!Q525</f>
        <v>1.6389500000000001E-2</v>
      </c>
      <c r="Q552" s="53">
        <f>Calculations!V525</f>
        <v>14.040160023301038</v>
      </c>
      <c r="R552" s="53">
        <f>Calculations!O525</f>
        <v>0</v>
      </c>
      <c r="S552" s="53">
        <f>Calculations!T525</f>
        <v>0</v>
      </c>
      <c r="T552" s="53">
        <f>Calculations!M525</f>
        <v>0</v>
      </c>
      <c r="U552" s="53">
        <f>Calculations!R525</f>
        <v>0</v>
      </c>
      <c r="V552" s="31" t="s">
        <v>1782</v>
      </c>
      <c r="W552" s="31" t="s">
        <v>1782</v>
      </c>
      <c r="X552" s="31" t="s">
        <v>1779</v>
      </c>
      <c r="Y552" s="29" t="s">
        <v>1787</v>
      </c>
      <c r="Z552" s="38" t="s">
        <v>1788</v>
      </c>
      <c r="AA552" s="70" t="s">
        <v>2177</v>
      </c>
      <c r="AB552" s="63" t="s">
        <v>1878</v>
      </c>
      <c r="AC552" s="29"/>
    </row>
    <row r="553" spans="2:29" ht="26.25" x14ac:dyDescent="0.25">
      <c r="B553" s="13" t="str">
        <f>Calculations!A526</f>
        <v>19P252</v>
      </c>
      <c r="C553" s="60">
        <v>11</v>
      </c>
      <c r="D553" s="29" t="str">
        <f>Calculations!B526</f>
        <v>Land South of Bridge House, Tabley Lane, Preston, PR4 0LH</v>
      </c>
      <c r="E553" s="29" t="s">
        <v>1813</v>
      </c>
      <c r="F553" s="13" t="str">
        <f>Calculations!C526</f>
        <v>Residential</v>
      </c>
      <c r="G553" s="53">
        <f>Calculations!D526</f>
        <v>0.164155</v>
      </c>
      <c r="H553" s="53">
        <f>Calculations!H526</f>
        <v>0.164155</v>
      </c>
      <c r="I553" s="53">
        <f>Calculations!L526</f>
        <v>100</v>
      </c>
      <c r="J553" s="53">
        <f>Calculations!G526</f>
        <v>0</v>
      </c>
      <c r="K553" s="53">
        <f>Calculations!K526</f>
        <v>0</v>
      </c>
      <c r="L553" s="53">
        <f>Calculations!F526</f>
        <v>0</v>
      </c>
      <c r="M553" s="53">
        <f>Calculations!J526</f>
        <v>0</v>
      </c>
      <c r="N553" s="53">
        <f>Calculations!E526</f>
        <v>0</v>
      </c>
      <c r="O553" s="53">
        <f>Calculations!I526</f>
        <v>0</v>
      </c>
      <c r="P553" s="53">
        <f>Calculations!Q526</f>
        <v>0</v>
      </c>
      <c r="Q553" s="53">
        <f>Calculations!V526</f>
        <v>0</v>
      </c>
      <c r="R553" s="53">
        <f>Calculations!O526</f>
        <v>0</v>
      </c>
      <c r="S553" s="53">
        <f>Calculations!T526</f>
        <v>0</v>
      </c>
      <c r="T553" s="53">
        <f>Calculations!M526</f>
        <v>0</v>
      </c>
      <c r="U553" s="53">
        <f>Calculations!R526</f>
        <v>0</v>
      </c>
      <c r="V553" s="31" t="s">
        <v>1782</v>
      </c>
      <c r="W553" s="31" t="s">
        <v>1782</v>
      </c>
      <c r="X553" s="31" t="s">
        <v>1779</v>
      </c>
      <c r="Y553" s="29" t="s">
        <v>1789</v>
      </c>
      <c r="Z553" s="38" t="s">
        <v>1790</v>
      </c>
      <c r="AA553" s="70" t="s">
        <v>2177</v>
      </c>
      <c r="AB553" s="63" t="s">
        <v>1878</v>
      </c>
      <c r="AC553" s="29"/>
    </row>
    <row r="554" spans="2:29" ht="26.25" x14ac:dyDescent="0.25">
      <c r="B554" s="13" t="str">
        <f>Calculations!A527</f>
        <v>19P253</v>
      </c>
      <c r="C554" s="60">
        <v>10</v>
      </c>
      <c r="D554" s="29" t="str">
        <f>Calculations!B527</f>
        <v>The Old Pump House, Rosemary Lane, Preston, PR4 0HB</v>
      </c>
      <c r="E554" s="29" t="s">
        <v>1813</v>
      </c>
      <c r="F554" s="13" t="str">
        <f>Calculations!C527</f>
        <v>Residential</v>
      </c>
      <c r="G554" s="53">
        <f>Calculations!D527</f>
        <v>5.0615599999999997E-2</v>
      </c>
      <c r="H554" s="53">
        <f>Calculations!H527</f>
        <v>5.0615599999999997E-2</v>
      </c>
      <c r="I554" s="53">
        <f>Calculations!L527</f>
        <v>100</v>
      </c>
      <c r="J554" s="53">
        <f>Calculations!G527</f>
        <v>0</v>
      </c>
      <c r="K554" s="53">
        <f>Calculations!K527</f>
        <v>0</v>
      </c>
      <c r="L554" s="53">
        <f>Calculations!F527</f>
        <v>0</v>
      </c>
      <c r="M554" s="53">
        <f>Calculations!J527</f>
        <v>0</v>
      </c>
      <c r="N554" s="53">
        <f>Calculations!E527</f>
        <v>0</v>
      </c>
      <c r="O554" s="53">
        <f>Calculations!I527</f>
        <v>0</v>
      </c>
      <c r="P554" s="53">
        <f>Calculations!Q527</f>
        <v>1.5170096999999999E-2</v>
      </c>
      <c r="Q554" s="53">
        <f>Calculations!V527</f>
        <v>29.971188724424881</v>
      </c>
      <c r="R554" s="53">
        <f>Calculations!O527</f>
        <v>2.1009699999999999E-4</v>
      </c>
      <c r="S554" s="53">
        <f>Calculations!T527</f>
        <v>0.41508349204593054</v>
      </c>
      <c r="T554" s="53">
        <f>Calculations!M527</f>
        <v>2.1009699999999999E-4</v>
      </c>
      <c r="U554" s="53">
        <f>Calculations!R527</f>
        <v>0.41508349204593054</v>
      </c>
      <c r="V554" s="31" t="s">
        <v>1782</v>
      </c>
      <c r="W554" s="31" t="s">
        <v>1782</v>
      </c>
      <c r="X554" s="31" t="s">
        <v>1779</v>
      </c>
      <c r="Y554" s="29" t="s">
        <v>1787</v>
      </c>
      <c r="Z554" s="38" t="s">
        <v>1788</v>
      </c>
      <c r="AA554" s="70" t="s">
        <v>2177</v>
      </c>
      <c r="AB554" s="63" t="s">
        <v>1878</v>
      </c>
      <c r="AC554" s="29"/>
    </row>
    <row r="555" spans="2:29" ht="26.25" x14ac:dyDescent="0.25">
      <c r="B555" s="13" t="str">
        <f>Calculations!A528</f>
        <v>19P254</v>
      </c>
      <c r="C555" s="60">
        <v>14</v>
      </c>
      <c r="D555" s="29" t="str">
        <f>Calculations!B528</f>
        <v>Savick House, Whittingham Lane, Grimsargh, Preston, PR2 5RP</v>
      </c>
      <c r="E555" s="29" t="s">
        <v>1813</v>
      </c>
      <c r="F555" s="13" t="str">
        <f>Calculations!C528</f>
        <v>Residential</v>
      </c>
      <c r="G555" s="53">
        <f>Calculations!D528</f>
        <v>0.31074400000000002</v>
      </c>
      <c r="H555" s="53">
        <f>Calculations!H528</f>
        <v>0.31074400000000002</v>
      </c>
      <c r="I555" s="53">
        <f>Calculations!L528</f>
        <v>100</v>
      </c>
      <c r="J555" s="53">
        <f>Calculations!G528</f>
        <v>0</v>
      </c>
      <c r="K555" s="53">
        <f>Calculations!K528</f>
        <v>0</v>
      </c>
      <c r="L555" s="53">
        <f>Calculations!F528</f>
        <v>0</v>
      </c>
      <c r="M555" s="53">
        <f>Calculations!J528</f>
        <v>0</v>
      </c>
      <c r="N555" s="53">
        <f>Calculations!E528</f>
        <v>0</v>
      </c>
      <c r="O555" s="53">
        <f>Calculations!I528</f>
        <v>0</v>
      </c>
      <c r="P555" s="53">
        <f>Calculations!Q528</f>
        <v>0.1956956</v>
      </c>
      <c r="Q555" s="53">
        <f>Calculations!V528</f>
        <v>62.976469376721667</v>
      </c>
      <c r="R555" s="53">
        <f>Calculations!O528</f>
        <v>7.3000599999999999E-2</v>
      </c>
      <c r="S555" s="53">
        <f>Calculations!T528</f>
        <v>23.492199366681255</v>
      </c>
      <c r="T555" s="53">
        <f>Calculations!M528</f>
        <v>3.46097E-2</v>
      </c>
      <c r="U555" s="53">
        <f>Calculations!R528</f>
        <v>11.137688901475169</v>
      </c>
      <c r="V555" s="31" t="s">
        <v>1781</v>
      </c>
      <c r="W555" s="31" t="s">
        <v>1782</v>
      </c>
      <c r="X555" s="31" t="s">
        <v>1779</v>
      </c>
      <c r="Y555" s="29" t="s">
        <v>1783</v>
      </c>
      <c r="Z555" s="38" t="s">
        <v>1806</v>
      </c>
      <c r="AA555" s="70" t="s">
        <v>2363</v>
      </c>
      <c r="AB555" s="63" t="s">
        <v>1894</v>
      </c>
      <c r="AC555" s="29"/>
    </row>
    <row r="556" spans="2:29" ht="26.25" x14ac:dyDescent="0.25">
      <c r="B556" s="13" t="str">
        <f>Calculations!A529</f>
        <v>19P255</v>
      </c>
      <c r="C556" s="60">
        <v>9</v>
      </c>
      <c r="D556" s="29" t="str">
        <f>Calculations!B529</f>
        <v>Land Opposite, Gleafield, Cumeragh Lane, Preston, PR3 2AJ</v>
      </c>
      <c r="E556" s="29" t="s">
        <v>1813</v>
      </c>
      <c r="F556" s="13" t="str">
        <f>Calculations!C529</f>
        <v>Residential</v>
      </c>
      <c r="G556" s="53">
        <f>Calculations!D529</f>
        <v>0.52627999999999997</v>
      </c>
      <c r="H556" s="53">
        <f>Calculations!H529</f>
        <v>0.52627999999999997</v>
      </c>
      <c r="I556" s="53">
        <f>Calculations!L529</f>
        <v>100</v>
      </c>
      <c r="J556" s="53">
        <f>Calculations!G529</f>
        <v>0</v>
      </c>
      <c r="K556" s="53">
        <f>Calculations!K529</f>
        <v>0</v>
      </c>
      <c r="L556" s="53">
        <f>Calculations!F529</f>
        <v>0</v>
      </c>
      <c r="M556" s="53">
        <f>Calculations!J529</f>
        <v>0</v>
      </c>
      <c r="N556" s="53">
        <f>Calculations!E529</f>
        <v>0</v>
      </c>
      <c r="O556" s="53">
        <f>Calculations!I529</f>
        <v>0</v>
      </c>
      <c r="P556" s="53">
        <f>Calculations!Q529</f>
        <v>0.22596379999999999</v>
      </c>
      <c r="Q556" s="53">
        <f>Calculations!V529</f>
        <v>42.936041650832259</v>
      </c>
      <c r="R556" s="53">
        <f>Calculations!O529</f>
        <v>0.15651080000000001</v>
      </c>
      <c r="S556" s="53">
        <f>Calculations!T529</f>
        <v>29.739074257049481</v>
      </c>
      <c r="T556" s="53">
        <f>Calculations!M529</f>
        <v>0.126525</v>
      </c>
      <c r="U556" s="53">
        <f>Calculations!R529</f>
        <v>24.041384814167365</v>
      </c>
      <c r="V556" s="31" t="s">
        <v>1781</v>
      </c>
      <c r="W556" s="31" t="s">
        <v>1782</v>
      </c>
      <c r="X556" s="31" t="s">
        <v>1779</v>
      </c>
      <c r="Y556" s="29" t="s">
        <v>1783</v>
      </c>
      <c r="Z556" s="38" t="s">
        <v>1806</v>
      </c>
      <c r="AA556" s="70" t="s">
        <v>2364</v>
      </c>
      <c r="AB556" s="63" t="s">
        <v>1891</v>
      </c>
      <c r="AC556" s="29"/>
    </row>
    <row r="557" spans="2:29" x14ac:dyDescent="0.25">
      <c r="B557" s="13" t="str">
        <f>Calculations!A530</f>
        <v>19P256</v>
      </c>
      <c r="C557" s="60">
        <v>2</v>
      </c>
      <c r="D557" s="29" t="str">
        <f>Calculations!B530</f>
        <v>Land South of Brierley Lane, Preston, PR4 0DP</v>
      </c>
      <c r="E557" s="29" t="s">
        <v>1813</v>
      </c>
      <c r="F557" s="13" t="str">
        <f>Calculations!C530</f>
        <v>Residential</v>
      </c>
      <c r="G557" s="53">
        <f>Calculations!D530</f>
        <v>0.159884</v>
      </c>
      <c r="H557" s="53">
        <f>Calculations!H530</f>
        <v>-3.9957299999282547E-7</v>
      </c>
      <c r="I557" s="53">
        <f>Calculations!L530</f>
        <v>-2.4991431287234837E-4</v>
      </c>
      <c r="J557" s="53">
        <f>Calculations!G530</f>
        <v>0.15988439957299999</v>
      </c>
      <c r="K557" s="53">
        <f>Calculations!K530</f>
        <v>100.00024991431286</v>
      </c>
      <c r="L557" s="53">
        <f>Calculations!F530</f>
        <v>0</v>
      </c>
      <c r="M557" s="53">
        <f>Calculations!J530</f>
        <v>0</v>
      </c>
      <c r="N557" s="53">
        <f>Calculations!E530</f>
        <v>0</v>
      </c>
      <c r="O557" s="53">
        <f>Calculations!I530</f>
        <v>0</v>
      </c>
      <c r="P557" s="53">
        <f>Calculations!Q530</f>
        <v>1.0315590000000001E-2</v>
      </c>
      <c r="Q557" s="53">
        <f>Calculations!V530</f>
        <v>6.4519213930099335</v>
      </c>
      <c r="R557" s="53">
        <f>Calculations!O530</f>
        <v>8.3229600000000008E-3</v>
      </c>
      <c r="S557" s="53">
        <f>Calculations!T530</f>
        <v>5.2056240774561564</v>
      </c>
      <c r="T557" s="53">
        <f>Calculations!M530</f>
        <v>0</v>
      </c>
      <c r="U557" s="53">
        <f>Calculations!R530</f>
        <v>0</v>
      </c>
      <c r="V557" s="31" t="s">
        <v>1782</v>
      </c>
      <c r="W557" s="31" t="s">
        <v>1781</v>
      </c>
      <c r="X557" s="31" t="s">
        <v>1779</v>
      </c>
      <c r="Y557" s="29" t="s">
        <v>1787</v>
      </c>
      <c r="Z557" s="38" t="s">
        <v>1788</v>
      </c>
      <c r="AA557" s="70" t="s">
        <v>2138</v>
      </c>
      <c r="AB557" s="63" t="s">
        <v>1878</v>
      </c>
      <c r="AC557" s="29"/>
    </row>
    <row r="558" spans="2:29" ht="26.25" x14ac:dyDescent="0.25">
      <c r="B558" s="13" t="str">
        <f>Calculations!A531</f>
        <v>19P265</v>
      </c>
      <c r="C558" s="60">
        <v>15</v>
      </c>
      <c r="D558" s="29" t="str">
        <f>Calculations!B531</f>
        <v>Land off Darkinson Lane, Lea, Preston, PR4 0RH - South East</v>
      </c>
      <c r="E558" s="29" t="s">
        <v>1813</v>
      </c>
      <c r="F558" s="13" t="str">
        <f>Calculations!C531</f>
        <v>Residential</v>
      </c>
      <c r="G558" s="53">
        <f>Calculations!D531</f>
        <v>13.823</v>
      </c>
      <c r="H558" s="53">
        <f>Calculations!H531</f>
        <v>13.823</v>
      </c>
      <c r="I558" s="53">
        <f>Calculations!L531</f>
        <v>100</v>
      </c>
      <c r="J558" s="53">
        <f>Calculations!G531</f>
        <v>0</v>
      </c>
      <c r="K558" s="53">
        <f>Calculations!K531</f>
        <v>0</v>
      </c>
      <c r="L558" s="53">
        <f>Calculations!F531</f>
        <v>0</v>
      </c>
      <c r="M558" s="53">
        <f>Calculations!J531</f>
        <v>0</v>
      </c>
      <c r="N558" s="53">
        <f>Calculations!E531</f>
        <v>0</v>
      </c>
      <c r="O558" s="53">
        <f>Calculations!I531</f>
        <v>0</v>
      </c>
      <c r="P558" s="53">
        <f>Calculations!Q531</f>
        <v>0.70392520000000003</v>
      </c>
      <c r="Q558" s="53">
        <f>Calculations!V531</f>
        <v>5.0924198799102944</v>
      </c>
      <c r="R558" s="53">
        <f>Calculations!O531</f>
        <v>0.31425520000000001</v>
      </c>
      <c r="S558" s="53">
        <f>Calculations!T531</f>
        <v>2.2734225566085509</v>
      </c>
      <c r="T558" s="53">
        <f>Calculations!M531</f>
        <v>0.24237</v>
      </c>
      <c r="U558" s="53">
        <f>Calculations!R531</f>
        <v>1.7533820444187225</v>
      </c>
      <c r="V558" s="31" t="s">
        <v>1782</v>
      </c>
      <c r="W558" s="31" t="s">
        <v>1782</v>
      </c>
      <c r="X558" s="31" t="s">
        <v>1779</v>
      </c>
      <c r="Y558" s="29" t="s">
        <v>1787</v>
      </c>
      <c r="Z558" s="38" t="s">
        <v>1788</v>
      </c>
      <c r="AA558" s="70" t="s">
        <v>2177</v>
      </c>
      <c r="AB558" s="63" t="s">
        <v>1878</v>
      </c>
      <c r="AC558" s="29"/>
    </row>
    <row r="559" spans="2:29" ht="26.25" x14ac:dyDescent="0.25">
      <c r="B559" s="13" t="str">
        <f>Calculations!A532</f>
        <v>19P266</v>
      </c>
      <c r="C559" s="60">
        <v>15</v>
      </c>
      <c r="D559" s="29" t="str">
        <f>Calculations!B532</f>
        <v>Land off Darkinson Lane, Lea, Preston, PR4 0RH - North East</v>
      </c>
      <c r="E559" s="29" t="s">
        <v>1813</v>
      </c>
      <c r="F559" s="13" t="str">
        <f>Calculations!C532</f>
        <v>Residential</v>
      </c>
      <c r="G559" s="53">
        <f>Calculations!D532</f>
        <v>0.90636399999999995</v>
      </c>
      <c r="H559" s="53">
        <f>Calculations!H532</f>
        <v>0.90636399999999995</v>
      </c>
      <c r="I559" s="53">
        <f>Calculations!L532</f>
        <v>100</v>
      </c>
      <c r="J559" s="53">
        <f>Calculations!G532</f>
        <v>0</v>
      </c>
      <c r="K559" s="53">
        <f>Calculations!K532</f>
        <v>0</v>
      </c>
      <c r="L559" s="53">
        <f>Calculations!F532</f>
        <v>0</v>
      </c>
      <c r="M559" s="53">
        <f>Calculations!J532</f>
        <v>0</v>
      </c>
      <c r="N559" s="53">
        <f>Calculations!E532</f>
        <v>0</v>
      </c>
      <c r="O559" s="53">
        <f>Calculations!I532</f>
        <v>0</v>
      </c>
      <c r="P559" s="53">
        <f>Calculations!Q532</f>
        <v>3.316674E-2</v>
      </c>
      <c r="Q559" s="53">
        <f>Calculations!V532</f>
        <v>3.6593178899426726</v>
      </c>
      <c r="R559" s="53">
        <f>Calculations!O532</f>
        <v>2.4059799999999999E-2</v>
      </c>
      <c r="S559" s="53">
        <f>Calculations!T532</f>
        <v>2.6545405598633662</v>
      </c>
      <c r="T559" s="53">
        <f>Calculations!M532</f>
        <v>1.1534900000000001E-2</v>
      </c>
      <c r="U559" s="53">
        <f>Calculations!R532</f>
        <v>1.272656460318371</v>
      </c>
      <c r="V559" s="31" t="s">
        <v>1782</v>
      </c>
      <c r="W559" s="31" t="s">
        <v>1782</v>
      </c>
      <c r="X559" s="31" t="s">
        <v>1779</v>
      </c>
      <c r="Y559" s="29" t="s">
        <v>1787</v>
      </c>
      <c r="Z559" s="38" t="s">
        <v>1788</v>
      </c>
      <c r="AA559" s="70" t="s">
        <v>2177</v>
      </c>
      <c r="AB559" s="63" t="s">
        <v>1878</v>
      </c>
      <c r="AC559" s="29"/>
    </row>
    <row r="560" spans="2:29" ht="26.25" x14ac:dyDescent="0.25">
      <c r="B560" s="13" t="str">
        <f>Calculations!A533</f>
        <v>19P267</v>
      </c>
      <c r="C560" s="60">
        <v>15</v>
      </c>
      <c r="D560" s="29" t="str">
        <f>Calculations!B533</f>
        <v>Cottam Parkway Station, Cottam, PR4 6RD / PR4 0RA</v>
      </c>
      <c r="E560" s="29" t="s">
        <v>1813</v>
      </c>
      <c r="F560" s="13" t="str">
        <f>Calculations!C533</f>
        <v>Other</v>
      </c>
      <c r="G560" s="53">
        <f>Calculations!D533</f>
        <v>28.2119</v>
      </c>
      <c r="H560" s="53">
        <f>Calculations!H533</f>
        <v>28.2119</v>
      </c>
      <c r="I560" s="53">
        <f>Calculations!L533</f>
        <v>100</v>
      </c>
      <c r="J560" s="53">
        <f>Calculations!G533</f>
        <v>0</v>
      </c>
      <c r="K560" s="53">
        <f>Calculations!K533</f>
        <v>0</v>
      </c>
      <c r="L560" s="53">
        <f>Calculations!F533</f>
        <v>0</v>
      </c>
      <c r="M560" s="53">
        <f>Calculations!J533</f>
        <v>0</v>
      </c>
      <c r="N560" s="53">
        <f>Calculations!E533</f>
        <v>0</v>
      </c>
      <c r="O560" s="53">
        <f>Calculations!I533</f>
        <v>0</v>
      </c>
      <c r="P560" s="53">
        <f>Calculations!Q533</f>
        <v>2.1447659999999997</v>
      </c>
      <c r="Q560" s="53">
        <f>Calculations!V533</f>
        <v>7.6023451096877555</v>
      </c>
      <c r="R560" s="53">
        <f>Calculations!O533</f>
        <v>0.84969600000000001</v>
      </c>
      <c r="S560" s="53">
        <f>Calculations!T533</f>
        <v>3.011835431147849</v>
      </c>
      <c r="T560" s="53">
        <f>Calculations!M533</f>
        <v>0.45217000000000002</v>
      </c>
      <c r="U560" s="53">
        <f>Calculations!R533</f>
        <v>1.602763372902924</v>
      </c>
      <c r="V560" s="31" t="s">
        <v>1782</v>
      </c>
      <c r="W560" s="31" t="s">
        <v>1782</v>
      </c>
      <c r="X560" s="31" t="s">
        <v>1779</v>
      </c>
      <c r="Y560" s="29" t="s">
        <v>1787</v>
      </c>
      <c r="Z560" s="38" t="s">
        <v>1788</v>
      </c>
      <c r="AA560" s="70" t="s">
        <v>2181</v>
      </c>
      <c r="AB560" s="63" t="s">
        <v>1878</v>
      </c>
      <c r="AC560" s="29"/>
    </row>
    <row r="561" spans="2:29" ht="51.75" x14ac:dyDescent="0.25">
      <c r="B561" s="13" t="str">
        <f>Calculations!A534</f>
        <v>19P268</v>
      </c>
      <c r="C561" s="60">
        <v>13</v>
      </c>
      <c r="D561" s="29" t="str">
        <f>Calculations!B534</f>
        <v>Goosnargh Cottage, 826 Whittingham Lane and land to the south/rear of Chingle Hall Cottage, 780-818 Whittingham Lane and Goosnargh Cottage, 826 Whittingham Lane, Goosnargh, Preston, PR3 2AY</v>
      </c>
      <c r="E561" s="29" t="s">
        <v>1813</v>
      </c>
      <c r="F561" s="13" t="str">
        <f>Calculations!C534</f>
        <v>Residential</v>
      </c>
      <c r="G561" s="53">
        <f>Calculations!D534</f>
        <v>2.8897699999999999</v>
      </c>
      <c r="H561" s="53">
        <f>Calculations!H534</f>
        <v>2.8897699999999999</v>
      </c>
      <c r="I561" s="53">
        <f>Calculations!L534</f>
        <v>100</v>
      </c>
      <c r="J561" s="53">
        <f>Calculations!G534</f>
        <v>0</v>
      </c>
      <c r="K561" s="53">
        <f>Calculations!K534</f>
        <v>0</v>
      </c>
      <c r="L561" s="53">
        <f>Calculations!F534</f>
        <v>0</v>
      </c>
      <c r="M561" s="53">
        <f>Calculations!J534</f>
        <v>0</v>
      </c>
      <c r="N561" s="53">
        <f>Calculations!E534</f>
        <v>0</v>
      </c>
      <c r="O561" s="53">
        <f>Calculations!I534</f>
        <v>0</v>
      </c>
      <c r="P561" s="53">
        <f>Calculations!Q534</f>
        <v>0.38517129999999999</v>
      </c>
      <c r="Q561" s="53">
        <f>Calculations!V534</f>
        <v>13.328787412146987</v>
      </c>
      <c r="R561" s="53">
        <f>Calculations!O534</f>
        <v>7.6821300000000009E-2</v>
      </c>
      <c r="S561" s="53">
        <f>Calculations!T534</f>
        <v>2.6583880378023168</v>
      </c>
      <c r="T561" s="53">
        <f>Calculations!M534</f>
        <v>3.0257800000000001E-2</v>
      </c>
      <c r="U561" s="53">
        <f>Calculations!R534</f>
        <v>1.0470660294763945</v>
      </c>
      <c r="V561" s="31" t="s">
        <v>1782</v>
      </c>
      <c r="W561" s="31" t="s">
        <v>1782</v>
      </c>
      <c r="X561" s="31" t="s">
        <v>1779</v>
      </c>
      <c r="Y561" s="29" t="s">
        <v>1787</v>
      </c>
      <c r="Z561" s="38" t="s">
        <v>1788</v>
      </c>
      <c r="AA561" s="70" t="s">
        <v>2132</v>
      </c>
      <c r="AB561" s="63" t="s">
        <v>1878</v>
      </c>
      <c r="AC561" s="29"/>
    </row>
    <row r="562" spans="2:29" ht="26.25" x14ac:dyDescent="0.25">
      <c r="B562" s="13" t="str">
        <f>Calculations!A535</f>
        <v>19P269</v>
      </c>
      <c r="C562" s="60">
        <v>13</v>
      </c>
      <c r="D562" s="29" t="str">
        <f>Calculations!B535</f>
        <v>Land South of Whittingham Lane, Goosnargh, Preston, PR3 2AX</v>
      </c>
      <c r="E562" s="29" t="s">
        <v>1813</v>
      </c>
      <c r="F562" s="13" t="str">
        <f>Calculations!C535</f>
        <v>Residential</v>
      </c>
      <c r="G562" s="53">
        <f>Calculations!D535</f>
        <v>3.12696</v>
      </c>
      <c r="H562" s="53">
        <f>Calculations!H535</f>
        <v>3.12696</v>
      </c>
      <c r="I562" s="53">
        <f>Calculations!L535</f>
        <v>100</v>
      </c>
      <c r="J562" s="53">
        <f>Calculations!G535</f>
        <v>0</v>
      </c>
      <c r="K562" s="53">
        <f>Calculations!K535</f>
        <v>0</v>
      </c>
      <c r="L562" s="53">
        <f>Calculations!F535</f>
        <v>0</v>
      </c>
      <c r="M562" s="53">
        <f>Calculations!J535</f>
        <v>0</v>
      </c>
      <c r="N562" s="53">
        <f>Calculations!E535</f>
        <v>0</v>
      </c>
      <c r="O562" s="53">
        <f>Calculations!I535</f>
        <v>0</v>
      </c>
      <c r="P562" s="53">
        <f>Calculations!Q535</f>
        <v>0.20209349999999998</v>
      </c>
      <c r="Q562" s="53">
        <f>Calculations!V535</f>
        <v>6.4629384450072909</v>
      </c>
      <c r="R562" s="53">
        <f>Calculations!O535</f>
        <v>5.9150500000000002E-2</v>
      </c>
      <c r="S562" s="53">
        <f>Calculations!T535</f>
        <v>1.8916295699337375</v>
      </c>
      <c r="T562" s="53">
        <f>Calculations!M535</f>
        <v>2.79522E-2</v>
      </c>
      <c r="U562" s="53">
        <f>Calculations!R535</f>
        <v>0.89390973981119048</v>
      </c>
      <c r="V562" s="31" t="s">
        <v>1782</v>
      </c>
      <c r="W562" s="31" t="s">
        <v>1782</v>
      </c>
      <c r="X562" s="31" t="s">
        <v>1779</v>
      </c>
      <c r="Y562" s="29" t="s">
        <v>1787</v>
      </c>
      <c r="Z562" s="38" t="s">
        <v>1788</v>
      </c>
      <c r="AA562" s="70" t="s">
        <v>2132</v>
      </c>
      <c r="AB562" s="63" t="s">
        <v>1878</v>
      </c>
      <c r="AC562" s="29"/>
    </row>
    <row r="563" spans="2:29" ht="26.25" x14ac:dyDescent="0.25">
      <c r="B563" s="13" t="str">
        <f>Calculations!A536</f>
        <v>19P270</v>
      </c>
      <c r="C563" s="60">
        <v>21</v>
      </c>
      <c r="D563" s="29" t="str">
        <f>Calculations!B536</f>
        <v>West Strand Business Park, off West Strand, Preston, PR1 8 UY</v>
      </c>
      <c r="E563" s="29" t="s">
        <v>1813</v>
      </c>
      <c r="F563" s="13" t="str">
        <f>Calculations!C536</f>
        <v>Residential</v>
      </c>
      <c r="G563" s="53">
        <f>Calculations!D536</f>
        <v>1.3477600000000001</v>
      </c>
      <c r="H563" s="53">
        <f>Calculations!H536</f>
        <v>-2.2033200000048936E-6</v>
      </c>
      <c r="I563" s="53">
        <f>Calculations!L536</f>
        <v>-1.6348014483327103E-4</v>
      </c>
      <c r="J563" s="53">
        <f>Calculations!G536</f>
        <v>1.3477622033200001</v>
      </c>
      <c r="K563" s="53">
        <f>Calculations!K536</f>
        <v>100.00016348014485</v>
      </c>
      <c r="L563" s="53">
        <f>Calculations!F536</f>
        <v>0</v>
      </c>
      <c r="M563" s="53">
        <f>Calculations!J536</f>
        <v>0</v>
      </c>
      <c r="N563" s="53">
        <f>Calculations!E536</f>
        <v>0</v>
      </c>
      <c r="O563" s="53">
        <f>Calculations!I536</f>
        <v>0</v>
      </c>
      <c r="P563" s="53">
        <f>Calculations!Q536</f>
        <v>0.58162875999999997</v>
      </c>
      <c r="Q563" s="53">
        <f>Calculations!V536</f>
        <v>43.155217546150645</v>
      </c>
      <c r="R563" s="53">
        <f>Calculations!O536</f>
        <v>1.386276E-2</v>
      </c>
      <c r="S563" s="53">
        <f>Calculations!T536</f>
        <v>1.0285777883302665</v>
      </c>
      <c r="T563" s="53">
        <f>Calculations!M536</f>
        <v>2.1542599999999999E-3</v>
      </c>
      <c r="U563" s="53">
        <f>Calculations!R536</f>
        <v>0.15984003086602955</v>
      </c>
      <c r="V563" s="31" t="s">
        <v>1782</v>
      </c>
      <c r="W563" s="31" t="s">
        <v>1781</v>
      </c>
      <c r="X563" s="31" t="s">
        <v>1779</v>
      </c>
      <c r="Y563" s="29" t="s">
        <v>1787</v>
      </c>
      <c r="Z563" s="38" t="s">
        <v>1788</v>
      </c>
      <c r="AA563" s="70" t="s">
        <v>2138</v>
      </c>
      <c r="AB563" s="63" t="s">
        <v>1878</v>
      </c>
      <c r="AC563" s="29"/>
    </row>
    <row r="564" spans="2:29" ht="26.25" x14ac:dyDescent="0.25">
      <c r="B564" s="13" t="str">
        <f>Calculations!A537</f>
        <v>19P271</v>
      </c>
      <c r="C564" s="60">
        <v>1</v>
      </c>
      <c r="D564" s="29" t="str">
        <f>Calculations!B537</f>
        <v>LAND IMMEDIATELY WEST OF THE HERMITAGE, LEWTH LANE, CATFORTH, PRESTON PR4 0TD</v>
      </c>
      <c r="E564" s="29" t="s">
        <v>1813</v>
      </c>
      <c r="F564" s="13" t="str">
        <f>Calculations!C537</f>
        <v>Residential</v>
      </c>
      <c r="G564" s="53">
        <f>Calculations!D537</f>
        <v>0.68944700000000003</v>
      </c>
      <c r="H564" s="53">
        <f>Calculations!H537</f>
        <v>0.45554239574200006</v>
      </c>
      <c r="I564" s="53">
        <f>Calculations!L537</f>
        <v>66.073591696243511</v>
      </c>
      <c r="J564" s="53">
        <f>Calculations!G537</f>
        <v>0.233904604258</v>
      </c>
      <c r="K564" s="53">
        <f>Calculations!K537</f>
        <v>33.926408303756489</v>
      </c>
      <c r="L564" s="53">
        <f>Calculations!F537</f>
        <v>0</v>
      </c>
      <c r="M564" s="53">
        <f>Calculations!J537</f>
        <v>0</v>
      </c>
      <c r="N564" s="53">
        <f>Calculations!E537</f>
        <v>0</v>
      </c>
      <c r="O564" s="53">
        <f>Calculations!I537</f>
        <v>0</v>
      </c>
      <c r="P564" s="53">
        <f>Calculations!Q537</f>
        <v>5.6811459999999994E-2</v>
      </c>
      <c r="Q564" s="53">
        <f>Calculations!V537</f>
        <v>8.2401489889723205</v>
      </c>
      <c r="R564" s="53">
        <f>Calculations!O537</f>
        <v>8.1887599999999998E-3</v>
      </c>
      <c r="S564" s="53">
        <f>Calculations!T537</f>
        <v>1.1877287159128982</v>
      </c>
      <c r="T564" s="53">
        <f>Calculations!M537</f>
        <v>4.4084900000000002E-3</v>
      </c>
      <c r="U564" s="53">
        <f>Calculations!R537</f>
        <v>0.63942406015255704</v>
      </c>
      <c r="V564" s="31" t="s">
        <v>1782</v>
      </c>
      <c r="W564" s="31" t="s">
        <v>1781</v>
      </c>
      <c r="X564" s="31" t="s">
        <v>1779</v>
      </c>
      <c r="Y564" s="29" t="s">
        <v>1787</v>
      </c>
      <c r="Z564" s="38" t="s">
        <v>1788</v>
      </c>
      <c r="AA564" s="70" t="s">
        <v>2138</v>
      </c>
      <c r="AB564" s="63" t="s">
        <v>1878</v>
      </c>
      <c r="AC564" s="29"/>
    </row>
    <row r="565" spans="2:29" ht="26.25" x14ac:dyDescent="0.25">
      <c r="B565" s="13" t="str">
        <f>Calculations!A538</f>
        <v>19P272</v>
      </c>
      <c r="C565" s="60">
        <v>2</v>
      </c>
      <c r="D565" s="29" t="str">
        <f>Calculations!B538</f>
        <v>PLOT BETWEEN ORCHARD END AND THE ORCHARD, EAVES LANE, CATFORTH, PRESTON PR4 0BH</v>
      </c>
      <c r="E565" s="29" t="s">
        <v>1813</v>
      </c>
      <c r="F565" s="13" t="str">
        <f>Calculations!C538</f>
        <v>Residential</v>
      </c>
      <c r="G565" s="53">
        <f>Calculations!D538</f>
        <v>5.2999299999999999E-2</v>
      </c>
      <c r="H565" s="53">
        <f>Calculations!H538</f>
        <v>-1.2289399997644779E-8</v>
      </c>
      <c r="I565" s="53">
        <f>Calculations!L538</f>
        <v>-2.3187853420035317E-5</v>
      </c>
      <c r="J565" s="53">
        <f>Calculations!G538</f>
        <v>5.2999312289399997E-2</v>
      </c>
      <c r="K565" s="53">
        <f>Calculations!K538</f>
        <v>100.00002318785342</v>
      </c>
      <c r="L565" s="53">
        <f>Calculations!F538</f>
        <v>0</v>
      </c>
      <c r="M565" s="53">
        <f>Calculations!J538</f>
        <v>0</v>
      </c>
      <c r="N565" s="53">
        <f>Calculations!E538</f>
        <v>0</v>
      </c>
      <c r="O565" s="53">
        <f>Calculations!I538</f>
        <v>0</v>
      </c>
      <c r="P565" s="53">
        <f>Calculations!Q538</f>
        <v>4.5420800000000004E-3</v>
      </c>
      <c r="Q565" s="53">
        <f>Calculations!V538</f>
        <v>8.5700754538267496</v>
      </c>
      <c r="R565" s="53">
        <f>Calculations!O538</f>
        <v>1.10512E-3</v>
      </c>
      <c r="S565" s="53">
        <f>Calculations!T538</f>
        <v>2.085159615315674</v>
      </c>
      <c r="T565" s="53">
        <f>Calculations!M538</f>
        <v>5.0745E-4</v>
      </c>
      <c r="U565" s="53">
        <f>Calculations!R538</f>
        <v>0.95746547595911646</v>
      </c>
      <c r="V565" s="31" t="s">
        <v>1782</v>
      </c>
      <c r="W565" s="31" t="s">
        <v>1781</v>
      </c>
      <c r="X565" s="31" t="s">
        <v>1779</v>
      </c>
      <c r="Y565" s="29" t="s">
        <v>1787</v>
      </c>
      <c r="Z565" s="38" t="s">
        <v>1788</v>
      </c>
      <c r="AA565" s="70" t="s">
        <v>2138</v>
      </c>
      <c r="AB565" s="63" t="s">
        <v>1878</v>
      </c>
      <c r="AC565" s="29"/>
    </row>
    <row r="566" spans="2:29" ht="26.25" x14ac:dyDescent="0.25">
      <c r="B566" s="13" t="str">
        <f>Calculations!A539</f>
        <v>19P273</v>
      </c>
      <c r="C566" s="60">
        <v>15</v>
      </c>
      <c r="D566" s="29" t="str">
        <f>Calculations!B539</f>
        <v>LAND ON NORTH SIDE OF DARKINSON LANE, LEA TOWN, PRESTON</v>
      </c>
      <c r="E566" s="29" t="s">
        <v>1813</v>
      </c>
      <c r="F566" s="13" t="str">
        <f>Calculations!C539</f>
        <v>Residential</v>
      </c>
      <c r="G566" s="53">
        <f>Calculations!D539</f>
        <v>5.7473000000000001</v>
      </c>
      <c r="H566" s="53">
        <f>Calculations!H539</f>
        <v>5.7473000000000001</v>
      </c>
      <c r="I566" s="53">
        <f>Calculations!L539</f>
        <v>100</v>
      </c>
      <c r="J566" s="53">
        <f>Calculations!G539</f>
        <v>0</v>
      </c>
      <c r="K566" s="53">
        <f>Calculations!K539</f>
        <v>0</v>
      </c>
      <c r="L566" s="53">
        <f>Calculations!F539</f>
        <v>0</v>
      </c>
      <c r="M566" s="53">
        <f>Calculations!J539</f>
        <v>0</v>
      </c>
      <c r="N566" s="53">
        <f>Calculations!E539</f>
        <v>0</v>
      </c>
      <c r="O566" s="53">
        <f>Calculations!I539</f>
        <v>0</v>
      </c>
      <c r="P566" s="53">
        <f>Calculations!Q539</f>
        <v>0.2408989</v>
      </c>
      <c r="Q566" s="53">
        <f>Calculations!V539</f>
        <v>4.1915142762688564</v>
      </c>
      <c r="R566" s="53">
        <f>Calculations!O539</f>
        <v>9.6334900000000001E-2</v>
      </c>
      <c r="S566" s="53">
        <f>Calculations!T539</f>
        <v>1.6761766394654882</v>
      </c>
      <c r="T566" s="53">
        <f>Calculations!M539</f>
        <v>7.0954699999999996E-2</v>
      </c>
      <c r="U566" s="53">
        <f>Calculations!R539</f>
        <v>1.2345744958502252</v>
      </c>
      <c r="V566" s="31" t="s">
        <v>1782</v>
      </c>
      <c r="W566" s="31" t="s">
        <v>1782</v>
      </c>
      <c r="X566" s="31" t="s">
        <v>1779</v>
      </c>
      <c r="Y566" s="29" t="s">
        <v>1787</v>
      </c>
      <c r="Z566" s="38" t="s">
        <v>1788</v>
      </c>
      <c r="AA566" s="70" t="s">
        <v>2132</v>
      </c>
      <c r="AB566" s="63" t="s">
        <v>1878</v>
      </c>
      <c r="AC566" s="29"/>
    </row>
    <row r="567" spans="2:29" ht="26.25" x14ac:dyDescent="0.25">
      <c r="B567" s="13" t="str">
        <f>Calculations!A540</f>
        <v>19P274</v>
      </c>
      <c r="C567" s="60">
        <v>15</v>
      </c>
      <c r="D567" s="29" t="str">
        <f>Calculations!B540</f>
        <v>LAND OPPOSITE 102 DARKINSON LANE, LEA TOWN, PRESTON PR4 0RE</v>
      </c>
      <c r="E567" s="29" t="s">
        <v>1813</v>
      </c>
      <c r="F567" s="13" t="str">
        <f>Calculations!C540</f>
        <v>Residential</v>
      </c>
      <c r="G567" s="53">
        <f>Calculations!D540</f>
        <v>0.72854600000000003</v>
      </c>
      <c r="H567" s="53">
        <f>Calculations!H540</f>
        <v>0.72854600000000003</v>
      </c>
      <c r="I567" s="53">
        <f>Calculations!L540</f>
        <v>100</v>
      </c>
      <c r="J567" s="53">
        <f>Calculations!G540</f>
        <v>0</v>
      </c>
      <c r="K567" s="53">
        <f>Calculations!K540</f>
        <v>0</v>
      </c>
      <c r="L567" s="53">
        <f>Calculations!F540</f>
        <v>0</v>
      </c>
      <c r="M567" s="53">
        <f>Calculations!J540</f>
        <v>0</v>
      </c>
      <c r="N567" s="53">
        <f>Calculations!E540</f>
        <v>0</v>
      </c>
      <c r="O567" s="53">
        <f>Calculations!I540</f>
        <v>0</v>
      </c>
      <c r="P567" s="53">
        <f>Calculations!Q540</f>
        <v>3.9230699999999997E-5</v>
      </c>
      <c r="Q567" s="53">
        <f>Calculations!V540</f>
        <v>5.3847938222157552E-3</v>
      </c>
      <c r="R567" s="53">
        <f>Calculations!O540</f>
        <v>0</v>
      </c>
      <c r="S567" s="53">
        <f>Calculations!T540</f>
        <v>0</v>
      </c>
      <c r="T567" s="53">
        <f>Calculations!M540</f>
        <v>0</v>
      </c>
      <c r="U567" s="53">
        <f>Calculations!R540</f>
        <v>0</v>
      </c>
      <c r="V567" s="31" t="s">
        <v>1782</v>
      </c>
      <c r="W567" s="31" t="s">
        <v>1782</v>
      </c>
      <c r="X567" s="31" t="s">
        <v>1779</v>
      </c>
      <c r="Y567" s="29" t="s">
        <v>1787</v>
      </c>
      <c r="Z567" s="38" t="s">
        <v>1788</v>
      </c>
      <c r="AA567" s="70" t="s">
        <v>2132</v>
      </c>
      <c r="AB567" s="63" t="s">
        <v>1878</v>
      </c>
      <c r="AC567" s="29"/>
    </row>
    <row r="568" spans="2:29" ht="26.25" x14ac:dyDescent="0.25">
      <c r="B568" s="13" t="str">
        <f>Calculations!A541</f>
        <v>19P275</v>
      </c>
      <c r="C568" s="60">
        <v>15</v>
      </c>
      <c r="D568" s="29" t="str">
        <f>Calculations!B541</f>
        <v>LAND NORTH OF 102 DARKINSON LANE, LEA TOWN, PRESTON PR4 0RE</v>
      </c>
      <c r="E568" s="29" t="s">
        <v>1813</v>
      </c>
      <c r="F568" s="13" t="str">
        <f>Calculations!C541</f>
        <v>Residential</v>
      </c>
      <c r="G568" s="53">
        <f>Calculations!D541</f>
        <v>2.3455699999999999</v>
      </c>
      <c r="H568" s="53">
        <f>Calculations!H541</f>
        <v>2.3455699999999999</v>
      </c>
      <c r="I568" s="53">
        <f>Calculations!L541</f>
        <v>100</v>
      </c>
      <c r="J568" s="53">
        <f>Calculations!G541</f>
        <v>0</v>
      </c>
      <c r="K568" s="53">
        <f>Calculations!K541</f>
        <v>0</v>
      </c>
      <c r="L568" s="53">
        <f>Calculations!F541</f>
        <v>0</v>
      </c>
      <c r="M568" s="53">
        <f>Calculations!J541</f>
        <v>0</v>
      </c>
      <c r="N568" s="53">
        <f>Calculations!E541</f>
        <v>0</v>
      </c>
      <c r="O568" s="53">
        <f>Calculations!I541</f>
        <v>0</v>
      </c>
      <c r="P568" s="53">
        <f>Calculations!Q541</f>
        <v>0.12909280000000001</v>
      </c>
      <c r="Q568" s="53">
        <f>Calculations!V541</f>
        <v>5.5036856712867239</v>
      </c>
      <c r="R568" s="53">
        <f>Calculations!O541</f>
        <v>4.54554E-2</v>
      </c>
      <c r="S568" s="53">
        <f>Calculations!T541</f>
        <v>1.9379255362236045</v>
      </c>
      <c r="T568" s="53">
        <f>Calculations!M541</f>
        <v>3.3624000000000001E-2</v>
      </c>
      <c r="U568" s="53">
        <f>Calculations!R541</f>
        <v>1.4335108310559908</v>
      </c>
      <c r="V568" s="31" t="s">
        <v>1782</v>
      </c>
      <c r="W568" s="31" t="s">
        <v>1782</v>
      </c>
      <c r="X568" s="31" t="s">
        <v>1779</v>
      </c>
      <c r="Y568" s="29" t="s">
        <v>1787</v>
      </c>
      <c r="Z568" s="38" t="s">
        <v>1788</v>
      </c>
      <c r="AA568" s="70" t="s">
        <v>2132</v>
      </c>
      <c r="AB568" s="63" t="s">
        <v>1878</v>
      </c>
      <c r="AC568" s="29"/>
    </row>
    <row r="569" spans="2:29" ht="26.25" x14ac:dyDescent="0.25">
      <c r="B569" s="13" t="str">
        <f>Calculations!A542</f>
        <v>19P276</v>
      </c>
      <c r="C569" s="60">
        <v>23</v>
      </c>
      <c r="D569" s="29" t="str">
        <f>Calculations!B542</f>
        <v>Former Fishwick Hall Golf Club, Glenluce Drive, Preston PR1 5TD</v>
      </c>
      <c r="E569" s="29" t="s">
        <v>1813</v>
      </c>
      <c r="F569" s="13" t="str">
        <f>Calculations!C542</f>
        <v>Residential</v>
      </c>
      <c r="G569" s="53">
        <f>Calculations!D542</f>
        <v>5.2984099999999996</v>
      </c>
      <c r="H569" s="53">
        <f>Calculations!H542</f>
        <v>5.2984099999999996</v>
      </c>
      <c r="I569" s="53">
        <f>Calculations!L542</f>
        <v>100</v>
      </c>
      <c r="J569" s="53">
        <f>Calculations!G542</f>
        <v>0</v>
      </c>
      <c r="K569" s="53">
        <f>Calculations!K542</f>
        <v>0</v>
      </c>
      <c r="L569" s="53">
        <f>Calculations!F542</f>
        <v>0</v>
      </c>
      <c r="M569" s="53">
        <f>Calculations!J542</f>
        <v>0</v>
      </c>
      <c r="N569" s="53">
        <f>Calculations!E542</f>
        <v>0</v>
      </c>
      <c r="O569" s="53">
        <f>Calculations!I542</f>
        <v>0</v>
      </c>
      <c r="P569" s="53">
        <f>Calculations!Q542</f>
        <v>8.43198E-2</v>
      </c>
      <c r="Q569" s="53">
        <f>Calculations!V542</f>
        <v>1.5914170477558363</v>
      </c>
      <c r="R569" s="53">
        <f>Calculations!O542</f>
        <v>1.1599999999999999E-2</v>
      </c>
      <c r="S569" s="53">
        <f>Calculations!T542</f>
        <v>0.21893360460968478</v>
      </c>
      <c r="T569" s="53">
        <f>Calculations!M542</f>
        <v>0</v>
      </c>
      <c r="U569" s="53">
        <f>Calculations!R542</f>
        <v>0</v>
      </c>
      <c r="V569" s="31" t="s">
        <v>1782</v>
      </c>
      <c r="W569" s="31" t="s">
        <v>1781</v>
      </c>
      <c r="X569" s="31" t="s">
        <v>1779</v>
      </c>
      <c r="Y569" s="29" t="s">
        <v>1787</v>
      </c>
      <c r="Z569" s="38" t="s">
        <v>1788</v>
      </c>
      <c r="AA569" s="70" t="s">
        <v>2132</v>
      </c>
      <c r="AB569" s="63" t="s">
        <v>1878</v>
      </c>
      <c r="AC569" s="29" t="s">
        <v>2506</v>
      </c>
    </row>
    <row r="570" spans="2:29" ht="26.25" x14ac:dyDescent="0.25">
      <c r="B570" s="13" t="str">
        <f>Calculations!A543</f>
        <v>19P277</v>
      </c>
      <c r="C570" s="60">
        <v>17</v>
      </c>
      <c r="D570" s="29" t="str">
        <f>Calculations!B543</f>
        <v>Land at Eastway, Preston, Nearby postcode: PR3 5JE, Coordinates: X (Easting): 353283, Y (Northing): 434120</v>
      </c>
      <c r="E570" s="29" t="s">
        <v>1813</v>
      </c>
      <c r="F570" s="13" t="str">
        <f>Calculations!C543</f>
        <v>Residential</v>
      </c>
      <c r="G570" s="53">
        <f>Calculations!D543</f>
        <v>4.0801999999999996</v>
      </c>
      <c r="H570" s="53">
        <f>Calculations!H543</f>
        <v>4.0801999999999996</v>
      </c>
      <c r="I570" s="53">
        <f>Calculations!L543</f>
        <v>100</v>
      </c>
      <c r="J570" s="53">
        <f>Calculations!G543</f>
        <v>0</v>
      </c>
      <c r="K570" s="53">
        <f>Calculations!K543</f>
        <v>0</v>
      </c>
      <c r="L570" s="53">
        <f>Calculations!F543</f>
        <v>0</v>
      </c>
      <c r="M570" s="53">
        <f>Calculations!J543</f>
        <v>0</v>
      </c>
      <c r="N570" s="53">
        <f>Calculations!E543</f>
        <v>0</v>
      </c>
      <c r="O570" s="53">
        <f>Calculations!I543</f>
        <v>0</v>
      </c>
      <c r="P570" s="53">
        <f>Calculations!Q543</f>
        <v>0.25679359999999996</v>
      </c>
      <c r="Q570" s="53">
        <f>Calculations!V543</f>
        <v>6.2936522719474528</v>
      </c>
      <c r="R570" s="53">
        <f>Calculations!O543</f>
        <v>9.7191599999999989E-2</v>
      </c>
      <c r="S570" s="53">
        <f>Calculations!T543</f>
        <v>2.3820302926327139</v>
      </c>
      <c r="T570" s="53">
        <f>Calculations!M543</f>
        <v>6.8391599999999997E-2</v>
      </c>
      <c r="U570" s="53">
        <f>Calculations!R543</f>
        <v>1.6761825400715653</v>
      </c>
      <c r="V570" s="31" t="s">
        <v>1782</v>
      </c>
      <c r="W570" s="31" t="s">
        <v>1782</v>
      </c>
      <c r="X570" s="31" t="s">
        <v>1779</v>
      </c>
      <c r="Y570" s="29" t="s">
        <v>1787</v>
      </c>
      <c r="Z570" s="38" t="s">
        <v>1788</v>
      </c>
      <c r="AA570" s="70" t="s">
        <v>2144</v>
      </c>
      <c r="AB570" s="63" t="s">
        <v>1878</v>
      </c>
      <c r="AC570" s="29"/>
    </row>
    <row r="571" spans="2:29" ht="26.25" x14ac:dyDescent="0.25">
      <c r="B571" s="13" t="str">
        <f>Calculations!A544</f>
        <v>19P278</v>
      </c>
      <c r="C571" s="60">
        <v>15</v>
      </c>
      <c r="D571" s="29" t="str">
        <f>Calculations!B544</f>
        <v>LAND IMMEDIATELY SOUTH OF MASON FOLD FARM, LEA TOWN</v>
      </c>
      <c r="E571" s="29" t="s">
        <v>1813</v>
      </c>
      <c r="F571" s="13" t="str">
        <f>Calculations!C544</f>
        <v>Residential</v>
      </c>
      <c r="G571" s="53">
        <f>Calculations!D544</f>
        <v>0.118981</v>
      </c>
      <c r="H571" s="53">
        <f>Calculations!H544</f>
        <v>0.118981</v>
      </c>
      <c r="I571" s="53">
        <f>Calculations!L544</f>
        <v>100</v>
      </c>
      <c r="J571" s="53">
        <f>Calculations!G544</f>
        <v>0</v>
      </c>
      <c r="K571" s="53">
        <f>Calculations!K544</f>
        <v>0</v>
      </c>
      <c r="L571" s="53">
        <f>Calculations!F544</f>
        <v>0</v>
      </c>
      <c r="M571" s="53">
        <f>Calculations!J544</f>
        <v>0</v>
      </c>
      <c r="N571" s="53">
        <f>Calculations!E544</f>
        <v>0</v>
      </c>
      <c r="O571" s="53">
        <f>Calculations!I544</f>
        <v>0</v>
      </c>
      <c r="P571" s="53">
        <f>Calculations!Q544</f>
        <v>0</v>
      </c>
      <c r="Q571" s="53">
        <f>Calculations!V544</f>
        <v>0</v>
      </c>
      <c r="R571" s="53">
        <f>Calculations!O544</f>
        <v>0</v>
      </c>
      <c r="S571" s="53">
        <f>Calculations!T544</f>
        <v>0</v>
      </c>
      <c r="T571" s="53">
        <f>Calculations!M544</f>
        <v>0</v>
      </c>
      <c r="U571" s="53">
        <f>Calculations!R544</f>
        <v>0</v>
      </c>
      <c r="V571" s="31" t="s">
        <v>1782</v>
      </c>
      <c r="W571" s="31" t="s">
        <v>1782</v>
      </c>
      <c r="X571" s="31" t="s">
        <v>1779</v>
      </c>
      <c r="Y571" s="29" t="s">
        <v>1789</v>
      </c>
      <c r="Z571" s="38" t="s">
        <v>1790</v>
      </c>
      <c r="AA571" s="70" t="s">
        <v>2177</v>
      </c>
      <c r="AB571" s="63" t="s">
        <v>1878</v>
      </c>
      <c r="AC571" s="29"/>
    </row>
    <row r="572" spans="2:29" ht="26.25" x14ac:dyDescent="0.25">
      <c r="B572" s="13" t="str">
        <f>Calculations!A545</f>
        <v>19P279</v>
      </c>
      <c r="C572" s="60" t="s">
        <v>1824</v>
      </c>
      <c r="D572" s="29" t="str">
        <f>Calculations!B545</f>
        <v>25 &amp; 27 Whittingham Lane and land to rear of 25-31 Whittingham Lane, Broughton, Preston PR3 5DA</v>
      </c>
      <c r="E572" s="29" t="s">
        <v>1813</v>
      </c>
      <c r="F572" s="13" t="str">
        <f>Calculations!C545</f>
        <v>Residential</v>
      </c>
      <c r="G572" s="53">
        <f>Calculations!D545</f>
        <v>0.82077599999999995</v>
      </c>
      <c r="H572" s="53">
        <f>Calculations!H545</f>
        <v>0.82077599999999995</v>
      </c>
      <c r="I572" s="53">
        <f>Calculations!L545</f>
        <v>100</v>
      </c>
      <c r="J572" s="53">
        <f>Calculations!G545</f>
        <v>0</v>
      </c>
      <c r="K572" s="53">
        <f>Calculations!K545</f>
        <v>0</v>
      </c>
      <c r="L572" s="53">
        <f>Calculations!F545</f>
        <v>0</v>
      </c>
      <c r="M572" s="53">
        <f>Calculations!J545</f>
        <v>0</v>
      </c>
      <c r="N572" s="53">
        <f>Calculations!E545</f>
        <v>0</v>
      </c>
      <c r="O572" s="53">
        <f>Calculations!I545</f>
        <v>0</v>
      </c>
      <c r="P572" s="53">
        <f>Calculations!Q545</f>
        <v>5.2230899999999999E-4</v>
      </c>
      <c r="Q572" s="53">
        <f>Calculations!V545</f>
        <v>6.3635998128600255E-2</v>
      </c>
      <c r="R572" s="53">
        <f>Calculations!O545</f>
        <v>3.5066900000000001E-4</v>
      </c>
      <c r="S572" s="53">
        <f>Calculations!T545</f>
        <v>4.2724080626139173E-2</v>
      </c>
      <c r="T572" s="53">
        <f>Calculations!M545</f>
        <v>0</v>
      </c>
      <c r="U572" s="53">
        <f>Calculations!R545</f>
        <v>0</v>
      </c>
      <c r="V572" s="31" t="s">
        <v>1782</v>
      </c>
      <c r="W572" s="31" t="s">
        <v>1782</v>
      </c>
      <c r="X572" s="31" t="s">
        <v>1779</v>
      </c>
      <c r="Y572" s="29" t="s">
        <v>1787</v>
      </c>
      <c r="Z572" s="38" t="s">
        <v>1788</v>
      </c>
      <c r="AA572" s="70" t="s">
        <v>2132</v>
      </c>
      <c r="AB572" s="63" t="s">
        <v>1878</v>
      </c>
      <c r="AC572" s="29"/>
    </row>
    <row r="573" spans="2:29" ht="26.25" x14ac:dyDescent="0.25">
      <c r="B573" s="13" t="str">
        <f>Calculations!A546</f>
        <v>19P280</v>
      </c>
      <c r="C573" s="60" t="s">
        <v>1829</v>
      </c>
      <c r="D573" s="29" t="str">
        <f>Calculations!B546</f>
        <v>Land west of Ashton and Lea Golf Club</v>
      </c>
      <c r="E573" s="29" t="s">
        <v>1813</v>
      </c>
      <c r="F573" s="13" t="str">
        <f>Calculations!C546</f>
        <v>Residential</v>
      </c>
      <c r="G573" s="53">
        <f>Calculations!D546</f>
        <v>15.956300000000001</v>
      </c>
      <c r="H573" s="53">
        <f>Calculations!H546</f>
        <v>8.5202946967560003</v>
      </c>
      <c r="I573" s="53">
        <f>Calculations!L546</f>
        <v>53.397684279914515</v>
      </c>
      <c r="J573" s="53">
        <f>Calculations!G546</f>
        <v>0.31189966228400001</v>
      </c>
      <c r="K573" s="53">
        <f>Calculations!K546</f>
        <v>1.9547116955935899</v>
      </c>
      <c r="L573" s="53">
        <f>Calculations!F546</f>
        <v>7.1241056409599999</v>
      </c>
      <c r="M573" s="53">
        <f>Calculations!J546</f>
        <v>44.647604024491891</v>
      </c>
      <c r="N573" s="53">
        <f>Calculations!E546</f>
        <v>0</v>
      </c>
      <c r="O573" s="53">
        <f>Calculations!I546</f>
        <v>0</v>
      </c>
      <c r="P573" s="53">
        <f>Calculations!Q546</f>
        <v>4.2037829999999996</v>
      </c>
      <c r="Q573" s="53">
        <f>Calculations!V546</f>
        <v>26.345600170465584</v>
      </c>
      <c r="R573" s="53">
        <f>Calculations!O546</f>
        <v>1.4070830000000001</v>
      </c>
      <c r="S573" s="53">
        <f>Calculations!T546</f>
        <v>8.8183538790321059</v>
      </c>
      <c r="T573" s="53">
        <f>Calculations!M546</f>
        <v>1.14297</v>
      </c>
      <c r="U573" s="53">
        <f>Calculations!R546</f>
        <v>7.1631267900453111</v>
      </c>
      <c r="V573" s="31" t="s">
        <v>1782</v>
      </c>
      <c r="W573" s="31" t="s">
        <v>1781</v>
      </c>
      <c r="X573" s="31" t="s">
        <v>1779</v>
      </c>
      <c r="Y573" s="29" t="s">
        <v>1784</v>
      </c>
      <c r="Z573" s="38" t="s">
        <v>1785</v>
      </c>
      <c r="AA573" s="70" t="s">
        <v>2365</v>
      </c>
      <c r="AB573" s="63" t="s">
        <v>1878</v>
      </c>
      <c r="AC573" s="29" t="s">
        <v>2496</v>
      </c>
    </row>
    <row r="574" spans="2:29" ht="39" x14ac:dyDescent="0.25">
      <c r="B574" s="13" t="str">
        <f>Calculations!A547</f>
        <v>19P281</v>
      </c>
      <c r="C574" s="60">
        <v>15</v>
      </c>
      <c r="D574" s="29" t="str">
        <f>Calculations!B547</f>
        <v>Land east of Ashton and Lea Golf Club and north of Savick Brook</v>
      </c>
      <c r="E574" s="29" t="s">
        <v>1813</v>
      </c>
      <c r="F574" s="13" t="str">
        <f>Calculations!C547</f>
        <v>Residential</v>
      </c>
      <c r="G574" s="53">
        <f>Calculations!D547</f>
        <v>5.8846800000000004</v>
      </c>
      <c r="H574" s="53">
        <f>Calculations!H547</f>
        <v>3.3715000202760006</v>
      </c>
      <c r="I574" s="53">
        <f>Calculations!L547</f>
        <v>57.292835299047709</v>
      </c>
      <c r="J574" s="53">
        <f>Calculations!G547</f>
        <v>1.5476102063199999</v>
      </c>
      <c r="K574" s="53">
        <f>Calculations!K547</f>
        <v>26.298969635052373</v>
      </c>
      <c r="L574" s="53">
        <f>Calculations!F547</f>
        <v>0.96556977340399996</v>
      </c>
      <c r="M574" s="53">
        <f>Calculations!J547</f>
        <v>16.408195065899928</v>
      </c>
      <c r="N574" s="53">
        <f>Calculations!E547</f>
        <v>0</v>
      </c>
      <c r="O574" s="53">
        <f>Calculations!I547</f>
        <v>0</v>
      </c>
      <c r="P574" s="53">
        <f>Calculations!Q547</f>
        <v>0.73743399999999992</v>
      </c>
      <c r="Q574" s="53">
        <f>Calculations!V547</f>
        <v>12.531420570022497</v>
      </c>
      <c r="R574" s="53">
        <f>Calculations!O547</f>
        <v>0.362958</v>
      </c>
      <c r="S574" s="53">
        <f>Calculations!T547</f>
        <v>6.167846000122351</v>
      </c>
      <c r="T574" s="53">
        <f>Calculations!M547</f>
        <v>0.23113600000000001</v>
      </c>
      <c r="U574" s="53">
        <f>Calculations!R547</f>
        <v>3.9277581788644413</v>
      </c>
      <c r="V574" s="31" t="s">
        <v>1782</v>
      </c>
      <c r="W574" s="31" t="s">
        <v>1781</v>
      </c>
      <c r="X574" s="31" t="s">
        <v>1779</v>
      </c>
      <c r="Y574" s="29" t="s">
        <v>1784</v>
      </c>
      <c r="Z574" s="38" t="s">
        <v>1785</v>
      </c>
      <c r="AA574" s="70" t="s">
        <v>2365</v>
      </c>
      <c r="AB574" s="63" t="s">
        <v>1878</v>
      </c>
      <c r="AC574" s="29" t="s">
        <v>2499</v>
      </c>
    </row>
    <row r="575" spans="2:29" ht="26.25" x14ac:dyDescent="0.25">
      <c r="B575" s="13" t="str">
        <f>Calculations!A548</f>
        <v>19P282</v>
      </c>
      <c r="C575" s="60">
        <v>11</v>
      </c>
      <c r="D575" s="29" t="str">
        <f>Calculations!B548</f>
        <v>Dobsons Farm, Sandygate Lane, Broughton, Preston, PR3 5LA</v>
      </c>
      <c r="E575" s="29" t="s">
        <v>1813</v>
      </c>
      <c r="F575" s="13" t="str">
        <f>Calculations!C548</f>
        <v>Residential</v>
      </c>
      <c r="G575" s="53">
        <f>Calculations!D548</f>
        <v>1.84582</v>
      </c>
      <c r="H575" s="53">
        <f>Calculations!H548</f>
        <v>1.84582</v>
      </c>
      <c r="I575" s="53">
        <f>Calculations!L548</f>
        <v>100</v>
      </c>
      <c r="J575" s="53">
        <f>Calculations!G548</f>
        <v>0</v>
      </c>
      <c r="K575" s="53">
        <f>Calculations!K548</f>
        <v>0</v>
      </c>
      <c r="L575" s="53">
        <f>Calculations!F548</f>
        <v>0</v>
      </c>
      <c r="M575" s="53">
        <f>Calculations!J548</f>
        <v>0</v>
      </c>
      <c r="N575" s="53">
        <f>Calculations!E548</f>
        <v>0</v>
      </c>
      <c r="O575" s="53">
        <f>Calculations!I548</f>
        <v>0</v>
      </c>
      <c r="P575" s="53">
        <f>Calculations!Q548</f>
        <v>0.39172899999999999</v>
      </c>
      <c r="Q575" s="53">
        <f>Calculations!V548</f>
        <v>21.222491900618696</v>
      </c>
      <c r="R575" s="53">
        <f>Calculations!O548</f>
        <v>0.243976</v>
      </c>
      <c r="S575" s="53">
        <f>Calculations!T548</f>
        <v>13.217756877702049</v>
      </c>
      <c r="T575" s="53">
        <f>Calculations!M548</f>
        <v>0.114736</v>
      </c>
      <c r="U575" s="53">
        <f>Calculations!R548</f>
        <v>6.2159907249894353</v>
      </c>
      <c r="V575" s="31" t="s">
        <v>1781</v>
      </c>
      <c r="W575" s="31" t="s">
        <v>1782</v>
      </c>
      <c r="X575" s="31" t="s">
        <v>1779</v>
      </c>
      <c r="Y575" s="29" t="s">
        <v>1783</v>
      </c>
      <c r="Z575" s="38" t="s">
        <v>1806</v>
      </c>
      <c r="AA575" s="70" t="s">
        <v>2366</v>
      </c>
      <c r="AB575" s="63" t="s">
        <v>1891</v>
      </c>
      <c r="AC575" s="29"/>
    </row>
    <row r="576" spans="2:29" ht="26.25" x14ac:dyDescent="0.25">
      <c r="B576" s="13" t="str">
        <f>Calculations!A549</f>
        <v>19P283</v>
      </c>
      <c r="C576" s="60">
        <v>12</v>
      </c>
      <c r="D576" s="29" t="str">
        <f>Calculations!B549</f>
        <v>Land north of Whittingham, Orchard Farm,  Broughton, Preston, PR3 5DD</v>
      </c>
      <c r="E576" s="29" t="s">
        <v>1813</v>
      </c>
      <c r="F576" s="13" t="str">
        <f>Calculations!C549</f>
        <v>Residential</v>
      </c>
      <c r="G576" s="53">
        <f>Calculations!D549</f>
        <v>1.7000299999999999</v>
      </c>
      <c r="H576" s="53">
        <f>Calculations!H549</f>
        <v>1.7000299999999999</v>
      </c>
      <c r="I576" s="53">
        <f>Calculations!L549</f>
        <v>100</v>
      </c>
      <c r="J576" s="53">
        <f>Calculations!G549</f>
        <v>0</v>
      </c>
      <c r="K576" s="53">
        <f>Calculations!K549</f>
        <v>0</v>
      </c>
      <c r="L576" s="53">
        <f>Calculations!F549</f>
        <v>0</v>
      </c>
      <c r="M576" s="53">
        <f>Calculations!J549</f>
        <v>0</v>
      </c>
      <c r="N576" s="53">
        <f>Calculations!E549</f>
        <v>0</v>
      </c>
      <c r="O576" s="53">
        <f>Calculations!I549</f>
        <v>0</v>
      </c>
      <c r="P576" s="53">
        <f>Calculations!Q549</f>
        <v>0.2381045</v>
      </c>
      <c r="Q576" s="53">
        <f>Calculations!V549</f>
        <v>14.005899895884191</v>
      </c>
      <c r="R576" s="53">
        <f>Calculations!O549</f>
        <v>8.8040499999999994E-2</v>
      </c>
      <c r="S576" s="53">
        <f>Calculations!T549</f>
        <v>5.1787615512667422</v>
      </c>
      <c r="T576" s="53">
        <f>Calculations!M549</f>
        <v>4.4678599999999999E-2</v>
      </c>
      <c r="U576" s="53">
        <f>Calculations!R549</f>
        <v>2.6281065628253617</v>
      </c>
      <c r="V576" s="31" t="s">
        <v>1782</v>
      </c>
      <c r="W576" s="31" t="s">
        <v>1782</v>
      </c>
      <c r="X576" s="31" t="s">
        <v>1779</v>
      </c>
      <c r="Y576" s="29" t="s">
        <v>1787</v>
      </c>
      <c r="Z576" s="38" t="s">
        <v>1788</v>
      </c>
      <c r="AA576" s="70" t="s">
        <v>2132</v>
      </c>
      <c r="AB576" s="63" t="s">
        <v>1878</v>
      </c>
      <c r="AC576" s="29"/>
    </row>
    <row r="577" spans="2:29" ht="26.25" x14ac:dyDescent="0.25">
      <c r="B577" s="13" t="str">
        <f>Calculations!A550</f>
        <v>19P284</v>
      </c>
      <c r="C577" s="60">
        <v>14</v>
      </c>
      <c r="D577" s="29" t="str">
        <f>Calculations!B550</f>
        <v>Land East of Preston Road, Grimsargh, PR2 5LU SD 58549 33729</v>
      </c>
      <c r="E577" s="29" t="s">
        <v>1813</v>
      </c>
      <c r="F577" s="13" t="str">
        <f>Calculations!C550</f>
        <v>Residential</v>
      </c>
      <c r="G577" s="53">
        <f>Calculations!D550</f>
        <v>8.8013600000000007</v>
      </c>
      <c r="H577" s="53">
        <f>Calculations!H550</f>
        <v>8.8013600000000007</v>
      </c>
      <c r="I577" s="53">
        <f>Calculations!L550</f>
        <v>100</v>
      </c>
      <c r="J577" s="53">
        <f>Calculations!G550</f>
        <v>0</v>
      </c>
      <c r="K577" s="53">
        <f>Calculations!K550</f>
        <v>0</v>
      </c>
      <c r="L577" s="53">
        <f>Calculations!F550</f>
        <v>0</v>
      </c>
      <c r="M577" s="53">
        <f>Calculations!J550</f>
        <v>0</v>
      </c>
      <c r="N577" s="53">
        <f>Calculations!E550</f>
        <v>0</v>
      </c>
      <c r="O577" s="53">
        <f>Calculations!I550</f>
        <v>0</v>
      </c>
      <c r="P577" s="53">
        <f>Calculations!Q550</f>
        <v>0.40094949999999996</v>
      </c>
      <c r="Q577" s="53">
        <f>Calculations!V550</f>
        <v>4.5555402801385227</v>
      </c>
      <c r="R577" s="53">
        <f>Calculations!O550</f>
        <v>0.1326975</v>
      </c>
      <c r="S577" s="53">
        <f>Calculations!T550</f>
        <v>1.5076931292436622</v>
      </c>
      <c r="T577" s="53">
        <f>Calculations!M550</f>
        <v>8.1060199999999999E-2</v>
      </c>
      <c r="U577" s="53">
        <f>Calculations!R550</f>
        <v>0.92099630057172976</v>
      </c>
      <c r="V577" s="31" t="s">
        <v>1782</v>
      </c>
      <c r="W577" s="31" t="s">
        <v>1782</v>
      </c>
      <c r="X577" s="31" t="s">
        <v>1779</v>
      </c>
      <c r="Y577" s="29" t="s">
        <v>1787</v>
      </c>
      <c r="Z577" s="38" t="s">
        <v>1788</v>
      </c>
      <c r="AA577" s="70" t="s">
        <v>2132</v>
      </c>
      <c r="AB577" s="63" t="s">
        <v>1878</v>
      </c>
      <c r="AC577" s="29"/>
    </row>
    <row r="578" spans="2:29" x14ac:dyDescent="0.25">
      <c r="B578" s="13" t="str">
        <f>Calculations!A551</f>
        <v>19P285</v>
      </c>
      <c r="C578" s="60">
        <v>17</v>
      </c>
      <c r="D578" s="29" t="str">
        <f>Calculations!B551</f>
        <v>Church Hill Farm, Durton Lane, Preston, PR3 5LD</v>
      </c>
      <c r="E578" s="29" t="s">
        <v>1813</v>
      </c>
      <c r="F578" s="13" t="str">
        <f>Calculations!C551</f>
        <v>Residential</v>
      </c>
      <c r="G578" s="53">
        <f>Calculations!D551</f>
        <v>0.579484</v>
      </c>
      <c r="H578" s="53">
        <f>Calculations!H551</f>
        <v>0.56690629541110005</v>
      </c>
      <c r="I578" s="53">
        <f>Calculations!L551</f>
        <v>97.829499246070654</v>
      </c>
      <c r="J578" s="53">
        <f>Calculations!G551</f>
        <v>1.25777045889E-2</v>
      </c>
      <c r="K578" s="53">
        <f>Calculations!K551</f>
        <v>2.1705007539293582</v>
      </c>
      <c r="L578" s="53">
        <f>Calculations!F551</f>
        <v>0</v>
      </c>
      <c r="M578" s="53">
        <f>Calculations!J551</f>
        <v>0</v>
      </c>
      <c r="N578" s="53">
        <f>Calculations!E551</f>
        <v>0</v>
      </c>
      <c r="O578" s="53">
        <f>Calculations!I551</f>
        <v>0</v>
      </c>
      <c r="P578" s="53">
        <f>Calculations!Q551</f>
        <v>0</v>
      </c>
      <c r="Q578" s="53">
        <f>Calculations!V551</f>
        <v>0</v>
      </c>
      <c r="R578" s="53">
        <f>Calculations!O551</f>
        <v>0</v>
      </c>
      <c r="S578" s="53">
        <f>Calculations!T551</f>
        <v>0</v>
      </c>
      <c r="T578" s="53">
        <f>Calculations!M551</f>
        <v>0</v>
      </c>
      <c r="U578" s="53">
        <f>Calculations!R551</f>
        <v>0</v>
      </c>
      <c r="V578" s="31" t="s">
        <v>1782</v>
      </c>
      <c r="W578" s="31" t="s">
        <v>1781</v>
      </c>
      <c r="X578" s="31" t="s">
        <v>1779</v>
      </c>
      <c r="Y578" s="29" t="s">
        <v>1787</v>
      </c>
      <c r="Z578" s="38" t="s">
        <v>1788</v>
      </c>
      <c r="AA578" s="70" t="s">
        <v>2138</v>
      </c>
      <c r="AB578" s="63" t="s">
        <v>1878</v>
      </c>
      <c r="AC578" s="29"/>
    </row>
    <row r="579" spans="2:29" ht="26.25" x14ac:dyDescent="0.25">
      <c r="B579" s="13" t="str">
        <f>Calculations!A552</f>
        <v>19P286</v>
      </c>
      <c r="C579" s="60">
        <v>30</v>
      </c>
      <c r="D579" s="29" t="str">
        <f>Calculations!B552</f>
        <v>St Marys and St Marks, St Mary Street, Preston, PR1 4AT</v>
      </c>
      <c r="E579" s="29" t="s">
        <v>1813</v>
      </c>
      <c r="F579" s="13" t="str">
        <f>Calculations!C552</f>
        <v>Employment</v>
      </c>
      <c r="G579" s="53">
        <f>Calculations!D552</f>
        <v>1.75098</v>
      </c>
      <c r="H579" s="53">
        <f>Calculations!H552</f>
        <v>1.75098</v>
      </c>
      <c r="I579" s="53">
        <f>Calculations!L552</f>
        <v>100</v>
      </c>
      <c r="J579" s="53">
        <f>Calculations!G552</f>
        <v>0</v>
      </c>
      <c r="K579" s="53">
        <f>Calculations!K552</f>
        <v>0</v>
      </c>
      <c r="L579" s="53">
        <f>Calculations!F552</f>
        <v>0</v>
      </c>
      <c r="M579" s="53">
        <f>Calculations!J552</f>
        <v>0</v>
      </c>
      <c r="N579" s="53">
        <f>Calculations!E552</f>
        <v>0</v>
      </c>
      <c r="O579" s="53">
        <f>Calculations!I552</f>
        <v>0</v>
      </c>
      <c r="P579" s="53">
        <f>Calculations!Q552</f>
        <v>0.34327765300000002</v>
      </c>
      <c r="Q579" s="53">
        <f>Calculations!V552</f>
        <v>19.604887148910898</v>
      </c>
      <c r="R579" s="53">
        <f>Calculations!O552</f>
        <v>0.136693653</v>
      </c>
      <c r="S579" s="53">
        <f>Calculations!T552</f>
        <v>7.8066941369975673</v>
      </c>
      <c r="T579" s="53">
        <f>Calculations!M552</f>
        <v>1.8965299999999999E-4</v>
      </c>
      <c r="U579" s="53">
        <f>Calculations!R552</f>
        <v>1.0831248786393905E-2</v>
      </c>
      <c r="V579" s="31" t="s">
        <v>1782</v>
      </c>
      <c r="W579" s="31" t="s">
        <v>1782</v>
      </c>
      <c r="X579" s="31" t="s">
        <v>1780</v>
      </c>
      <c r="Y579" s="29" t="s">
        <v>1787</v>
      </c>
      <c r="Z579" s="38" t="s">
        <v>1788</v>
      </c>
      <c r="AA579" s="70" t="s">
        <v>2143</v>
      </c>
      <c r="AB579" s="63" t="s">
        <v>1878</v>
      </c>
      <c r="AC579" s="29"/>
    </row>
    <row r="580" spans="2:29" x14ac:dyDescent="0.25">
      <c r="B580" s="13" t="str">
        <f>Calculations!A553</f>
        <v>19P287</v>
      </c>
      <c r="C580" s="60" t="s">
        <v>1835</v>
      </c>
      <c r="D580" s="29" t="str">
        <f>Calculations!B553</f>
        <v>Former Gasworks, Ribbleton Lane, Preston.  PR1 5ST</v>
      </c>
      <c r="E580" s="29" t="s">
        <v>1813</v>
      </c>
      <c r="F580" s="13" t="str">
        <f>Calculations!C553</f>
        <v>Residential</v>
      </c>
      <c r="G580" s="53">
        <f>Calculations!D553</f>
        <v>1.4790300000000001</v>
      </c>
      <c r="H580" s="53">
        <f>Calculations!H553</f>
        <v>1.4790300000000001</v>
      </c>
      <c r="I580" s="53">
        <f>Calculations!L553</f>
        <v>100</v>
      </c>
      <c r="J580" s="53">
        <f>Calculations!G553</f>
        <v>0</v>
      </c>
      <c r="K580" s="53">
        <f>Calculations!K553</f>
        <v>0</v>
      </c>
      <c r="L580" s="53">
        <f>Calculations!F553</f>
        <v>0</v>
      </c>
      <c r="M580" s="53">
        <f>Calculations!J553</f>
        <v>0</v>
      </c>
      <c r="N580" s="53">
        <f>Calculations!E553</f>
        <v>0</v>
      </c>
      <c r="O580" s="53">
        <f>Calculations!I553</f>
        <v>0</v>
      </c>
      <c r="P580" s="53">
        <f>Calculations!Q553</f>
        <v>5.0492599999999999E-2</v>
      </c>
      <c r="Q580" s="53">
        <f>Calculations!V553</f>
        <v>3.4138996504465764</v>
      </c>
      <c r="R580" s="53">
        <f>Calculations!O553</f>
        <v>5.8228999999999998E-3</v>
      </c>
      <c r="S580" s="53">
        <f>Calculations!T553</f>
        <v>0.39369722047558192</v>
      </c>
      <c r="T580" s="53">
        <f>Calculations!M553</f>
        <v>0</v>
      </c>
      <c r="U580" s="53">
        <f>Calculations!R553</f>
        <v>0</v>
      </c>
      <c r="V580" s="31" t="s">
        <v>1782</v>
      </c>
      <c r="W580" s="31" t="s">
        <v>1782</v>
      </c>
      <c r="X580" s="31" t="s">
        <v>1779</v>
      </c>
      <c r="Y580" s="29" t="s">
        <v>1787</v>
      </c>
      <c r="Z580" s="38" t="s">
        <v>1788</v>
      </c>
      <c r="AA580" s="70" t="s">
        <v>2182</v>
      </c>
      <c r="AB580" s="63" t="s">
        <v>1878</v>
      </c>
      <c r="AC580" s="29"/>
    </row>
    <row r="581" spans="2:29" ht="26.25" x14ac:dyDescent="0.25">
      <c r="B581" s="13" t="str">
        <f>Calculations!A554</f>
        <v>19P288</v>
      </c>
      <c r="C581" s="60">
        <v>23</v>
      </c>
      <c r="D581" s="29" t="str">
        <f>Calculations!B554</f>
        <v>Ribble Heights, Fir Trees Place, Ribbleton, Preston PR2 6PS</v>
      </c>
      <c r="E581" s="29" t="s">
        <v>1813</v>
      </c>
      <c r="F581" s="13" t="str">
        <f>Calculations!C554</f>
        <v>Residential</v>
      </c>
      <c r="G581" s="53">
        <f>Calculations!D554</f>
        <v>0.44909100000000002</v>
      </c>
      <c r="H581" s="53">
        <f>Calculations!H554</f>
        <v>0.44909100000000002</v>
      </c>
      <c r="I581" s="53">
        <f>Calculations!L554</f>
        <v>100</v>
      </c>
      <c r="J581" s="53">
        <f>Calculations!G554</f>
        <v>0</v>
      </c>
      <c r="K581" s="53">
        <f>Calculations!K554</f>
        <v>0</v>
      </c>
      <c r="L581" s="53">
        <f>Calculations!F554</f>
        <v>0</v>
      </c>
      <c r="M581" s="53">
        <f>Calculations!J554</f>
        <v>0</v>
      </c>
      <c r="N581" s="53">
        <f>Calculations!E554</f>
        <v>0</v>
      </c>
      <c r="O581" s="53">
        <f>Calculations!I554</f>
        <v>0</v>
      </c>
      <c r="P581" s="53">
        <f>Calculations!Q554</f>
        <v>1.7870148999999999E-4</v>
      </c>
      <c r="Q581" s="53">
        <f>Calculations!V554</f>
        <v>3.979182170206038E-2</v>
      </c>
      <c r="R581" s="53">
        <f>Calculations!O554</f>
        <v>4.3664899999999998E-6</v>
      </c>
      <c r="S581" s="53">
        <f>Calculations!T554</f>
        <v>9.7229514730867446E-4</v>
      </c>
      <c r="T581" s="53">
        <f>Calculations!M554</f>
        <v>0</v>
      </c>
      <c r="U581" s="53">
        <f>Calculations!R554</f>
        <v>0</v>
      </c>
      <c r="V581" s="31" t="s">
        <v>1782</v>
      </c>
      <c r="W581" s="31" t="s">
        <v>1782</v>
      </c>
      <c r="X581" s="31" t="s">
        <v>1779</v>
      </c>
      <c r="Y581" s="29" t="s">
        <v>1787</v>
      </c>
      <c r="Z581" s="38" t="s">
        <v>1788</v>
      </c>
      <c r="AA581" s="70" t="s">
        <v>2143</v>
      </c>
      <c r="AB581" s="63" t="s">
        <v>1878</v>
      </c>
      <c r="AC581" s="29"/>
    </row>
    <row r="582" spans="2:29" x14ac:dyDescent="0.25">
      <c r="B582" s="13" t="str">
        <f>Calculations!A555</f>
        <v>19P289</v>
      </c>
      <c r="C582" s="60">
        <v>14</v>
      </c>
      <c r="D582" s="29" t="str">
        <f>Calculations!B555</f>
        <v>Land adjacent to 329 Preston Road, Grimsargh</v>
      </c>
      <c r="E582" s="29" t="s">
        <v>1813</v>
      </c>
      <c r="F582" s="13" t="str">
        <f>Calculations!C555</f>
        <v>Residential</v>
      </c>
      <c r="G582" s="53">
        <f>Calculations!D555</f>
        <v>1.16449</v>
      </c>
      <c r="H582" s="53">
        <f>Calculations!H555</f>
        <v>1.16449</v>
      </c>
      <c r="I582" s="53">
        <f>Calculations!L555</f>
        <v>100</v>
      </c>
      <c r="J582" s="53">
        <f>Calculations!G555</f>
        <v>0</v>
      </c>
      <c r="K582" s="53">
        <f>Calculations!K555</f>
        <v>0</v>
      </c>
      <c r="L582" s="53">
        <f>Calculations!F555</f>
        <v>0</v>
      </c>
      <c r="M582" s="53">
        <f>Calculations!J555</f>
        <v>0</v>
      </c>
      <c r="N582" s="53">
        <f>Calculations!E555</f>
        <v>0</v>
      </c>
      <c r="O582" s="53">
        <f>Calculations!I555</f>
        <v>0</v>
      </c>
      <c r="P582" s="53">
        <f>Calculations!Q555</f>
        <v>3.8892299999999998E-2</v>
      </c>
      <c r="Q582" s="53">
        <f>Calculations!V555</f>
        <v>3.3398569330779995</v>
      </c>
      <c r="R582" s="53">
        <f>Calculations!O555</f>
        <v>0</v>
      </c>
      <c r="S582" s="53">
        <f>Calculations!T555</f>
        <v>0</v>
      </c>
      <c r="T582" s="53">
        <f>Calculations!M555</f>
        <v>0</v>
      </c>
      <c r="U582" s="53">
        <f>Calculations!R555</f>
        <v>0</v>
      </c>
      <c r="V582" s="31" t="s">
        <v>1782</v>
      </c>
      <c r="W582" s="31" t="s">
        <v>1782</v>
      </c>
      <c r="X582" s="31" t="s">
        <v>1779</v>
      </c>
      <c r="Y582" s="29" t="s">
        <v>1787</v>
      </c>
      <c r="Z582" s="38" t="s">
        <v>1788</v>
      </c>
      <c r="AA582" s="70" t="s">
        <v>2132</v>
      </c>
      <c r="AB582" s="63" t="s">
        <v>1878</v>
      </c>
      <c r="AC582" s="29" t="s">
        <v>2447</v>
      </c>
    </row>
    <row r="583" spans="2:29" ht="26.25" x14ac:dyDescent="0.25">
      <c r="B583" s="13" t="str">
        <f>Calculations!A556</f>
        <v>19P290</v>
      </c>
      <c r="C583" s="60">
        <v>22</v>
      </c>
      <c r="D583" s="29" t="str">
        <f>Calculations!B556</f>
        <v>Preston's College, St Vincent's Road, Fulwood, Preston, PR2 8UR</v>
      </c>
      <c r="E583" s="29" t="s">
        <v>1813</v>
      </c>
      <c r="F583" s="13" t="str">
        <f>Calculations!C556</f>
        <v>Residential</v>
      </c>
      <c r="G583" s="53">
        <f>Calculations!D556</f>
        <v>3.7633999999999999</v>
      </c>
      <c r="H583" s="53">
        <f>Calculations!H556</f>
        <v>3.5606002476480425</v>
      </c>
      <c r="I583" s="53">
        <f>Calculations!L556</f>
        <v>94.611262359782174</v>
      </c>
      <c r="J583" s="53">
        <f>Calculations!G556</f>
        <v>1.0676627691700001E-4</v>
      </c>
      <c r="K583" s="53">
        <f>Calculations!K556</f>
        <v>2.8369633022532819E-3</v>
      </c>
      <c r="L583" s="53">
        <f>Calculations!F556</f>
        <v>2.9278587040400001E-3</v>
      </c>
      <c r="M583" s="53">
        <f>Calculations!J556</f>
        <v>7.779823308816497E-2</v>
      </c>
      <c r="N583" s="53">
        <f>Calculations!E556</f>
        <v>0.199765127371</v>
      </c>
      <c r="O583" s="53">
        <f>Calculations!I556</f>
        <v>5.3081024438273898</v>
      </c>
      <c r="P583" s="53">
        <f>Calculations!Q556</f>
        <v>0.54962929999999999</v>
      </c>
      <c r="Q583" s="53">
        <f>Calculations!V556</f>
        <v>14.604594249880428</v>
      </c>
      <c r="R583" s="53">
        <f>Calculations!O556</f>
        <v>0.1577083</v>
      </c>
      <c r="S583" s="53">
        <f>Calculations!T556</f>
        <v>4.1905803263006858</v>
      </c>
      <c r="T583" s="53">
        <f>Calculations!M556</f>
        <v>0.10087599999999999</v>
      </c>
      <c r="U583" s="53">
        <f>Calculations!R556</f>
        <v>2.6804485305840462</v>
      </c>
      <c r="V583" s="31" t="s">
        <v>1782</v>
      </c>
      <c r="W583" s="31" t="s">
        <v>1781</v>
      </c>
      <c r="X583" s="31" t="s">
        <v>1779</v>
      </c>
      <c r="Y583" s="29" t="s">
        <v>1786</v>
      </c>
      <c r="Z583" s="38" t="s">
        <v>1791</v>
      </c>
      <c r="AA583" s="70" t="s">
        <v>2144</v>
      </c>
      <c r="AB583" s="63" t="s">
        <v>1878</v>
      </c>
      <c r="AC583" s="29" t="s">
        <v>2503</v>
      </c>
    </row>
    <row r="584" spans="2:29" ht="39" x14ac:dyDescent="0.25">
      <c r="B584" s="13" t="str">
        <f>Calculations!A557</f>
        <v>19P291</v>
      </c>
      <c r="C584" s="60">
        <v>20</v>
      </c>
      <c r="D584" s="29" t="str">
        <f>Calculations!B557</f>
        <v>Land at Wall End Road, Preston</v>
      </c>
      <c r="E584" s="29" t="s">
        <v>1813</v>
      </c>
      <c r="F584" s="13" t="str">
        <f>Calculations!C557</f>
        <v>Other</v>
      </c>
      <c r="G584" s="53">
        <f>Calculations!D557</f>
        <v>37.456299999999999</v>
      </c>
      <c r="H584" s="53">
        <f>Calculations!H557</f>
        <v>31.854255707895</v>
      </c>
      <c r="I584" s="53">
        <f>Calculations!L557</f>
        <v>85.04378624662607</v>
      </c>
      <c r="J584" s="53">
        <f>Calculations!G557</f>
        <v>1.6347940678799999</v>
      </c>
      <c r="K584" s="53">
        <f>Calculations!K557</f>
        <v>4.3645369881168188</v>
      </c>
      <c r="L584" s="53">
        <f>Calculations!F557</f>
        <v>3.7047498814500002</v>
      </c>
      <c r="M584" s="53">
        <f>Calculations!J557</f>
        <v>9.890859165080375</v>
      </c>
      <c r="N584" s="53">
        <f>Calculations!E557</f>
        <v>0.26250034277500001</v>
      </c>
      <c r="O584" s="53">
        <f>Calculations!I557</f>
        <v>0.70081760017673933</v>
      </c>
      <c r="P584" s="53">
        <f>Calculations!Q557</f>
        <v>1.5699970000000001</v>
      </c>
      <c r="Q584" s="53">
        <f>Calculations!V557</f>
        <v>4.1915432116893561</v>
      </c>
      <c r="R584" s="53">
        <f>Calculations!O557</f>
        <v>0.58376000000000006</v>
      </c>
      <c r="S584" s="53">
        <f>Calculations!T557</f>
        <v>1.5585095164231386</v>
      </c>
      <c r="T584" s="53">
        <f>Calculations!M557</f>
        <v>0.25119999999999998</v>
      </c>
      <c r="U584" s="53">
        <f>Calculations!R557</f>
        <v>0.67064819536366382</v>
      </c>
      <c r="V584" s="31" t="s">
        <v>1782</v>
      </c>
      <c r="W584" s="31" t="s">
        <v>1781</v>
      </c>
      <c r="X584" s="31" t="s">
        <v>1779</v>
      </c>
      <c r="Y584" s="29" t="s">
        <v>1786</v>
      </c>
      <c r="Z584" s="38" t="s">
        <v>1791</v>
      </c>
      <c r="AA584" s="70" t="s">
        <v>2163</v>
      </c>
      <c r="AB584" s="63" t="s">
        <v>1878</v>
      </c>
      <c r="AC584" s="29" t="s">
        <v>2494</v>
      </c>
    </row>
    <row r="585" spans="2:29" ht="26.25" x14ac:dyDescent="0.25">
      <c r="B585" s="13" t="str">
        <f>Calculations!A558</f>
        <v>19P292</v>
      </c>
      <c r="C585" s="60">
        <v>14</v>
      </c>
      <c r="D585" s="29" t="str">
        <f>Calculations!B558</f>
        <v>Land east and west of Dixons Lane, Grimsargh, PR2 5LG</v>
      </c>
      <c r="E585" s="29" t="s">
        <v>1813</v>
      </c>
      <c r="F585" s="13" t="str">
        <f>Calculations!C558</f>
        <v>Residential</v>
      </c>
      <c r="G585" s="53">
        <f>Calculations!D558</f>
        <v>7.8535500000000003</v>
      </c>
      <c r="H585" s="53">
        <f>Calculations!H558</f>
        <v>7.8535500000000003</v>
      </c>
      <c r="I585" s="53">
        <f>Calculations!L558</f>
        <v>100</v>
      </c>
      <c r="J585" s="53">
        <f>Calculations!G558</f>
        <v>0</v>
      </c>
      <c r="K585" s="53">
        <f>Calculations!K558</f>
        <v>0</v>
      </c>
      <c r="L585" s="53">
        <f>Calculations!F558</f>
        <v>0</v>
      </c>
      <c r="M585" s="53">
        <f>Calculations!J558</f>
        <v>0</v>
      </c>
      <c r="N585" s="53">
        <f>Calculations!E558</f>
        <v>0</v>
      </c>
      <c r="O585" s="53">
        <f>Calculations!I558</f>
        <v>0</v>
      </c>
      <c r="P585" s="53">
        <f>Calculations!Q558</f>
        <v>0.39526439999999996</v>
      </c>
      <c r="Q585" s="53">
        <f>Calculations!V558</f>
        <v>5.032939244036136</v>
      </c>
      <c r="R585" s="53">
        <f>Calculations!O558</f>
        <v>0.14751439999999999</v>
      </c>
      <c r="S585" s="53">
        <f>Calculations!T558</f>
        <v>1.8783149021779959</v>
      </c>
      <c r="T585" s="53">
        <f>Calculations!M558</f>
        <v>7.0000000000000007E-2</v>
      </c>
      <c r="U585" s="53">
        <f>Calculations!R558</f>
        <v>0.89131666571168455</v>
      </c>
      <c r="V585" s="31" t="s">
        <v>1782</v>
      </c>
      <c r="W585" s="31" t="s">
        <v>1782</v>
      </c>
      <c r="X585" s="31" t="s">
        <v>1779</v>
      </c>
      <c r="Y585" s="29" t="s">
        <v>1787</v>
      </c>
      <c r="Z585" s="38" t="s">
        <v>1788</v>
      </c>
      <c r="AA585" s="70" t="s">
        <v>2132</v>
      </c>
      <c r="AB585" s="63" t="s">
        <v>1878</v>
      </c>
      <c r="AC585" s="29" t="s">
        <v>2489</v>
      </c>
    </row>
    <row r="586" spans="2:29" ht="26.25" x14ac:dyDescent="0.25">
      <c r="B586" s="13" t="str">
        <f>Calculations!A559</f>
        <v>19P293</v>
      </c>
      <c r="C586" s="60">
        <v>11</v>
      </c>
      <c r="D586" s="29" t="str">
        <f>Calculations!B559</f>
        <v>PR4 0RX</v>
      </c>
      <c r="E586" s="29" t="s">
        <v>1813</v>
      </c>
      <c r="F586" s="13" t="str">
        <f>Calculations!C559</f>
        <v>Residential</v>
      </c>
      <c r="G586" s="53">
        <f>Calculations!D559</f>
        <v>2.2324600000000001</v>
      </c>
      <c r="H586" s="53">
        <f>Calculations!H559</f>
        <v>2.2324600000000001</v>
      </c>
      <c r="I586" s="53">
        <f>Calculations!L559</f>
        <v>100</v>
      </c>
      <c r="J586" s="53">
        <f>Calculations!G559</f>
        <v>0</v>
      </c>
      <c r="K586" s="53">
        <f>Calculations!K559</f>
        <v>0</v>
      </c>
      <c r="L586" s="53">
        <f>Calculations!F559</f>
        <v>0</v>
      </c>
      <c r="M586" s="53">
        <f>Calculations!J559</f>
        <v>0</v>
      </c>
      <c r="N586" s="53">
        <f>Calculations!E559</f>
        <v>0</v>
      </c>
      <c r="O586" s="53">
        <f>Calculations!I559</f>
        <v>0</v>
      </c>
      <c r="P586" s="53">
        <f>Calculations!Q559</f>
        <v>0.45790019999999998</v>
      </c>
      <c r="Q586" s="53">
        <f>Calculations!V559</f>
        <v>20.511014755023606</v>
      </c>
      <c r="R586" s="53">
        <f>Calculations!O559</f>
        <v>0.2424462</v>
      </c>
      <c r="S586" s="53">
        <f>Calculations!T559</f>
        <v>10.860046764555692</v>
      </c>
      <c r="T586" s="53">
        <f>Calculations!M559</f>
        <v>9.9745200000000006E-2</v>
      </c>
      <c r="U586" s="53">
        <f>Calculations!R559</f>
        <v>4.4679501536421711</v>
      </c>
      <c r="V586" s="31" t="s">
        <v>1781</v>
      </c>
      <c r="W586" s="31" t="s">
        <v>1782</v>
      </c>
      <c r="X586" s="31" t="s">
        <v>1779</v>
      </c>
      <c r="Y586" s="29" t="s">
        <v>1783</v>
      </c>
      <c r="Z586" s="38" t="s">
        <v>1806</v>
      </c>
      <c r="AA586" s="70" t="s">
        <v>2367</v>
      </c>
      <c r="AB586" s="63" t="s">
        <v>1878</v>
      </c>
      <c r="AC586" s="29"/>
    </row>
    <row r="587" spans="2:29" ht="39" x14ac:dyDescent="0.25">
      <c r="B587" s="13" t="str">
        <f>Calculations!A560</f>
        <v>19P294</v>
      </c>
      <c r="C587" s="60">
        <v>14</v>
      </c>
      <c r="D587" s="29" t="str">
        <f>Calculations!B560</f>
        <v>Land South of Grimsargh, Grimsargh, Preston</v>
      </c>
      <c r="E587" s="29" t="s">
        <v>1813</v>
      </c>
      <c r="F587" s="13" t="str">
        <f>Calculations!C560</f>
        <v>Residential</v>
      </c>
      <c r="G587" s="53">
        <f>Calculations!D560</f>
        <v>8.9597700000000007</v>
      </c>
      <c r="H587" s="53">
        <f>Calculations!H560</f>
        <v>8.9597700000000007</v>
      </c>
      <c r="I587" s="53">
        <f>Calculations!L560</f>
        <v>100</v>
      </c>
      <c r="J587" s="53">
        <f>Calculations!G560</f>
        <v>0</v>
      </c>
      <c r="K587" s="53">
        <f>Calculations!K560</f>
        <v>0</v>
      </c>
      <c r="L587" s="53">
        <f>Calculations!F560</f>
        <v>0</v>
      </c>
      <c r="M587" s="53">
        <f>Calculations!J560</f>
        <v>0</v>
      </c>
      <c r="N587" s="53">
        <f>Calculations!E560</f>
        <v>0</v>
      </c>
      <c r="O587" s="53">
        <f>Calculations!I560</f>
        <v>0</v>
      </c>
      <c r="P587" s="53">
        <f>Calculations!Q560</f>
        <v>0.41569770000000006</v>
      </c>
      <c r="Q587" s="53">
        <f>Calculations!V560</f>
        <v>4.6396023558640458</v>
      </c>
      <c r="R587" s="53">
        <f>Calculations!O560</f>
        <v>0.1323947</v>
      </c>
      <c r="S587" s="53">
        <f>Calculations!T560</f>
        <v>1.4776573505793116</v>
      </c>
      <c r="T587" s="53">
        <f>Calculations!M560</f>
        <v>8.1004999999999994E-2</v>
      </c>
      <c r="U587" s="53">
        <f>Calculations!R560</f>
        <v>0.90409686855800975</v>
      </c>
      <c r="V587" s="31" t="s">
        <v>1782</v>
      </c>
      <c r="W587" s="31" t="s">
        <v>1781</v>
      </c>
      <c r="X587" s="31" t="s">
        <v>1779</v>
      </c>
      <c r="Y587" s="29" t="s">
        <v>1787</v>
      </c>
      <c r="Z587" s="38" t="s">
        <v>1788</v>
      </c>
      <c r="AA587" s="70" t="s">
        <v>2132</v>
      </c>
      <c r="AB587" s="63" t="s">
        <v>1878</v>
      </c>
      <c r="AC587" s="29" t="s">
        <v>2490</v>
      </c>
    </row>
    <row r="588" spans="2:29" ht="26.25" x14ac:dyDescent="0.25">
      <c r="B588" s="13" t="str">
        <f>Calculations!A561</f>
        <v>19P295</v>
      </c>
      <c r="C588" s="60">
        <v>22</v>
      </c>
      <c r="D588" s="29" t="str">
        <f>Calculations!B561</f>
        <v>The tennis courts located betwen Moor Park Avenue and St Thomas's Rd,</v>
      </c>
      <c r="E588" s="29" t="s">
        <v>1813</v>
      </c>
      <c r="F588" s="13" t="str">
        <f>Calculations!C561</f>
        <v>Other</v>
      </c>
      <c r="G588" s="53">
        <f>Calculations!D561</f>
        <v>0.505579</v>
      </c>
      <c r="H588" s="53">
        <f>Calculations!H561</f>
        <v>0.505579</v>
      </c>
      <c r="I588" s="53">
        <f>Calculations!L561</f>
        <v>100</v>
      </c>
      <c r="J588" s="53">
        <f>Calculations!G561</f>
        <v>0</v>
      </c>
      <c r="K588" s="53">
        <f>Calculations!K561</f>
        <v>0</v>
      </c>
      <c r="L588" s="53">
        <f>Calculations!F561</f>
        <v>0</v>
      </c>
      <c r="M588" s="53">
        <f>Calculations!J561</f>
        <v>0</v>
      </c>
      <c r="N588" s="53">
        <f>Calculations!E561</f>
        <v>0</v>
      </c>
      <c r="O588" s="53">
        <f>Calculations!I561</f>
        <v>0</v>
      </c>
      <c r="P588" s="53">
        <f>Calculations!Q561</f>
        <v>0</v>
      </c>
      <c r="Q588" s="53">
        <f>Calculations!V561</f>
        <v>0</v>
      </c>
      <c r="R588" s="53">
        <f>Calculations!O561</f>
        <v>0</v>
      </c>
      <c r="S588" s="53">
        <f>Calculations!T561</f>
        <v>0</v>
      </c>
      <c r="T588" s="53">
        <f>Calculations!M561</f>
        <v>0</v>
      </c>
      <c r="U588" s="53">
        <f>Calculations!R561</f>
        <v>0</v>
      </c>
      <c r="V588" s="31" t="s">
        <v>1782</v>
      </c>
      <c r="W588" s="31" t="s">
        <v>1782</v>
      </c>
      <c r="X588" s="31" t="s">
        <v>1779</v>
      </c>
      <c r="Y588" s="29" t="s">
        <v>1789</v>
      </c>
      <c r="Z588" s="38" t="s">
        <v>1790</v>
      </c>
      <c r="AA588" s="70" t="s">
        <v>2183</v>
      </c>
      <c r="AB588" s="63" t="s">
        <v>1878</v>
      </c>
      <c r="AC588" s="29"/>
    </row>
    <row r="589" spans="2:29" x14ac:dyDescent="0.25">
      <c r="B589" s="13" t="str">
        <f>Calculations!A562</f>
        <v>19P296</v>
      </c>
      <c r="C589" s="60">
        <v>10</v>
      </c>
      <c r="D589" s="29" t="str">
        <f>Calculations!B562</f>
        <v>Swillbrook House, Rosemary Lane, Preston, PR4 0HB</v>
      </c>
      <c r="E589" s="29" t="s">
        <v>1813</v>
      </c>
      <c r="F589" s="13" t="str">
        <f>Calculations!C562</f>
        <v>Residential</v>
      </c>
      <c r="G589" s="53">
        <f>Calculations!D562</f>
        <v>0.91239499999999996</v>
      </c>
      <c r="H589" s="53">
        <f>Calculations!H562</f>
        <v>0.91239499999999996</v>
      </c>
      <c r="I589" s="53">
        <f>Calculations!L562</f>
        <v>100</v>
      </c>
      <c r="J589" s="53">
        <f>Calculations!G562</f>
        <v>0</v>
      </c>
      <c r="K589" s="53">
        <f>Calculations!K562</f>
        <v>0</v>
      </c>
      <c r="L589" s="53">
        <f>Calculations!F562</f>
        <v>0</v>
      </c>
      <c r="M589" s="53">
        <f>Calculations!J562</f>
        <v>0</v>
      </c>
      <c r="N589" s="53">
        <f>Calculations!E562</f>
        <v>0</v>
      </c>
      <c r="O589" s="53">
        <f>Calculations!I562</f>
        <v>0</v>
      </c>
      <c r="P589" s="53">
        <f>Calculations!Q562</f>
        <v>2.7140286999999999E-2</v>
      </c>
      <c r="Q589" s="53">
        <f>Calculations!V562</f>
        <v>2.974620312474312</v>
      </c>
      <c r="R589" s="53">
        <f>Calculations!O562</f>
        <v>2.222487E-3</v>
      </c>
      <c r="S589" s="53">
        <f>Calculations!T562</f>
        <v>0.24358824851078756</v>
      </c>
      <c r="T589" s="53">
        <f>Calculations!M562</f>
        <v>5.06617E-4</v>
      </c>
      <c r="U589" s="53">
        <f>Calculations!R562</f>
        <v>5.5526060532992846E-2</v>
      </c>
      <c r="V589" s="31" t="s">
        <v>1782</v>
      </c>
      <c r="W589" s="31" t="s">
        <v>1782</v>
      </c>
      <c r="X589" s="31" t="s">
        <v>1779</v>
      </c>
      <c r="Y589" s="29" t="s">
        <v>1787</v>
      </c>
      <c r="Z589" s="38" t="s">
        <v>1788</v>
      </c>
      <c r="AA589" s="70" t="s">
        <v>2132</v>
      </c>
      <c r="AB589" s="63" t="s">
        <v>1878</v>
      </c>
      <c r="AC589" s="29"/>
    </row>
    <row r="590" spans="2:29" ht="26.25" x14ac:dyDescent="0.25">
      <c r="B590" s="13" t="str">
        <f>Calculations!A563</f>
        <v>19P297</v>
      </c>
      <c r="C590" s="60">
        <v>9</v>
      </c>
      <c r="D590" s="29" t="str">
        <f>Calculations!B563</f>
        <v>Land west of Chipping Lane, Longridge, PR3 2NA</v>
      </c>
      <c r="E590" s="29" t="s">
        <v>1813</v>
      </c>
      <c r="F590" s="13" t="str">
        <f>Calculations!C563</f>
        <v>Mixed Use</v>
      </c>
      <c r="G590" s="53">
        <f>Calculations!D563</f>
        <v>12.8299</v>
      </c>
      <c r="H590" s="53">
        <f>Calculations!H563</f>
        <v>12.8299</v>
      </c>
      <c r="I590" s="53">
        <f>Calculations!L563</f>
        <v>100</v>
      </c>
      <c r="J590" s="53">
        <f>Calculations!G563</f>
        <v>0</v>
      </c>
      <c r="K590" s="53">
        <f>Calculations!K563</f>
        <v>0</v>
      </c>
      <c r="L590" s="53">
        <f>Calculations!F563</f>
        <v>0</v>
      </c>
      <c r="M590" s="53">
        <f>Calculations!J563</f>
        <v>0</v>
      </c>
      <c r="N590" s="53">
        <f>Calculations!E563</f>
        <v>0</v>
      </c>
      <c r="O590" s="53">
        <f>Calculations!I563</f>
        <v>0</v>
      </c>
      <c r="P590" s="53">
        <f>Calculations!Q563</f>
        <v>0.94745999999999997</v>
      </c>
      <c r="Q590" s="53">
        <f>Calculations!V563</f>
        <v>7.3847808634517804</v>
      </c>
      <c r="R590" s="53">
        <f>Calculations!O563</f>
        <v>0.33607700000000001</v>
      </c>
      <c r="S590" s="53">
        <f>Calculations!T563</f>
        <v>2.6194826148294217</v>
      </c>
      <c r="T590" s="53">
        <f>Calculations!M563</f>
        <v>0.20585200000000001</v>
      </c>
      <c r="U590" s="53">
        <f>Calculations!R563</f>
        <v>1.6044708064754987</v>
      </c>
      <c r="V590" s="31" t="s">
        <v>1782</v>
      </c>
      <c r="W590" s="31" t="s">
        <v>1782</v>
      </c>
      <c r="X590" s="31" t="s">
        <v>1779</v>
      </c>
      <c r="Y590" s="29" t="s">
        <v>1787</v>
      </c>
      <c r="Z590" s="38" t="s">
        <v>1788</v>
      </c>
      <c r="AA590" s="70" t="s">
        <v>2132</v>
      </c>
      <c r="AB590" s="63" t="s">
        <v>1878</v>
      </c>
      <c r="AC590" s="29" t="s">
        <v>2489</v>
      </c>
    </row>
    <row r="591" spans="2:29" x14ac:dyDescent="0.25">
      <c r="B591" s="13" t="str">
        <f>Calculations!A564</f>
        <v>19P298</v>
      </c>
      <c r="C591" s="60">
        <v>12</v>
      </c>
      <c r="D591" s="29" t="str">
        <f>Calculations!B564</f>
        <v>Land south of 126A Whittingham Lane Broughton</v>
      </c>
      <c r="E591" s="29" t="s">
        <v>1813</v>
      </c>
      <c r="F591" s="13" t="str">
        <f>Calculations!C564</f>
        <v>Residential</v>
      </c>
      <c r="G591" s="53">
        <f>Calculations!D564</f>
        <v>6.6626500000000002</v>
      </c>
      <c r="H591" s="53">
        <f>Calculations!H564</f>
        <v>6.6626500000000002</v>
      </c>
      <c r="I591" s="53">
        <f>Calculations!L564</f>
        <v>100</v>
      </c>
      <c r="J591" s="53">
        <f>Calculations!G564</f>
        <v>0</v>
      </c>
      <c r="K591" s="53">
        <f>Calculations!K564</f>
        <v>0</v>
      </c>
      <c r="L591" s="53">
        <f>Calculations!F564</f>
        <v>0</v>
      </c>
      <c r="M591" s="53">
        <f>Calculations!J564</f>
        <v>0</v>
      </c>
      <c r="N591" s="53">
        <f>Calculations!E564</f>
        <v>0</v>
      </c>
      <c r="O591" s="53">
        <f>Calculations!I564</f>
        <v>0</v>
      </c>
      <c r="P591" s="53">
        <f>Calculations!Q564</f>
        <v>0.68860119999999991</v>
      </c>
      <c r="Q591" s="53">
        <f>Calculations!V564</f>
        <v>10.335244985103524</v>
      </c>
      <c r="R591" s="53">
        <f>Calculations!O564</f>
        <v>0.31897319999999996</v>
      </c>
      <c r="S591" s="53">
        <f>Calculations!T564</f>
        <v>4.7874824581810538</v>
      </c>
      <c r="T591" s="53">
        <f>Calculations!M564</f>
        <v>9.3548199999999998E-2</v>
      </c>
      <c r="U591" s="53">
        <f>Calculations!R564</f>
        <v>1.4040689515433047</v>
      </c>
      <c r="V591" s="31" t="s">
        <v>1782</v>
      </c>
      <c r="W591" s="31" t="s">
        <v>1782</v>
      </c>
      <c r="X591" s="31" t="s">
        <v>1779</v>
      </c>
      <c r="Y591" s="29" t="s">
        <v>1787</v>
      </c>
      <c r="Z591" s="38" t="s">
        <v>1788</v>
      </c>
      <c r="AA591" s="70" t="s">
        <v>2132</v>
      </c>
      <c r="AB591" s="63" t="s">
        <v>1878</v>
      </c>
      <c r="AC591" s="29"/>
    </row>
    <row r="592" spans="2:29" ht="39" x14ac:dyDescent="0.25">
      <c r="B592" s="13" t="str">
        <f>Calculations!A565</f>
        <v>19P299</v>
      </c>
      <c r="C592" s="60">
        <v>10</v>
      </c>
      <c r="D592" s="29" t="str">
        <f>Calculations!B565</f>
        <v>Land &amp; Building south of Root Lane, adj Rose Grove Farm, Roots Lane, Catforth, 
Preston, PR4 0JB</v>
      </c>
      <c r="E592" s="29" t="s">
        <v>1813</v>
      </c>
      <c r="F592" s="13" t="str">
        <f>Calculations!C565</f>
        <v>Residential</v>
      </c>
      <c r="G592" s="53">
        <f>Calculations!D565</f>
        <v>0.70325499999999996</v>
      </c>
      <c r="H592" s="53">
        <f>Calculations!H565</f>
        <v>0.70325499999999996</v>
      </c>
      <c r="I592" s="53">
        <f>Calculations!L565</f>
        <v>100</v>
      </c>
      <c r="J592" s="53">
        <f>Calculations!G565</f>
        <v>0</v>
      </c>
      <c r="K592" s="53">
        <f>Calculations!K565</f>
        <v>0</v>
      </c>
      <c r="L592" s="53">
        <f>Calculations!F565</f>
        <v>0</v>
      </c>
      <c r="M592" s="53">
        <f>Calculations!J565</f>
        <v>0</v>
      </c>
      <c r="N592" s="53">
        <f>Calculations!E565</f>
        <v>0</v>
      </c>
      <c r="O592" s="53">
        <f>Calculations!I565</f>
        <v>0</v>
      </c>
      <c r="P592" s="53">
        <f>Calculations!Q565</f>
        <v>3.8022630000000002E-2</v>
      </c>
      <c r="Q592" s="53">
        <f>Calculations!V565</f>
        <v>5.4066633013629479</v>
      </c>
      <c r="R592" s="53">
        <f>Calculations!O565</f>
        <v>1.9085729999999999E-2</v>
      </c>
      <c r="S592" s="53">
        <f>Calculations!T565</f>
        <v>2.7139131609444656</v>
      </c>
      <c r="T592" s="53">
        <f>Calculations!M565</f>
        <v>1.5149299999999999E-2</v>
      </c>
      <c r="U592" s="53">
        <f>Calculations!R565</f>
        <v>2.1541688292297958</v>
      </c>
      <c r="V592" s="31" t="s">
        <v>1782</v>
      </c>
      <c r="W592" s="31" t="s">
        <v>1782</v>
      </c>
      <c r="X592" s="31" t="s">
        <v>1779</v>
      </c>
      <c r="Y592" s="29" t="s">
        <v>1787</v>
      </c>
      <c r="Z592" s="38" t="s">
        <v>1788</v>
      </c>
      <c r="AA592" s="70" t="s">
        <v>2132</v>
      </c>
      <c r="AB592" s="63" t="s">
        <v>1878</v>
      </c>
      <c r="AC592" s="29"/>
    </row>
    <row r="593" spans="2:29" ht="26.25" x14ac:dyDescent="0.25">
      <c r="B593" s="13" t="str">
        <f>Calculations!A566</f>
        <v>19P300</v>
      </c>
      <c r="C593" s="60">
        <v>11</v>
      </c>
      <c r="D593" s="29" t="str">
        <f>Calculations!B566</f>
        <v>Land at Woodplumpton Road, Woodplumpton, Preston, PR4 0TA</v>
      </c>
      <c r="E593" s="29" t="s">
        <v>1813</v>
      </c>
      <c r="F593" s="13" t="str">
        <f>Calculations!C566</f>
        <v>Residential</v>
      </c>
      <c r="G593" s="53">
        <f>Calculations!D566</f>
        <v>0.75807000000000002</v>
      </c>
      <c r="H593" s="53">
        <f>Calculations!H566</f>
        <v>0.75807000000000002</v>
      </c>
      <c r="I593" s="53">
        <f>Calculations!L566</f>
        <v>100</v>
      </c>
      <c r="J593" s="53">
        <f>Calculations!G566</f>
        <v>0</v>
      </c>
      <c r="K593" s="53">
        <f>Calculations!K566</f>
        <v>0</v>
      </c>
      <c r="L593" s="53">
        <f>Calculations!F566</f>
        <v>0</v>
      </c>
      <c r="M593" s="53">
        <f>Calculations!J566</f>
        <v>0</v>
      </c>
      <c r="N593" s="53">
        <f>Calculations!E566</f>
        <v>0</v>
      </c>
      <c r="O593" s="53">
        <f>Calculations!I566</f>
        <v>0</v>
      </c>
      <c r="P593" s="53">
        <f>Calculations!Q566</f>
        <v>0.10364180000000001</v>
      </c>
      <c r="Q593" s="53">
        <f>Calculations!V566</f>
        <v>13.671798118907224</v>
      </c>
      <c r="R593" s="53">
        <f>Calculations!O566</f>
        <v>3.0344400000000001E-2</v>
      </c>
      <c r="S593" s="53">
        <f>Calculations!T566</f>
        <v>4.0028493410898731</v>
      </c>
      <c r="T593" s="53">
        <f>Calculations!M566</f>
        <v>1.91734E-2</v>
      </c>
      <c r="U593" s="53">
        <f>Calculations!R566</f>
        <v>2.5292387246560346</v>
      </c>
      <c r="V593" s="31" t="s">
        <v>1782</v>
      </c>
      <c r="W593" s="31" t="s">
        <v>1782</v>
      </c>
      <c r="X593" s="31" t="s">
        <v>1779</v>
      </c>
      <c r="Y593" s="29" t="s">
        <v>1787</v>
      </c>
      <c r="Z593" s="38" t="s">
        <v>1788</v>
      </c>
      <c r="AA593" s="70" t="s">
        <v>2132</v>
      </c>
      <c r="AB593" s="63" t="s">
        <v>1878</v>
      </c>
      <c r="AC593" s="29"/>
    </row>
    <row r="594" spans="2:29" x14ac:dyDescent="0.25">
      <c r="B594" s="13" t="str">
        <f>Calculations!A567</f>
        <v>19P301</v>
      </c>
      <c r="C594" s="60">
        <v>12</v>
      </c>
      <c r="D594" s="29" t="str">
        <f>Calculations!B567</f>
        <v>Dean Farm, Pudding Pie Nook Lane</v>
      </c>
      <c r="E594" s="29" t="s">
        <v>1813</v>
      </c>
      <c r="F594" s="13" t="str">
        <f>Calculations!C567</f>
        <v>Residential</v>
      </c>
      <c r="G594" s="53">
        <f>Calculations!D567</f>
        <v>1.2159899999999999</v>
      </c>
      <c r="H594" s="53">
        <f>Calculations!H567</f>
        <v>1.2159899999999999</v>
      </c>
      <c r="I594" s="53">
        <f>Calculations!L567</f>
        <v>100</v>
      </c>
      <c r="J594" s="53">
        <f>Calculations!G567</f>
        <v>0</v>
      </c>
      <c r="K594" s="53">
        <f>Calculations!K567</f>
        <v>0</v>
      </c>
      <c r="L594" s="53">
        <f>Calculations!F567</f>
        <v>0</v>
      </c>
      <c r="M594" s="53">
        <f>Calculations!J567</f>
        <v>0</v>
      </c>
      <c r="N594" s="53">
        <f>Calculations!E567</f>
        <v>0</v>
      </c>
      <c r="O594" s="53">
        <f>Calculations!I567</f>
        <v>0</v>
      </c>
      <c r="P594" s="53">
        <f>Calculations!Q567</f>
        <v>3.7972160000000005E-2</v>
      </c>
      <c r="Q594" s="53">
        <f>Calculations!V567</f>
        <v>3.1227362067122266</v>
      </c>
      <c r="R594" s="53">
        <f>Calculations!O567</f>
        <v>1.5539460000000001E-2</v>
      </c>
      <c r="S594" s="53">
        <f>Calculations!T567</f>
        <v>1.2779266276860832</v>
      </c>
      <c r="T594" s="53">
        <f>Calculations!M567</f>
        <v>1.29709E-2</v>
      </c>
      <c r="U594" s="53">
        <f>Calculations!R567</f>
        <v>1.066694627422923</v>
      </c>
      <c r="V594" s="31" t="s">
        <v>1782</v>
      </c>
      <c r="W594" s="31" t="s">
        <v>1782</v>
      </c>
      <c r="X594" s="31" t="s">
        <v>1779</v>
      </c>
      <c r="Y594" s="29" t="s">
        <v>1787</v>
      </c>
      <c r="Z594" s="38" t="s">
        <v>1788</v>
      </c>
      <c r="AA594" s="70" t="s">
        <v>2132</v>
      </c>
      <c r="AB594" s="63" t="s">
        <v>1878</v>
      </c>
      <c r="AC594" s="29"/>
    </row>
    <row r="595" spans="2:29" x14ac:dyDescent="0.25">
      <c r="B595" s="13" t="str">
        <f>Calculations!A568</f>
        <v>19P302</v>
      </c>
      <c r="C595" s="60">
        <v>17</v>
      </c>
      <c r="D595" s="29" t="str">
        <f>Calculations!B568</f>
        <v>Land to the west of Garstang Road, broughton</v>
      </c>
      <c r="E595" s="29" t="s">
        <v>1813</v>
      </c>
      <c r="F595" s="13" t="str">
        <f>Calculations!C568</f>
        <v>Residential</v>
      </c>
      <c r="G595" s="53">
        <f>Calculations!D568</f>
        <v>25.610099999999999</v>
      </c>
      <c r="H595" s="53">
        <f>Calculations!H568</f>
        <v>20.060281307439997</v>
      </c>
      <c r="I595" s="53">
        <f>Calculations!L568</f>
        <v>78.329570393868025</v>
      </c>
      <c r="J595" s="53">
        <f>Calculations!G568</f>
        <v>1.53623167965</v>
      </c>
      <c r="K595" s="53">
        <f>Calculations!K568</f>
        <v>5.9985383877845067</v>
      </c>
      <c r="L595" s="53">
        <f>Calculations!F568</f>
        <v>4.0135870129100004</v>
      </c>
      <c r="M595" s="53">
        <f>Calculations!J568</f>
        <v>15.671891218347451</v>
      </c>
      <c r="N595" s="53">
        <f>Calculations!E568</f>
        <v>0</v>
      </c>
      <c r="O595" s="53">
        <f>Calculations!I568</f>
        <v>0</v>
      </c>
      <c r="P595" s="53">
        <f>Calculations!Q568</f>
        <v>3.4601369999999996</v>
      </c>
      <c r="Q595" s="53">
        <f>Calculations!V568</f>
        <v>13.510829711715299</v>
      </c>
      <c r="R595" s="53">
        <f>Calculations!O568</f>
        <v>1.1078669999999999</v>
      </c>
      <c r="S595" s="53">
        <f>Calculations!T568</f>
        <v>4.325898766502279</v>
      </c>
      <c r="T595" s="53">
        <f>Calculations!M568</f>
        <v>0.76958499999999996</v>
      </c>
      <c r="U595" s="53">
        <f>Calculations!R568</f>
        <v>3.0050058375406579</v>
      </c>
      <c r="V595" s="31" t="s">
        <v>1782</v>
      </c>
      <c r="W595" s="31" t="s">
        <v>1781</v>
      </c>
      <c r="X595" s="31" t="s">
        <v>1779</v>
      </c>
      <c r="Y595" s="29" t="s">
        <v>1784</v>
      </c>
      <c r="Z595" s="38" t="s">
        <v>1785</v>
      </c>
      <c r="AA595" s="70" t="s">
        <v>2368</v>
      </c>
      <c r="AB595" s="63" t="s">
        <v>1878</v>
      </c>
      <c r="AC595" s="29"/>
    </row>
    <row r="596" spans="2:29" ht="26.25" x14ac:dyDescent="0.25">
      <c r="B596" s="13" t="str">
        <f>Calculations!A569</f>
        <v>19P303</v>
      </c>
      <c r="C596" s="60">
        <v>9</v>
      </c>
      <c r="D596" s="29" t="str">
        <f>Calculations!B569</f>
        <v>Land adjacent to 3  Green Nook Cottages, Green Nook Lane, Longridge, Preston, PR3 2JA</v>
      </c>
      <c r="E596" s="29" t="s">
        <v>1813</v>
      </c>
      <c r="F596" s="13" t="str">
        <f>Calculations!C569</f>
        <v>Residential</v>
      </c>
      <c r="G596" s="53">
        <f>Calculations!D569</f>
        <v>0.10961600000000001</v>
      </c>
      <c r="H596" s="53">
        <f>Calculations!H569</f>
        <v>0.10961600000000001</v>
      </c>
      <c r="I596" s="53">
        <f>Calculations!L569</f>
        <v>100</v>
      </c>
      <c r="J596" s="53">
        <f>Calculations!G569</f>
        <v>0</v>
      </c>
      <c r="K596" s="53">
        <f>Calculations!K569</f>
        <v>0</v>
      </c>
      <c r="L596" s="53">
        <f>Calculations!F569</f>
        <v>0</v>
      </c>
      <c r="M596" s="53">
        <f>Calculations!J569</f>
        <v>0</v>
      </c>
      <c r="N596" s="53">
        <f>Calculations!E569</f>
        <v>0</v>
      </c>
      <c r="O596" s="53">
        <f>Calculations!I569</f>
        <v>0</v>
      </c>
      <c r="P596" s="53">
        <f>Calculations!Q569</f>
        <v>1.5486002E-2</v>
      </c>
      <c r="Q596" s="53">
        <f>Calculations!V569</f>
        <v>14.127501459640929</v>
      </c>
      <c r="R596" s="53">
        <f>Calculations!O569</f>
        <v>5.0690200000000005E-4</v>
      </c>
      <c r="S596" s="53">
        <f>Calculations!T569</f>
        <v>0.46243431615822506</v>
      </c>
      <c r="T596" s="53">
        <f>Calculations!M569</f>
        <v>0</v>
      </c>
      <c r="U596" s="53">
        <f>Calculations!R569</f>
        <v>0</v>
      </c>
      <c r="V596" s="31" t="s">
        <v>1782</v>
      </c>
      <c r="W596" s="31" t="s">
        <v>1782</v>
      </c>
      <c r="X596" s="31" t="s">
        <v>1779</v>
      </c>
      <c r="Y596" s="29" t="s">
        <v>1787</v>
      </c>
      <c r="Z596" s="38" t="s">
        <v>1788</v>
      </c>
      <c r="AA596" s="70" t="s">
        <v>2132</v>
      </c>
      <c r="AB596" s="63" t="s">
        <v>1878</v>
      </c>
      <c r="AC596" s="29"/>
    </row>
    <row r="597" spans="2:29" ht="105" x14ac:dyDescent="0.25">
      <c r="B597" s="13" t="str">
        <f>Calculations!A570</f>
        <v>19S001</v>
      </c>
      <c r="C597" s="60">
        <v>37</v>
      </c>
      <c r="D597" s="29" t="str">
        <f>Calculations!B570</f>
        <v>Land Associated with 78 Longmeanygate, Leyland, PR26 7PB</v>
      </c>
      <c r="E597" s="29" t="s">
        <v>1814</v>
      </c>
      <c r="F597" s="13" t="str">
        <f>Calculations!C570</f>
        <v>Residential</v>
      </c>
      <c r="G597" s="53">
        <f>Calculations!D570</f>
        <v>1.79948</v>
      </c>
      <c r="H597" s="53">
        <f>Calculations!H570</f>
        <v>1.79948</v>
      </c>
      <c r="I597" s="53">
        <f>Calculations!L570</f>
        <v>100</v>
      </c>
      <c r="J597" s="53">
        <f>Calculations!G570</f>
        <v>0</v>
      </c>
      <c r="K597" s="53">
        <f>Calculations!K570</f>
        <v>0</v>
      </c>
      <c r="L597" s="53">
        <f>Calculations!F570</f>
        <v>0</v>
      </c>
      <c r="M597" s="53">
        <f>Calculations!J570</f>
        <v>0</v>
      </c>
      <c r="N597" s="53">
        <f>Calculations!E570</f>
        <v>0</v>
      </c>
      <c r="O597" s="53">
        <f>Calculations!I570</f>
        <v>0</v>
      </c>
      <c r="P597" s="53">
        <f>Calculations!Q570</f>
        <v>0.37829959999999996</v>
      </c>
      <c r="Q597" s="53">
        <f>Calculations!V570</f>
        <v>21.022717673994705</v>
      </c>
      <c r="R597" s="53">
        <f>Calculations!O570</f>
        <v>0.13909459999999998</v>
      </c>
      <c r="S597" s="53">
        <f>Calculations!T570</f>
        <v>7.7297108053437649</v>
      </c>
      <c r="T597" s="53">
        <f>Calculations!M570</f>
        <v>5.2958499999999999E-2</v>
      </c>
      <c r="U597" s="53">
        <f>Calculations!R570</f>
        <v>2.9429890857358791</v>
      </c>
      <c r="V597" s="31" t="s">
        <v>1782</v>
      </c>
      <c r="W597" s="31" t="s">
        <v>1782</v>
      </c>
      <c r="X597" s="31" t="s">
        <v>1779</v>
      </c>
      <c r="Y597" s="29" t="s">
        <v>1787</v>
      </c>
      <c r="Z597" s="38" t="s">
        <v>1788</v>
      </c>
      <c r="AA597" s="66" t="s">
        <v>1901</v>
      </c>
      <c r="AB597" s="63" t="s">
        <v>1878</v>
      </c>
      <c r="AC597" s="29"/>
    </row>
    <row r="598" spans="2:29" ht="60" x14ac:dyDescent="0.25">
      <c r="B598" s="13" t="str">
        <f>Calculations!A571</f>
        <v>19S002</v>
      </c>
      <c r="C598" s="60">
        <v>28</v>
      </c>
      <c r="D598" s="29" t="str">
        <f>Calculations!B571</f>
        <v>265 Chapel Lane, New Longton, Preston, PR4 4AD</v>
      </c>
      <c r="E598" s="29" t="s">
        <v>1814</v>
      </c>
      <c r="F598" s="13" t="str">
        <f>Calculations!C571</f>
        <v>Residential</v>
      </c>
      <c r="G598" s="53">
        <f>Calculations!D571</f>
        <v>1.39621</v>
      </c>
      <c r="H598" s="53">
        <f>Calculations!H571</f>
        <v>1.39621</v>
      </c>
      <c r="I598" s="53">
        <f>Calculations!L571</f>
        <v>100</v>
      </c>
      <c r="J598" s="53">
        <f>Calculations!G571</f>
        <v>0</v>
      </c>
      <c r="K598" s="53">
        <f>Calculations!K571</f>
        <v>0</v>
      </c>
      <c r="L598" s="53">
        <f>Calculations!F571</f>
        <v>0</v>
      </c>
      <c r="M598" s="53">
        <f>Calculations!J571</f>
        <v>0</v>
      </c>
      <c r="N598" s="53">
        <f>Calculations!E571</f>
        <v>0</v>
      </c>
      <c r="O598" s="53">
        <f>Calculations!I571</f>
        <v>0</v>
      </c>
      <c r="P598" s="53">
        <f>Calculations!Q571</f>
        <v>9.78126E-3</v>
      </c>
      <c r="Q598" s="53">
        <f>Calculations!V571</f>
        <v>0.70055793899198548</v>
      </c>
      <c r="R598" s="53">
        <f>Calculations!O571</f>
        <v>5.6829199999999993E-3</v>
      </c>
      <c r="S598" s="53">
        <f>Calculations!T571</f>
        <v>0.40702473123670507</v>
      </c>
      <c r="T598" s="53">
        <f>Calculations!M571</f>
        <v>2.9085299999999999E-3</v>
      </c>
      <c r="U598" s="53">
        <f>Calculations!R571</f>
        <v>0.20831608425666623</v>
      </c>
      <c r="V598" s="31" t="s">
        <v>1782</v>
      </c>
      <c r="W598" s="31" t="s">
        <v>1782</v>
      </c>
      <c r="X598" s="31" t="s">
        <v>1779</v>
      </c>
      <c r="Y598" s="29" t="s">
        <v>1787</v>
      </c>
      <c r="Z598" s="38" t="s">
        <v>1788</v>
      </c>
      <c r="AA598" s="66" t="s">
        <v>1902</v>
      </c>
      <c r="AB598" s="63" t="s">
        <v>1878</v>
      </c>
      <c r="AC598" s="29"/>
    </row>
    <row r="599" spans="2:29" ht="60" x14ac:dyDescent="0.25">
      <c r="B599" s="13" t="str">
        <f>Calculations!A572</f>
        <v>19S003</v>
      </c>
      <c r="C599" s="60" t="s">
        <v>1834</v>
      </c>
      <c r="D599" s="29" t="str">
        <f>Calculations!B572</f>
        <v>JUNCTION OF NABS HEAD LANE AND SPRING LANE, BLUE SLATE FARM, SPRING LANE, SAMLESBURY, PR5 0UX</v>
      </c>
      <c r="E599" s="29" t="s">
        <v>1814</v>
      </c>
      <c r="F599" s="13" t="str">
        <f>Calculations!C572</f>
        <v>Other</v>
      </c>
      <c r="G599" s="53">
        <f>Calculations!D572</f>
        <v>8.8517899999999994</v>
      </c>
      <c r="H599" s="53">
        <f>Calculations!H572</f>
        <v>8.8517899999999994</v>
      </c>
      <c r="I599" s="53">
        <f>Calculations!L572</f>
        <v>100</v>
      </c>
      <c r="J599" s="53">
        <f>Calculations!G572</f>
        <v>0</v>
      </c>
      <c r="K599" s="53">
        <f>Calculations!K572</f>
        <v>0</v>
      </c>
      <c r="L599" s="53">
        <f>Calculations!F572</f>
        <v>0</v>
      </c>
      <c r="M599" s="53">
        <f>Calculations!J572</f>
        <v>0</v>
      </c>
      <c r="N599" s="53">
        <f>Calculations!E572</f>
        <v>0</v>
      </c>
      <c r="O599" s="53">
        <f>Calculations!I572</f>
        <v>0</v>
      </c>
      <c r="P599" s="53">
        <f>Calculations!Q572</f>
        <v>0.76557890000000006</v>
      </c>
      <c r="Q599" s="53">
        <f>Calculations!V572</f>
        <v>8.6488597221578924</v>
      </c>
      <c r="R599" s="53">
        <f>Calculations!O572</f>
        <v>0.1627239</v>
      </c>
      <c r="S599" s="53">
        <f>Calculations!T572</f>
        <v>1.8383163179424729</v>
      </c>
      <c r="T599" s="53">
        <f>Calculations!M572</f>
        <v>7.1406499999999998E-2</v>
      </c>
      <c r="U599" s="53">
        <f>Calculations!R572</f>
        <v>0.80668994632724</v>
      </c>
      <c r="V599" s="31" t="s">
        <v>1782</v>
      </c>
      <c r="W599" s="31" t="s">
        <v>1782</v>
      </c>
      <c r="X599" s="31" t="s">
        <v>1779</v>
      </c>
      <c r="Y599" s="29" t="s">
        <v>1787</v>
      </c>
      <c r="Z599" s="38" t="s">
        <v>1788</v>
      </c>
      <c r="AA599" s="66" t="s">
        <v>1903</v>
      </c>
      <c r="AB599" s="63" t="s">
        <v>1878</v>
      </c>
      <c r="AC599" s="29"/>
    </row>
    <row r="600" spans="2:29" ht="60" x14ac:dyDescent="0.25">
      <c r="B600" s="13" t="str">
        <f>Calculations!A573</f>
        <v>19S004</v>
      </c>
      <c r="C600" s="60">
        <v>32</v>
      </c>
      <c r="D600" s="29" t="str">
        <f>Calculations!B573</f>
        <v>Land on Gregson Lane, Attached to Fernlea House, Shuttling Fields Lane, Adjacent to Castle View on Gregson Lane, PR5 0LG</v>
      </c>
      <c r="E600" s="29" t="s">
        <v>1814</v>
      </c>
      <c r="F600" s="13" t="str">
        <f>Calculations!C573</f>
        <v>Residential</v>
      </c>
      <c r="G600" s="53">
        <f>Calculations!D573</f>
        <v>1.08718</v>
      </c>
      <c r="H600" s="53">
        <f>Calculations!H573</f>
        <v>1.08718</v>
      </c>
      <c r="I600" s="53">
        <f>Calculations!L573</f>
        <v>100</v>
      </c>
      <c r="J600" s="53">
        <f>Calculations!G573</f>
        <v>0</v>
      </c>
      <c r="K600" s="53">
        <f>Calculations!K573</f>
        <v>0</v>
      </c>
      <c r="L600" s="53">
        <f>Calculations!F573</f>
        <v>0</v>
      </c>
      <c r="M600" s="53">
        <f>Calculations!J573</f>
        <v>0</v>
      </c>
      <c r="N600" s="53">
        <f>Calculations!E573</f>
        <v>0</v>
      </c>
      <c r="O600" s="53">
        <f>Calculations!I573</f>
        <v>0</v>
      </c>
      <c r="P600" s="53">
        <f>Calculations!Q573</f>
        <v>0</v>
      </c>
      <c r="Q600" s="53">
        <f>Calculations!V573</f>
        <v>0</v>
      </c>
      <c r="R600" s="53">
        <f>Calculations!O573</f>
        <v>0</v>
      </c>
      <c r="S600" s="53">
        <f>Calculations!T573</f>
        <v>0</v>
      </c>
      <c r="T600" s="53">
        <f>Calculations!M573</f>
        <v>0</v>
      </c>
      <c r="U600" s="53">
        <f>Calculations!R573</f>
        <v>0</v>
      </c>
      <c r="V600" s="31" t="s">
        <v>1782</v>
      </c>
      <c r="W600" s="31" t="s">
        <v>1782</v>
      </c>
      <c r="X600" s="31" t="s">
        <v>1779</v>
      </c>
      <c r="Y600" s="29" t="s">
        <v>1787</v>
      </c>
      <c r="Z600" s="38" t="s">
        <v>1788</v>
      </c>
      <c r="AA600" s="66" t="s">
        <v>1903</v>
      </c>
      <c r="AB600" s="63" t="s">
        <v>1878</v>
      </c>
      <c r="AC600" s="29"/>
    </row>
    <row r="601" spans="2:29" ht="60" x14ac:dyDescent="0.25">
      <c r="B601" s="13" t="str">
        <f>Calculations!A574</f>
        <v>19S005</v>
      </c>
      <c r="C601" s="60">
        <v>32</v>
      </c>
      <c r="D601" s="29" t="str">
        <f>Calculations!B574</f>
        <v>Land off Aldersleigh Crescent, Off bankhead Lane, Hoghton, PR5 0BB</v>
      </c>
      <c r="E601" s="29" t="s">
        <v>1814</v>
      </c>
      <c r="F601" s="13" t="str">
        <f>Calculations!C574</f>
        <v>Residential</v>
      </c>
      <c r="G601" s="53">
        <f>Calculations!D574</f>
        <v>0.79393000000000002</v>
      </c>
      <c r="H601" s="53">
        <f>Calculations!H574</f>
        <v>0.79393000000000002</v>
      </c>
      <c r="I601" s="53">
        <f>Calculations!L574</f>
        <v>100</v>
      </c>
      <c r="J601" s="53">
        <f>Calculations!G574</f>
        <v>0</v>
      </c>
      <c r="K601" s="53">
        <f>Calculations!K574</f>
        <v>0</v>
      </c>
      <c r="L601" s="53">
        <f>Calculations!F574</f>
        <v>0</v>
      </c>
      <c r="M601" s="53">
        <f>Calculations!J574</f>
        <v>0</v>
      </c>
      <c r="N601" s="53">
        <f>Calculations!E574</f>
        <v>0</v>
      </c>
      <c r="O601" s="53">
        <f>Calculations!I574</f>
        <v>0</v>
      </c>
      <c r="P601" s="53">
        <f>Calculations!Q574</f>
        <v>1.16647E-2</v>
      </c>
      <c r="Q601" s="53">
        <f>Calculations!V574</f>
        <v>1.4692353230133637</v>
      </c>
      <c r="R601" s="53">
        <f>Calculations!O574</f>
        <v>0</v>
      </c>
      <c r="S601" s="53">
        <f>Calculations!T574</f>
        <v>0</v>
      </c>
      <c r="T601" s="53">
        <f>Calculations!M574</f>
        <v>0</v>
      </c>
      <c r="U601" s="53">
        <f>Calculations!R574</f>
        <v>0</v>
      </c>
      <c r="V601" s="31" t="s">
        <v>1782</v>
      </c>
      <c r="W601" s="31" t="s">
        <v>1782</v>
      </c>
      <c r="X601" s="31" t="s">
        <v>1779</v>
      </c>
      <c r="Y601" s="29" t="s">
        <v>1787</v>
      </c>
      <c r="Z601" s="38" t="s">
        <v>1788</v>
      </c>
      <c r="AA601" s="66" t="s">
        <v>1904</v>
      </c>
      <c r="AB601" s="63" t="s">
        <v>1878</v>
      </c>
      <c r="AC601" s="29"/>
    </row>
    <row r="602" spans="2:29" ht="60" x14ac:dyDescent="0.25">
      <c r="B602" s="13" t="str">
        <f>Calculations!A575</f>
        <v>19S006</v>
      </c>
      <c r="C602" s="60">
        <v>32</v>
      </c>
      <c r="D602" s="29" t="str">
        <f>Calculations!B575</f>
        <v>Part of Pear Tree Farm, Hoghton Lane, Higher Walton, Preston, PR5 4EH</v>
      </c>
      <c r="E602" s="29" t="s">
        <v>1814</v>
      </c>
      <c r="F602" s="13" t="str">
        <f>Calculations!C575</f>
        <v>Residential</v>
      </c>
      <c r="G602" s="53">
        <f>Calculations!D575</f>
        <v>1.66147</v>
      </c>
      <c r="H602" s="53">
        <f>Calculations!H575</f>
        <v>1.66147</v>
      </c>
      <c r="I602" s="53">
        <f>Calculations!L575</f>
        <v>100</v>
      </c>
      <c r="J602" s="53">
        <f>Calculations!G575</f>
        <v>0</v>
      </c>
      <c r="K602" s="53">
        <f>Calculations!K575</f>
        <v>0</v>
      </c>
      <c r="L602" s="53">
        <f>Calculations!F575</f>
        <v>0</v>
      </c>
      <c r="M602" s="53">
        <f>Calculations!J575</f>
        <v>0</v>
      </c>
      <c r="N602" s="53">
        <f>Calculations!E575</f>
        <v>0</v>
      </c>
      <c r="O602" s="53">
        <f>Calculations!I575</f>
        <v>0</v>
      </c>
      <c r="P602" s="53">
        <f>Calculations!Q575</f>
        <v>3.2151600000000002E-2</v>
      </c>
      <c r="Q602" s="53">
        <f>Calculations!V575</f>
        <v>1.9351297345122092</v>
      </c>
      <c r="R602" s="53">
        <f>Calculations!O575</f>
        <v>0</v>
      </c>
      <c r="S602" s="53">
        <f>Calculations!T575</f>
        <v>0</v>
      </c>
      <c r="T602" s="53">
        <f>Calculations!M575</f>
        <v>0</v>
      </c>
      <c r="U602" s="53">
        <f>Calculations!R575</f>
        <v>0</v>
      </c>
      <c r="V602" s="31" t="s">
        <v>1782</v>
      </c>
      <c r="W602" s="31" t="s">
        <v>1782</v>
      </c>
      <c r="X602" s="31" t="s">
        <v>1779</v>
      </c>
      <c r="Y602" s="29" t="s">
        <v>1787</v>
      </c>
      <c r="Z602" s="38" t="s">
        <v>1788</v>
      </c>
      <c r="AA602" s="66" t="s">
        <v>1903</v>
      </c>
      <c r="AB602" s="63" t="s">
        <v>1878</v>
      </c>
      <c r="AC602" s="29"/>
    </row>
    <row r="603" spans="2:29" ht="75" x14ac:dyDescent="0.25">
      <c r="B603" s="13" t="str">
        <f>Calculations!A576</f>
        <v>19S007</v>
      </c>
      <c r="C603" s="60">
        <v>37</v>
      </c>
      <c r="D603" s="29" t="str">
        <f>Calculations!B576</f>
        <v>MOSS LANE/ADJACENT 300 CROSTON ROAD, FARINGTON MOSS, LEYLAND, PR26 6PN</v>
      </c>
      <c r="E603" s="29" t="s">
        <v>1814</v>
      </c>
      <c r="F603" s="13" t="str">
        <f>Calculations!C576</f>
        <v>Residential</v>
      </c>
      <c r="G603" s="53">
        <f>Calculations!D576</f>
        <v>1.8381099999999999</v>
      </c>
      <c r="H603" s="53">
        <f>Calculations!H576</f>
        <v>1.8381099999999999</v>
      </c>
      <c r="I603" s="53">
        <f>Calculations!L576</f>
        <v>100</v>
      </c>
      <c r="J603" s="53">
        <f>Calculations!G576</f>
        <v>0</v>
      </c>
      <c r="K603" s="53">
        <f>Calculations!K576</f>
        <v>0</v>
      </c>
      <c r="L603" s="53">
        <f>Calculations!F576</f>
        <v>0</v>
      </c>
      <c r="M603" s="53">
        <f>Calculations!J576</f>
        <v>0</v>
      </c>
      <c r="N603" s="53">
        <f>Calculations!E576</f>
        <v>0</v>
      </c>
      <c r="O603" s="53">
        <f>Calculations!I576</f>
        <v>0</v>
      </c>
      <c r="P603" s="53">
        <f>Calculations!Q576</f>
        <v>4.7385879999999998E-2</v>
      </c>
      <c r="Q603" s="53">
        <f>Calculations!V576</f>
        <v>2.5779675862706806</v>
      </c>
      <c r="R603" s="53">
        <f>Calculations!O576</f>
        <v>5.68018E-3</v>
      </c>
      <c r="S603" s="53">
        <f>Calculations!T576</f>
        <v>0.30902285499779669</v>
      </c>
      <c r="T603" s="53">
        <f>Calculations!M576</f>
        <v>3.9158500000000002E-3</v>
      </c>
      <c r="U603" s="53">
        <f>Calculations!R576</f>
        <v>0.21303676058560153</v>
      </c>
      <c r="V603" s="31" t="s">
        <v>1782</v>
      </c>
      <c r="W603" s="31" t="s">
        <v>1782</v>
      </c>
      <c r="X603" s="31" t="s">
        <v>1779</v>
      </c>
      <c r="Y603" s="29" t="s">
        <v>1787</v>
      </c>
      <c r="Z603" s="38" t="s">
        <v>1788</v>
      </c>
      <c r="AA603" s="66" t="s">
        <v>1905</v>
      </c>
      <c r="AB603" s="63" t="s">
        <v>1878</v>
      </c>
      <c r="AC603" s="29"/>
    </row>
    <row r="604" spans="2:29" ht="60" x14ac:dyDescent="0.25">
      <c r="B604" s="13" t="str">
        <f>Calculations!A577</f>
        <v>19S008</v>
      </c>
      <c r="C604" s="60" t="s">
        <v>1840</v>
      </c>
      <c r="D604" s="29" t="str">
        <f>Calculations!B577</f>
        <v>BRIDGE END FARM, BROWNHILL LANE, LONGTON, PRESTON, PR4 4SJ</v>
      </c>
      <c r="E604" s="29" t="s">
        <v>1814</v>
      </c>
      <c r="F604" s="13" t="str">
        <f>Calculations!C577</f>
        <v>Residential</v>
      </c>
      <c r="G604" s="53">
        <f>Calculations!D577</f>
        <v>0.61178900000000003</v>
      </c>
      <c r="H604" s="53">
        <f>Calculations!H577</f>
        <v>0.61178900000000003</v>
      </c>
      <c r="I604" s="53">
        <f>Calculations!L577</f>
        <v>100</v>
      </c>
      <c r="J604" s="53">
        <f>Calculations!G577</f>
        <v>0</v>
      </c>
      <c r="K604" s="53">
        <f>Calculations!K577</f>
        <v>0</v>
      </c>
      <c r="L604" s="53">
        <f>Calculations!F577</f>
        <v>0</v>
      </c>
      <c r="M604" s="53">
        <f>Calculations!J577</f>
        <v>0</v>
      </c>
      <c r="N604" s="53">
        <f>Calculations!E577</f>
        <v>0</v>
      </c>
      <c r="O604" s="53">
        <f>Calculations!I577</f>
        <v>0</v>
      </c>
      <c r="P604" s="53">
        <f>Calculations!Q577</f>
        <v>3.2633139999999998E-2</v>
      </c>
      <c r="Q604" s="53">
        <f>Calculations!V577</f>
        <v>5.3340514458416211</v>
      </c>
      <c r="R604" s="53">
        <f>Calculations!O577</f>
        <v>2.51376E-2</v>
      </c>
      <c r="S604" s="53">
        <f>Calculations!T577</f>
        <v>4.1088675997770467</v>
      </c>
      <c r="T604" s="53">
        <f>Calculations!M577</f>
        <v>1.6441299999999999E-2</v>
      </c>
      <c r="U604" s="53">
        <f>Calculations!R577</f>
        <v>2.6874134709842767</v>
      </c>
      <c r="V604" s="31" t="s">
        <v>1782</v>
      </c>
      <c r="W604" s="31" t="s">
        <v>1782</v>
      </c>
      <c r="X604" s="31" t="s">
        <v>1779</v>
      </c>
      <c r="Y604" s="29" t="s">
        <v>1787</v>
      </c>
      <c r="Z604" s="38" t="s">
        <v>1788</v>
      </c>
      <c r="AA604" s="66" t="s">
        <v>1903</v>
      </c>
      <c r="AB604" s="63" t="s">
        <v>1878</v>
      </c>
      <c r="AC604" s="29"/>
    </row>
    <row r="605" spans="2:29" ht="60" x14ac:dyDescent="0.25">
      <c r="B605" s="13" t="str">
        <f>Calculations!A578</f>
        <v>19S009</v>
      </c>
      <c r="C605" s="60">
        <v>32</v>
      </c>
      <c r="D605" s="29" t="str">
        <f>Calculations!B578</f>
        <v>Pear Tree Farm, Hoghton Lane, Higher Walton, Preston, PR5 4EH</v>
      </c>
      <c r="E605" s="29" t="s">
        <v>1814</v>
      </c>
      <c r="F605" s="13" t="str">
        <f>Calculations!C578</f>
        <v>Other</v>
      </c>
      <c r="G605" s="53">
        <f>Calculations!D578</f>
        <v>1.6833499999999999</v>
      </c>
      <c r="H605" s="53">
        <f>Calculations!H578</f>
        <v>1.6833499999999999</v>
      </c>
      <c r="I605" s="53">
        <f>Calculations!L578</f>
        <v>100</v>
      </c>
      <c r="J605" s="53">
        <f>Calculations!G578</f>
        <v>0</v>
      </c>
      <c r="K605" s="53">
        <f>Calculations!K578</f>
        <v>0</v>
      </c>
      <c r="L605" s="53">
        <f>Calculations!F578</f>
        <v>0</v>
      </c>
      <c r="M605" s="53">
        <f>Calculations!J578</f>
        <v>0</v>
      </c>
      <c r="N605" s="53">
        <f>Calculations!E578</f>
        <v>0</v>
      </c>
      <c r="O605" s="53">
        <f>Calculations!I578</f>
        <v>0</v>
      </c>
      <c r="P605" s="53">
        <f>Calculations!Q578</f>
        <v>3.2322999999999998E-2</v>
      </c>
      <c r="Q605" s="53">
        <f>Calculations!V578</f>
        <v>1.9201592063444917</v>
      </c>
      <c r="R605" s="53">
        <f>Calculations!O578</f>
        <v>0</v>
      </c>
      <c r="S605" s="53">
        <f>Calculations!T578</f>
        <v>0</v>
      </c>
      <c r="T605" s="53">
        <f>Calculations!M578</f>
        <v>0</v>
      </c>
      <c r="U605" s="53">
        <f>Calculations!R578</f>
        <v>0</v>
      </c>
      <c r="V605" s="31" t="s">
        <v>1782</v>
      </c>
      <c r="W605" s="31" t="s">
        <v>1782</v>
      </c>
      <c r="X605" s="31" t="s">
        <v>1779</v>
      </c>
      <c r="Y605" s="29" t="s">
        <v>1787</v>
      </c>
      <c r="Z605" s="38" t="s">
        <v>1788</v>
      </c>
      <c r="AA605" s="66" t="s">
        <v>1903</v>
      </c>
      <c r="AB605" s="63" t="s">
        <v>1878</v>
      </c>
      <c r="AC605" s="29"/>
    </row>
    <row r="606" spans="2:29" ht="60" x14ac:dyDescent="0.25">
      <c r="B606" s="13" t="str">
        <f>Calculations!A579</f>
        <v>19S010</v>
      </c>
      <c r="C606" s="60">
        <v>32</v>
      </c>
      <c r="D606" s="29" t="str">
        <f>Calculations!B579</f>
        <v>Pear Tree Farm, Hoghton Lane, Higher Walton, Preston, PR5 4EH</v>
      </c>
      <c r="E606" s="29" t="s">
        <v>1814</v>
      </c>
      <c r="F606" s="13" t="str">
        <f>Calculations!C579</f>
        <v>Residential</v>
      </c>
      <c r="G606" s="53">
        <f>Calculations!D579</f>
        <v>3.59842</v>
      </c>
      <c r="H606" s="53">
        <f>Calculations!H579</f>
        <v>3.59842</v>
      </c>
      <c r="I606" s="53">
        <f>Calculations!L579</f>
        <v>100</v>
      </c>
      <c r="J606" s="53">
        <f>Calculations!G579</f>
        <v>0</v>
      </c>
      <c r="K606" s="53">
        <f>Calculations!K579</f>
        <v>0</v>
      </c>
      <c r="L606" s="53">
        <f>Calculations!F579</f>
        <v>0</v>
      </c>
      <c r="M606" s="53">
        <f>Calculations!J579</f>
        <v>0</v>
      </c>
      <c r="N606" s="53">
        <f>Calculations!E579</f>
        <v>0</v>
      </c>
      <c r="O606" s="53">
        <f>Calculations!I579</f>
        <v>0</v>
      </c>
      <c r="P606" s="53">
        <f>Calculations!Q579</f>
        <v>5.3153800000000001E-2</v>
      </c>
      <c r="Q606" s="53">
        <f>Calculations!V579</f>
        <v>1.4771427459829594</v>
      </c>
      <c r="R606" s="53">
        <f>Calculations!O579</f>
        <v>1.4824299999999999E-2</v>
      </c>
      <c r="S606" s="53">
        <f>Calculations!T579</f>
        <v>0.41196691881436848</v>
      </c>
      <c r="T606" s="53">
        <f>Calculations!M579</f>
        <v>1.3236E-2</v>
      </c>
      <c r="U606" s="53">
        <f>Calculations!R579</f>
        <v>0.36782810233380203</v>
      </c>
      <c r="V606" s="31" t="s">
        <v>1782</v>
      </c>
      <c r="W606" s="31" t="s">
        <v>1782</v>
      </c>
      <c r="X606" s="31" t="s">
        <v>1779</v>
      </c>
      <c r="Y606" s="29" t="s">
        <v>1787</v>
      </c>
      <c r="Z606" s="38" t="s">
        <v>1788</v>
      </c>
      <c r="AA606" s="66" t="s">
        <v>1906</v>
      </c>
      <c r="AB606" s="63" t="s">
        <v>1878</v>
      </c>
      <c r="AC606" s="29"/>
    </row>
    <row r="607" spans="2:29" ht="60" x14ac:dyDescent="0.25">
      <c r="B607" s="13" t="str">
        <f>Calculations!A580</f>
        <v>19S011</v>
      </c>
      <c r="C607" s="60">
        <v>32</v>
      </c>
      <c r="D607" s="29" t="str">
        <f>Calculations!B580</f>
        <v>Pear Tree Farm, Hoghton Lane, Higher Walton, Preston, PR5 4EH</v>
      </c>
      <c r="E607" s="29" t="s">
        <v>1814</v>
      </c>
      <c r="F607" s="13" t="str">
        <f>Calculations!C580</f>
        <v>Residential</v>
      </c>
      <c r="G607" s="53">
        <f>Calculations!D580</f>
        <v>4.1286300000000002</v>
      </c>
      <c r="H607" s="53">
        <f>Calculations!H580</f>
        <v>4.1286300000000002</v>
      </c>
      <c r="I607" s="53">
        <f>Calculations!L580</f>
        <v>100</v>
      </c>
      <c r="J607" s="53">
        <f>Calculations!G580</f>
        <v>0</v>
      </c>
      <c r="K607" s="53">
        <f>Calculations!K580</f>
        <v>0</v>
      </c>
      <c r="L607" s="53">
        <f>Calculations!F580</f>
        <v>0</v>
      </c>
      <c r="M607" s="53">
        <f>Calculations!J580</f>
        <v>0</v>
      </c>
      <c r="N607" s="53">
        <f>Calculations!E580</f>
        <v>0</v>
      </c>
      <c r="O607" s="53">
        <f>Calculations!I580</f>
        <v>0</v>
      </c>
      <c r="P607" s="53">
        <f>Calculations!Q580</f>
        <v>5.387347E-2</v>
      </c>
      <c r="Q607" s="53">
        <f>Calculations!V580</f>
        <v>1.304875224953556</v>
      </c>
      <c r="R607" s="53">
        <f>Calculations!O580</f>
        <v>1.5393470000000001E-2</v>
      </c>
      <c r="S607" s="53">
        <f>Calculations!T580</f>
        <v>0.37284692500902233</v>
      </c>
      <c r="T607" s="53">
        <f>Calculations!M580</f>
        <v>1.3631900000000001E-2</v>
      </c>
      <c r="U607" s="53">
        <f>Calculations!R580</f>
        <v>0.33017974485483076</v>
      </c>
      <c r="V607" s="31" t="s">
        <v>1782</v>
      </c>
      <c r="W607" s="31" t="s">
        <v>1782</v>
      </c>
      <c r="X607" s="31" t="s">
        <v>1779</v>
      </c>
      <c r="Y607" s="29" t="s">
        <v>1787</v>
      </c>
      <c r="Z607" s="38" t="s">
        <v>1788</v>
      </c>
      <c r="AA607" s="66" t="s">
        <v>1906</v>
      </c>
      <c r="AB607" s="63" t="s">
        <v>1878</v>
      </c>
      <c r="AC607" s="29"/>
    </row>
    <row r="608" spans="2:29" ht="75" x14ac:dyDescent="0.25">
      <c r="B608" s="13" t="str">
        <f>Calculations!A581</f>
        <v>19S012</v>
      </c>
      <c r="C608" s="60">
        <v>25</v>
      </c>
      <c r="D608" s="29" t="str">
        <f>Calculations!B581</f>
        <v>Land at Lower Intacks Farm/Park Lane Farmlands/Limefields, off Preston New Road/Branch Road, Mellor Brook, BB2 7PU</v>
      </c>
      <c r="E608" s="29" t="s">
        <v>1814</v>
      </c>
      <c r="F608" s="13" t="str">
        <f>Calculations!C581</f>
        <v>Mixed Use</v>
      </c>
      <c r="G608" s="53">
        <f>Calculations!D581</f>
        <v>10.6065</v>
      </c>
      <c r="H608" s="53">
        <f>Calculations!H581</f>
        <v>10.6065</v>
      </c>
      <c r="I608" s="53">
        <f>Calculations!L581</f>
        <v>100</v>
      </c>
      <c r="J608" s="53">
        <f>Calculations!G581</f>
        <v>0</v>
      </c>
      <c r="K608" s="53">
        <f>Calculations!K581</f>
        <v>0</v>
      </c>
      <c r="L608" s="53">
        <f>Calculations!F581</f>
        <v>0</v>
      </c>
      <c r="M608" s="53">
        <f>Calculations!J581</f>
        <v>0</v>
      </c>
      <c r="N608" s="53">
        <f>Calculations!E581</f>
        <v>0</v>
      </c>
      <c r="O608" s="53">
        <f>Calculations!I581</f>
        <v>0</v>
      </c>
      <c r="P608" s="53">
        <f>Calculations!Q581</f>
        <v>0.705507</v>
      </c>
      <c r="Q608" s="53">
        <f>Calculations!V581</f>
        <v>6.6516475746004806</v>
      </c>
      <c r="R608" s="53">
        <f>Calculations!O581</f>
        <v>0.25581500000000001</v>
      </c>
      <c r="S608" s="53">
        <f>Calculations!T581</f>
        <v>2.4118700796681281</v>
      </c>
      <c r="T608" s="53">
        <f>Calculations!M581</f>
        <v>0.128279</v>
      </c>
      <c r="U608" s="53">
        <f>Calculations!R581</f>
        <v>1.2094376090133407</v>
      </c>
      <c r="V608" s="31" t="s">
        <v>1782</v>
      </c>
      <c r="W608" s="31" t="s">
        <v>1782</v>
      </c>
      <c r="X608" s="31" t="s">
        <v>1779</v>
      </c>
      <c r="Y608" s="29" t="s">
        <v>1787</v>
      </c>
      <c r="Z608" s="38" t="s">
        <v>1788</v>
      </c>
      <c r="AA608" s="66" t="s">
        <v>1907</v>
      </c>
      <c r="AB608" s="63" t="s">
        <v>1878</v>
      </c>
      <c r="AC608" s="29"/>
    </row>
    <row r="609" spans="2:29" ht="60" x14ac:dyDescent="0.25">
      <c r="B609" s="13" t="str">
        <f>Calculations!A582</f>
        <v>19S013</v>
      </c>
      <c r="C609" s="60">
        <v>44</v>
      </c>
      <c r="D609" s="29" t="str">
        <f>Calculations!B582</f>
        <v>Land Opposite Hollins Lane, Leyland, PR26 8LJ</v>
      </c>
      <c r="E609" s="29" t="s">
        <v>1814</v>
      </c>
      <c r="F609" s="13" t="str">
        <f>Calculations!C582</f>
        <v>Residential</v>
      </c>
      <c r="G609" s="53">
        <f>Calculations!D582</f>
        <v>0.297124</v>
      </c>
      <c r="H609" s="53">
        <f>Calculations!H582</f>
        <v>0.297124</v>
      </c>
      <c r="I609" s="53">
        <f>Calculations!L582</f>
        <v>100</v>
      </c>
      <c r="J609" s="53">
        <f>Calculations!G582</f>
        <v>0</v>
      </c>
      <c r="K609" s="53">
        <f>Calculations!K582</f>
        <v>0</v>
      </c>
      <c r="L609" s="53">
        <f>Calculations!F582</f>
        <v>0</v>
      </c>
      <c r="M609" s="53">
        <f>Calculations!J582</f>
        <v>0</v>
      </c>
      <c r="N609" s="53">
        <f>Calculations!E582</f>
        <v>0</v>
      </c>
      <c r="O609" s="53">
        <f>Calculations!I582</f>
        <v>0</v>
      </c>
      <c r="P609" s="53">
        <f>Calculations!Q582</f>
        <v>1.251648E-2</v>
      </c>
      <c r="Q609" s="53">
        <f>Calculations!V582</f>
        <v>4.2125442576163481</v>
      </c>
      <c r="R609" s="53">
        <f>Calculations!O582</f>
        <v>8.4291100000000001E-3</v>
      </c>
      <c r="S609" s="53">
        <f>Calculations!T582</f>
        <v>2.8368997455607761</v>
      </c>
      <c r="T609" s="53">
        <f>Calculations!M582</f>
        <v>0</v>
      </c>
      <c r="U609" s="53">
        <f>Calculations!R582</f>
        <v>0</v>
      </c>
      <c r="V609" s="31" t="s">
        <v>1782</v>
      </c>
      <c r="W609" s="31" t="s">
        <v>1782</v>
      </c>
      <c r="X609" s="31" t="s">
        <v>1779</v>
      </c>
      <c r="Y609" s="29" t="s">
        <v>1787</v>
      </c>
      <c r="Z609" s="38" t="s">
        <v>1788</v>
      </c>
      <c r="AA609" s="66" t="s">
        <v>1903</v>
      </c>
      <c r="AB609" s="63" t="s">
        <v>1878</v>
      </c>
      <c r="AC609" s="29"/>
    </row>
    <row r="610" spans="2:29" ht="60" x14ac:dyDescent="0.25">
      <c r="B610" s="13" t="str">
        <f>Calculations!A583</f>
        <v>19S014</v>
      </c>
      <c r="C610" s="60">
        <v>32</v>
      </c>
      <c r="D610" s="29" t="str">
        <f>Calculations!B583</f>
        <v>Pear Tree Farm, Hoghton Lane, Higher Walton, Preston, PR5 4EH</v>
      </c>
      <c r="E610" s="29" t="s">
        <v>1814</v>
      </c>
      <c r="F610" s="13" t="str">
        <f>Calculations!C583</f>
        <v>Residential</v>
      </c>
      <c r="G610" s="53">
        <f>Calculations!D583</f>
        <v>2.5113500000000002</v>
      </c>
      <c r="H610" s="53">
        <f>Calculations!H583</f>
        <v>2.5113500000000002</v>
      </c>
      <c r="I610" s="53">
        <f>Calculations!L583</f>
        <v>100</v>
      </c>
      <c r="J610" s="53">
        <f>Calculations!G583</f>
        <v>0</v>
      </c>
      <c r="K610" s="53">
        <f>Calculations!K583</f>
        <v>0</v>
      </c>
      <c r="L610" s="53">
        <f>Calculations!F583</f>
        <v>0</v>
      </c>
      <c r="M610" s="53">
        <f>Calculations!J583</f>
        <v>0</v>
      </c>
      <c r="N610" s="53">
        <f>Calculations!E583</f>
        <v>0</v>
      </c>
      <c r="O610" s="53">
        <f>Calculations!I583</f>
        <v>0</v>
      </c>
      <c r="P610" s="53">
        <f>Calculations!Q583</f>
        <v>5.283438E-2</v>
      </c>
      <c r="Q610" s="53">
        <f>Calculations!V583</f>
        <v>2.1038238397674558</v>
      </c>
      <c r="R610" s="53">
        <f>Calculations!O583</f>
        <v>1.4672279999999999E-2</v>
      </c>
      <c r="S610" s="53">
        <f>Calculations!T583</f>
        <v>0.58423875604754405</v>
      </c>
      <c r="T610" s="53">
        <f>Calculations!M583</f>
        <v>1.3174999999999999E-2</v>
      </c>
      <c r="U610" s="53">
        <f>Calculations!R583</f>
        <v>0.52461823322117573</v>
      </c>
      <c r="V610" s="31" t="s">
        <v>1782</v>
      </c>
      <c r="W610" s="31" t="s">
        <v>1782</v>
      </c>
      <c r="X610" s="31" t="s">
        <v>1779</v>
      </c>
      <c r="Y610" s="29" t="s">
        <v>1787</v>
      </c>
      <c r="Z610" s="38" t="s">
        <v>1788</v>
      </c>
      <c r="AA610" s="66" t="s">
        <v>1908</v>
      </c>
      <c r="AB610" s="63" t="s">
        <v>1878</v>
      </c>
      <c r="AC610" s="29"/>
    </row>
    <row r="611" spans="2:29" ht="60" x14ac:dyDescent="0.25">
      <c r="B611" s="13" t="str">
        <f>Calculations!A584</f>
        <v>19S015</v>
      </c>
      <c r="C611" s="60">
        <v>29</v>
      </c>
      <c r="D611" s="29" t="str">
        <f>Calculations!B584</f>
        <v>Freehold Land Lying to the North of Conifers, Newgate Lane, Whitestake, Preston, PR4 4JU</v>
      </c>
      <c r="E611" s="29" t="s">
        <v>1814</v>
      </c>
      <c r="F611" s="13" t="str">
        <f>Calculations!C584</f>
        <v>Residential</v>
      </c>
      <c r="G611" s="53">
        <f>Calculations!D584</f>
        <v>0.18128900000000001</v>
      </c>
      <c r="H611" s="53">
        <f>Calculations!H584</f>
        <v>0.18128900000000001</v>
      </c>
      <c r="I611" s="53">
        <f>Calculations!L584</f>
        <v>100</v>
      </c>
      <c r="J611" s="53">
        <f>Calculations!G584</f>
        <v>0</v>
      </c>
      <c r="K611" s="53">
        <f>Calculations!K584</f>
        <v>0</v>
      </c>
      <c r="L611" s="53">
        <f>Calculations!F584</f>
        <v>0</v>
      </c>
      <c r="M611" s="53">
        <f>Calculations!J584</f>
        <v>0</v>
      </c>
      <c r="N611" s="53">
        <f>Calculations!E584</f>
        <v>0</v>
      </c>
      <c r="O611" s="53">
        <f>Calculations!I584</f>
        <v>0</v>
      </c>
      <c r="P611" s="53">
        <f>Calculations!Q584</f>
        <v>1.86179E-2</v>
      </c>
      <c r="Q611" s="53">
        <f>Calculations!V584</f>
        <v>10.269735063903489</v>
      </c>
      <c r="R611" s="53">
        <f>Calculations!O584</f>
        <v>0</v>
      </c>
      <c r="S611" s="53">
        <f>Calculations!T584</f>
        <v>0</v>
      </c>
      <c r="T611" s="53">
        <f>Calculations!M584</f>
        <v>0</v>
      </c>
      <c r="U611" s="53">
        <f>Calculations!R584</f>
        <v>0</v>
      </c>
      <c r="V611" s="31" t="s">
        <v>1782</v>
      </c>
      <c r="W611" s="31" t="s">
        <v>1782</v>
      </c>
      <c r="X611" s="31" t="s">
        <v>1779</v>
      </c>
      <c r="Y611" s="29" t="s">
        <v>1787</v>
      </c>
      <c r="Z611" s="38" t="s">
        <v>1788</v>
      </c>
      <c r="AA611" s="66" t="s">
        <v>1909</v>
      </c>
      <c r="AB611" s="63" t="s">
        <v>1878</v>
      </c>
      <c r="AC611" s="29"/>
    </row>
    <row r="612" spans="2:29" ht="75" x14ac:dyDescent="0.25">
      <c r="B612" s="13" t="str">
        <f>Calculations!A585</f>
        <v>19S016</v>
      </c>
      <c r="C612" s="60" t="s">
        <v>1870</v>
      </c>
      <c r="D612" s="29" t="str">
        <f>Calculations!B585</f>
        <v>Land Opposite Aurora Brambles School, 159 Longmeanygate, Leyland PR26 7TB</v>
      </c>
      <c r="E612" s="29" t="s">
        <v>1814</v>
      </c>
      <c r="F612" s="13" t="str">
        <f>Calculations!C585</f>
        <v>Residential</v>
      </c>
      <c r="G612" s="53">
        <f>Calculations!D585</f>
        <v>1.5209699999999999</v>
      </c>
      <c r="H612" s="53">
        <f>Calculations!H585</f>
        <v>0.17500982980999996</v>
      </c>
      <c r="I612" s="53">
        <f>Calculations!L585</f>
        <v>11.50646165341854</v>
      </c>
      <c r="J612" s="53">
        <f>Calculations!G585</f>
        <v>8.7797240979000005E-2</v>
      </c>
      <c r="K612" s="53">
        <f>Calculations!K585</f>
        <v>5.7724505400500998</v>
      </c>
      <c r="L612" s="53">
        <f>Calculations!F585</f>
        <v>0.115961009081</v>
      </c>
      <c r="M612" s="53">
        <f>Calculations!J585</f>
        <v>7.6241483448720224</v>
      </c>
      <c r="N612" s="53">
        <f>Calculations!E585</f>
        <v>1.14220192013</v>
      </c>
      <c r="O612" s="53">
        <f>Calculations!I585</f>
        <v>75.096939461659346</v>
      </c>
      <c r="P612" s="53">
        <f>Calculations!Q585</f>
        <v>0.97714260000000008</v>
      </c>
      <c r="Q612" s="53">
        <f>Calculations!V585</f>
        <v>64.244699106491268</v>
      </c>
      <c r="R612" s="53">
        <f>Calculations!O585</f>
        <v>0.1614486</v>
      </c>
      <c r="S612" s="53">
        <f>Calculations!T585</f>
        <v>10.614844474249987</v>
      </c>
      <c r="T612" s="53">
        <f>Calculations!M585</f>
        <v>5.2445600000000002E-2</v>
      </c>
      <c r="U612" s="53">
        <f>Calculations!R585</f>
        <v>3.4481679454558609</v>
      </c>
      <c r="V612" s="31" t="s">
        <v>1781</v>
      </c>
      <c r="W612" s="31" t="s">
        <v>1781</v>
      </c>
      <c r="X612" s="31" t="s">
        <v>1779</v>
      </c>
      <c r="Y612" s="29" t="s">
        <v>1783</v>
      </c>
      <c r="Z612" s="38" t="s">
        <v>1808</v>
      </c>
      <c r="AA612" s="66" t="s">
        <v>1910</v>
      </c>
      <c r="AB612" s="63" t="s">
        <v>1894</v>
      </c>
      <c r="AC612" s="29"/>
    </row>
    <row r="613" spans="2:29" ht="90" x14ac:dyDescent="0.25">
      <c r="B613" s="13" t="str">
        <f>Calculations!A586</f>
        <v>19S017</v>
      </c>
      <c r="C613" s="60">
        <v>28</v>
      </c>
      <c r="D613" s="29" t="str">
        <f>Calculations!B586</f>
        <v>Land to Rear of 247 Chapel Lane, New Longton, Preston, PR4 4AD</v>
      </c>
      <c r="E613" s="29" t="s">
        <v>1814</v>
      </c>
      <c r="F613" s="13" t="str">
        <f>Calculations!C586</f>
        <v>Residential</v>
      </c>
      <c r="G613" s="53">
        <f>Calculations!D586</f>
        <v>1.0494300000000001</v>
      </c>
      <c r="H613" s="53">
        <f>Calculations!H586</f>
        <v>1.0494300000000001</v>
      </c>
      <c r="I613" s="53">
        <f>Calculations!L586</f>
        <v>100</v>
      </c>
      <c r="J613" s="53">
        <f>Calculations!G586</f>
        <v>0</v>
      </c>
      <c r="K613" s="53">
        <f>Calculations!K586</f>
        <v>0</v>
      </c>
      <c r="L613" s="53">
        <f>Calculations!F586</f>
        <v>0</v>
      </c>
      <c r="M613" s="53">
        <f>Calculations!J586</f>
        <v>0</v>
      </c>
      <c r="N613" s="53">
        <f>Calculations!E586</f>
        <v>0</v>
      </c>
      <c r="O613" s="53">
        <f>Calculations!I586</f>
        <v>0</v>
      </c>
      <c r="P613" s="53">
        <f>Calculations!Q586</f>
        <v>0.1966717</v>
      </c>
      <c r="Q613" s="53">
        <f>Calculations!V586</f>
        <v>18.740811678720828</v>
      </c>
      <c r="R613" s="53">
        <f>Calculations!O586</f>
        <v>4.0711700000000003E-2</v>
      </c>
      <c r="S613" s="53">
        <f>Calculations!T586</f>
        <v>3.8794107277283856</v>
      </c>
      <c r="T613" s="53">
        <f>Calculations!M586</f>
        <v>1.1026299999999999E-2</v>
      </c>
      <c r="U613" s="53">
        <f>Calculations!R586</f>
        <v>1.0506941863678376</v>
      </c>
      <c r="V613" s="31" t="s">
        <v>1782</v>
      </c>
      <c r="W613" s="31" t="s">
        <v>1782</v>
      </c>
      <c r="X613" s="31" t="s">
        <v>1779</v>
      </c>
      <c r="Y613" s="29" t="s">
        <v>1787</v>
      </c>
      <c r="Z613" s="38" t="s">
        <v>1788</v>
      </c>
      <c r="AA613" s="66" t="s">
        <v>1911</v>
      </c>
      <c r="AB613" s="63" t="s">
        <v>1878</v>
      </c>
      <c r="AC613" s="29"/>
    </row>
    <row r="614" spans="2:29" ht="60" x14ac:dyDescent="0.25">
      <c r="B614" s="13" t="str">
        <f>Calculations!A587</f>
        <v>19S018</v>
      </c>
      <c r="C614" s="60">
        <v>32</v>
      </c>
      <c r="D614" s="29" t="str">
        <f>Calculations!B587</f>
        <v>Pear Tree Farm, Hoghton Lane, Higher Walton, Preston, PR5 4EH</v>
      </c>
      <c r="E614" s="29" t="s">
        <v>1814</v>
      </c>
      <c r="F614" s="13" t="str">
        <f>Calculations!C587</f>
        <v>Residential</v>
      </c>
      <c r="G614" s="53">
        <f>Calculations!D587</f>
        <v>1.4127400000000001</v>
      </c>
      <c r="H614" s="53">
        <f>Calculations!H587</f>
        <v>1.4127400000000001</v>
      </c>
      <c r="I614" s="53">
        <f>Calculations!L587</f>
        <v>100</v>
      </c>
      <c r="J614" s="53">
        <f>Calculations!G587</f>
        <v>0</v>
      </c>
      <c r="K614" s="53">
        <f>Calculations!K587</f>
        <v>0</v>
      </c>
      <c r="L614" s="53">
        <f>Calculations!F587</f>
        <v>0</v>
      </c>
      <c r="M614" s="53">
        <f>Calculations!J587</f>
        <v>0</v>
      </c>
      <c r="N614" s="53">
        <f>Calculations!E587</f>
        <v>0</v>
      </c>
      <c r="O614" s="53">
        <f>Calculations!I587</f>
        <v>0</v>
      </c>
      <c r="P614" s="53">
        <f>Calculations!Q587</f>
        <v>3.1752299999999997E-2</v>
      </c>
      <c r="Q614" s="53">
        <f>Calculations!V587</f>
        <v>2.2475685547234447</v>
      </c>
      <c r="R614" s="53">
        <f>Calculations!O587</f>
        <v>0</v>
      </c>
      <c r="S614" s="53">
        <f>Calculations!T587</f>
        <v>0</v>
      </c>
      <c r="T614" s="53">
        <f>Calculations!M587</f>
        <v>0</v>
      </c>
      <c r="U614" s="53">
        <f>Calculations!R587</f>
        <v>0</v>
      </c>
      <c r="V614" s="31" t="s">
        <v>1782</v>
      </c>
      <c r="W614" s="31" t="s">
        <v>1782</v>
      </c>
      <c r="X614" s="31" t="s">
        <v>1779</v>
      </c>
      <c r="Y614" s="29" t="s">
        <v>1787</v>
      </c>
      <c r="Z614" s="38" t="s">
        <v>1788</v>
      </c>
      <c r="AA614" s="66" t="s">
        <v>1906</v>
      </c>
      <c r="AB614" s="63" t="s">
        <v>1878</v>
      </c>
      <c r="AC614" s="29"/>
    </row>
    <row r="615" spans="2:29" ht="90" x14ac:dyDescent="0.25">
      <c r="B615" s="13" t="str">
        <f>Calculations!A588</f>
        <v>19S019</v>
      </c>
      <c r="C615" s="60">
        <v>32</v>
      </c>
      <c r="D615" s="29" t="str">
        <f>Calculations!B588</f>
        <v>Land at Daub Hall Lane, Gregson Lane, Preston, PR5 0JT</v>
      </c>
      <c r="E615" s="29" t="s">
        <v>1814</v>
      </c>
      <c r="F615" s="13" t="str">
        <f>Calculations!C588</f>
        <v>Residential</v>
      </c>
      <c r="G615" s="53">
        <f>Calculations!D588</f>
        <v>3.8223400000000001</v>
      </c>
      <c r="H615" s="53">
        <f>Calculations!H588</f>
        <v>3.8223400000000001</v>
      </c>
      <c r="I615" s="53">
        <f>Calculations!L588</f>
        <v>100</v>
      </c>
      <c r="J615" s="53">
        <f>Calculations!G588</f>
        <v>0</v>
      </c>
      <c r="K615" s="53">
        <f>Calculations!K588</f>
        <v>0</v>
      </c>
      <c r="L615" s="53">
        <f>Calculations!F588</f>
        <v>0</v>
      </c>
      <c r="M615" s="53">
        <f>Calculations!J588</f>
        <v>0</v>
      </c>
      <c r="N615" s="53">
        <f>Calculations!E588</f>
        <v>0</v>
      </c>
      <c r="O615" s="53">
        <f>Calculations!I588</f>
        <v>0</v>
      </c>
      <c r="P615" s="53">
        <f>Calculations!Q588</f>
        <v>0.14873782999999999</v>
      </c>
      <c r="Q615" s="53">
        <f>Calculations!V588</f>
        <v>3.8912768094936609</v>
      </c>
      <c r="R615" s="53">
        <f>Calculations!O588</f>
        <v>3.7315830000000001E-2</v>
      </c>
      <c r="S615" s="53">
        <f>Calculations!T588</f>
        <v>0.97625616768785617</v>
      </c>
      <c r="T615" s="53">
        <f>Calculations!M588</f>
        <v>1.0587299999999999E-3</v>
      </c>
      <c r="U615" s="53">
        <f>Calculations!R588</f>
        <v>2.7698477895739253E-2</v>
      </c>
      <c r="V615" s="31" t="s">
        <v>1782</v>
      </c>
      <c r="W615" s="31" t="s">
        <v>1782</v>
      </c>
      <c r="X615" s="31" t="s">
        <v>1779</v>
      </c>
      <c r="Y615" s="29" t="s">
        <v>1787</v>
      </c>
      <c r="Z615" s="38" t="s">
        <v>1788</v>
      </c>
      <c r="AA615" s="66" t="s">
        <v>1912</v>
      </c>
      <c r="AB615" s="63" t="s">
        <v>1878</v>
      </c>
      <c r="AC615" s="29"/>
    </row>
    <row r="616" spans="2:29" ht="60" x14ac:dyDescent="0.25">
      <c r="B616" s="13" t="str">
        <f>Calculations!A589</f>
        <v>19S021</v>
      </c>
      <c r="C616" s="60">
        <v>36</v>
      </c>
      <c r="D616" s="29" t="str">
        <f>Calculations!B589</f>
        <v>LAND ADJACENT TO THE FIELDS, LONG MOSS LANE, NEW LONGTON, PRESTON, PR4 4XN</v>
      </c>
      <c r="E616" s="29" t="s">
        <v>1814</v>
      </c>
      <c r="F616" s="13" t="str">
        <f>Calculations!C589</f>
        <v>Residential</v>
      </c>
      <c r="G616" s="53">
        <f>Calculations!D589</f>
        <v>0.80311999999999995</v>
      </c>
      <c r="H616" s="53">
        <f>Calculations!H589</f>
        <v>0.80311999999999995</v>
      </c>
      <c r="I616" s="53">
        <f>Calculations!L589</f>
        <v>100</v>
      </c>
      <c r="J616" s="53">
        <f>Calculations!G589</f>
        <v>0</v>
      </c>
      <c r="K616" s="53">
        <f>Calculations!K589</f>
        <v>0</v>
      </c>
      <c r="L616" s="53">
        <f>Calculations!F589</f>
        <v>0</v>
      </c>
      <c r="M616" s="53">
        <f>Calculations!J589</f>
        <v>0</v>
      </c>
      <c r="N616" s="53">
        <f>Calculations!E589</f>
        <v>0</v>
      </c>
      <c r="O616" s="53">
        <f>Calculations!I589</f>
        <v>0</v>
      </c>
      <c r="P616" s="53">
        <f>Calculations!Q589</f>
        <v>0.200935</v>
      </c>
      <c r="Q616" s="53">
        <f>Calculations!V589</f>
        <v>25.01929973104891</v>
      </c>
      <c r="R616" s="53">
        <f>Calculations!O589</f>
        <v>3.8800000000000001E-2</v>
      </c>
      <c r="S616" s="53">
        <f>Calculations!T589</f>
        <v>4.83115848192051</v>
      </c>
      <c r="T616" s="53">
        <f>Calculations!M589</f>
        <v>1.52E-2</v>
      </c>
      <c r="U616" s="53">
        <f>Calculations!R589</f>
        <v>1.8926187867317461</v>
      </c>
      <c r="V616" s="31" t="s">
        <v>1782</v>
      </c>
      <c r="W616" s="31" t="s">
        <v>1782</v>
      </c>
      <c r="X616" s="31" t="s">
        <v>1779</v>
      </c>
      <c r="Y616" s="29" t="s">
        <v>1787</v>
      </c>
      <c r="Z616" s="38" t="s">
        <v>1788</v>
      </c>
      <c r="AA616" s="66" t="s">
        <v>1913</v>
      </c>
      <c r="AB616" s="63" t="s">
        <v>1878</v>
      </c>
      <c r="AC616" s="29"/>
    </row>
    <row r="617" spans="2:29" ht="60" x14ac:dyDescent="0.25">
      <c r="B617" s="13" t="str">
        <f>Calculations!A590</f>
        <v>19S022</v>
      </c>
      <c r="C617" s="60">
        <v>27</v>
      </c>
      <c r="D617" s="29" t="str">
        <f>Calculations!B590</f>
        <v>56a Marsh Lane, Longton, Preston, PR4 5ZJ</v>
      </c>
      <c r="E617" s="29" t="s">
        <v>1814</v>
      </c>
      <c r="F617" s="13" t="str">
        <f>Calculations!C590</f>
        <v>Residential</v>
      </c>
      <c r="G617" s="53">
        <f>Calculations!D590</f>
        <v>0.75021700000000002</v>
      </c>
      <c r="H617" s="53">
        <f>Calculations!H590</f>
        <v>0.75021700000000002</v>
      </c>
      <c r="I617" s="53">
        <f>Calculations!L590</f>
        <v>100</v>
      </c>
      <c r="J617" s="53">
        <f>Calculations!G590</f>
        <v>0</v>
      </c>
      <c r="K617" s="53">
        <f>Calculations!K590</f>
        <v>0</v>
      </c>
      <c r="L617" s="53">
        <f>Calculations!F590</f>
        <v>0</v>
      </c>
      <c r="M617" s="53">
        <f>Calculations!J590</f>
        <v>0</v>
      </c>
      <c r="N617" s="53">
        <f>Calculations!E590</f>
        <v>0</v>
      </c>
      <c r="O617" s="53">
        <f>Calculations!I590</f>
        <v>0</v>
      </c>
      <c r="P617" s="53">
        <f>Calculations!Q590</f>
        <v>4.7908099999999995E-2</v>
      </c>
      <c r="Q617" s="53">
        <f>Calculations!V590</f>
        <v>6.3858990132188413</v>
      </c>
      <c r="R617" s="53">
        <f>Calculations!O590</f>
        <v>3.3029499999999996E-2</v>
      </c>
      <c r="S617" s="53">
        <f>Calculations!T590</f>
        <v>4.4026594971854811</v>
      </c>
      <c r="T617" s="53">
        <f>Calculations!M590</f>
        <v>2.3007799999999998E-2</v>
      </c>
      <c r="U617" s="53">
        <f>Calculations!R590</f>
        <v>3.0668193336061429</v>
      </c>
      <c r="V617" s="31" t="s">
        <v>1782</v>
      </c>
      <c r="W617" s="31" t="s">
        <v>1782</v>
      </c>
      <c r="X617" s="31" t="s">
        <v>1779</v>
      </c>
      <c r="Y617" s="29" t="s">
        <v>1787</v>
      </c>
      <c r="Z617" s="38" t="s">
        <v>1788</v>
      </c>
      <c r="AA617" s="66" t="s">
        <v>1914</v>
      </c>
      <c r="AB617" s="63" t="s">
        <v>1878</v>
      </c>
      <c r="AC617" s="29"/>
    </row>
    <row r="618" spans="2:29" ht="60" x14ac:dyDescent="0.25">
      <c r="B618" s="13" t="str">
        <f>Calculations!A591</f>
        <v>19S023</v>
      </c>
      <c r="C618" s="60">
        <v>27</v>
      </c>
      <c r="D618" s="29" t="str">
        <f>Calculations!B591</f>
        <v>LAND OFF BACK LANE, LONGTON_x000D_</v>
      </c>
      <c r="E618" s="29" t="s">
        <v>1814</v>
      </c>
      <c r="F618" s="13" t="str">
        <f>Calculations!C591</f>
        <v>Residential</v>
      </c>
      <c r="G618" s="53">
        <f>Calculations!D591</f>
        <v>1.1836</v>
      </c>
      <c r="H618" s="53">
        <f>Calculations!H591</f>
        <v>1.1836</v>
      </c>
      <c r="I618" s="53">
        <f>Calculations!L591</f>
        <v>100</v>
      </c>
      <c r="J618" s="53">
        <f>Calculations!G591</f>
        <v>0</v>
      </c>
      <c r="K618" s="53">
        <f>Calculations!K591</f>
        <v>0</v>
      </c>
      <c r="L618" s="53">
        <f>Calculations!F591</f>
        <v>0</v>
      </c>
      <c r="M618" s="53">
        <f>Calculations!J591</f>
        <v>0</v>
      </c>
      <c r="N618" s="53">
        <f>Calculations!E591</f>
        <v>0</v>
      </c>
      <c r="O618" s="53">
        <f>Calculations!I591</f>
        <v>0</v>
      </c>
      <c r="P618" s="53">
        <f>Calculations!Q591</f>
        <v>5.3732518999999999E-2</v>
      </c>
      <c r="Q618" s="53">
        <f>Calculations!V591</f>
        <v>4.5397532105441032</v>
      </c>
      <c r="R618" s="53">
        <f>Calculations!O591</f>
        <v>2.3803190000000001E-3</v>
      </c>
      <c r="S618" s="53">
        <f>Calculations!T591</f>
        <v>0.20110839810746875</v>
      </c>
      <c r="T618" s="53">
        <f>Calculations!M591</f>
        <v>7.2473899999999996E-4</v>
      </c>
      <c r="U618" s="53">
        <f>Calculations!R591</f>
        <v>6.1231750591416022E-2</v>
      </c>
      <c r="V618" s="31" t="s">
        <v>1782</v>
      </c>
      <c r="W618" s="31" t="s">
        <v>1782</v>
      </c>
      <c r="X618" s="31" t="s">
        <v>1779</v>
      </c>
      <c r="Y618" s="29" t="s">
        <v>1787</v>
      </c>
      <c r="Z618" s="38" t="s">
        <v>1788</v>
      </c>
      <c r="AA618" s="66" t="s">
        <v>1903</v>
      </c>
      <c r="AB618" s="63" t="s">
        <v>1878</v>
      </c>
      <c r="AC618" s="29"/>
    </row>
    <row r="619" spans="2:29" ht="75" x14ac:dyDescent="0.25">
      <c r="B619" s="13" t="str">
        <f>Calculations!A592</f>
        <v>19S025</v>
      </c>
      <c r="C619" s="60">
        <v>27</v>
      </c>
      <c r="D619" s="29" t="str">
        <f>Calculations!B592</f>
        <v>LAND OFF BACK LANE, LONGTON</v>
      </c>
      <c r="E619" s="29" t="s">
        <v>1814</v>
      </c>
      <c r="F619" s="13" t="str">
        <f>Calculations!C592</f>
        <v>Residential</v>
      </c>
      <c r="G619" s="53">
        <f>Calculations!D592</f>
        <v>4.375</v>
      </c>
      <c r="H619" s="53">
        <f>Calculations!H592</f>
        <v>3.3665238986899997</v>
      </c>
      <c r="I619" s="53">
        <f>Calculations!L592</f>
        <v>76.949117684342852</v>
      </c>
      <c r="J619" s="53">
        <f>Calculations!G592</f>
        <v>1.0084761013100001</v>
      </c>
      <c r="K619" s="53">
        <f>Calculations!K592</f>
        <v>23.050882315657145</v>
      </c>
      <c r="L619" s="53">
        <f>Calculations!F592</f>
        <v>0</v>
      </c>
      <c r="M619" s="53">
        <f>Calculations!J592</f>
        <v>0</v>
      </c>
      <c r="N619" s="53">
        <f>Calculations!E592</f>
        <v>0</v>
      </c>
      <c r="O619" s="53">
        <f>Calculations!I592</f>
        <v>0</v>
      </c>
      <c r="P619" s="53">
        <f>Calculations!Q592</f>
        <v>0.64270839999999996</v>
      </c>
      <c r="Q619" s="53">
        <f>Calculations!V592</f>
        <v>14.690477714285713</v>
      </c>
      <c r="R619" s="53">
        <f>Calculations!O592</f>
        <v>4.8824400000000004E-2</v>
      </c>
      <c r="S619" s="53">
        <f>Calculations!T592</f>
        <v>1.1159862857142857</v>
      </c>
      <c r="T619" s="53">
        <f>Calculations!M592</f>
        <v>2.1191999999999999E-2</v>
      </c>
      <c r="U619" s="53">
        <f>Calculations!R592</f>
        <v>0.48438857142857139</v>
      </c>
      <c r="V619" s="31" t="s">
        <v>1782</v>
      </c>
      <c r="W619" s="31" t="s">
        <v>1781</v>
      </c>
      <c r="X619" s="31" t="s">
        <v>1779</v>
      </c>
      <c r="Y619" s="29" t="s">
        <v>1786</v>
      </c>
      <c r="Z619" s="38" t="s">
        <v>1815</v>
      </c>
      <c r="AA619" s="66" t="s">
        <v>1915</v>
      </c>
      <c r="AB619" s="63" t="s">
        <v>1878</v>
      </c>
      <c r="AC619" s="29"/>
    </row>
    <row r="620" spans="2:29" ht="75" x14ac:dyDescent="0.25">
      <c r="B620" s="13" t="str">
        <f>Calculations!A593</f>
        <v>19S026</v>
      </c>
      <c r="C620" s="60">
        <v>35</v>
      </c>
      <c r="D620" s="29" t="str">
        <f>Calculations!B593</f>
        <v>Field Off Critchley Close, Much Hoole, PR4 4GG</v>
      </c>
      <c r="E620" s="29" t="s">
        <v>1814</v>
      </c>
      <c r="F620" s="13" t="str">
        <f>Calculations!C593</f>
        <v>Residential</v>
      </c>
      <c r="G620" s="53">
        <f>Calculations!D593</f>
        <v>5.1008599999999999</v>
      </c>
      <c r="H620" s="53">
        <f>Calculations!H593</f>
        <v>5.1008599999999999</v>
      </c>
      <c r="I620" s="53">
        <f>Calculations!L593</f>
        <v>100</v>
      </c>
      <c r="J620" s="53">
        <f>Calculations!G593</f>
        <v>0</v>
      </c>
      <c r="K620" s="53">
        <f>Calculations!K593</f>
        <v>0</v>
      </c>
      <c r="L620" s="53">
        <f>Calculations!F593</f>
        <v>0</v>
      </c>
      <c r="M620" s="53">
        <f>Calculations!J593</f>
        <v>0</v>
      </c>
      <c r="N620" s="53">
        <f>Calculations!E593</f>
        <v>0</v>
      </c>
      <c r="O620" s="53">
        <f>Calculations!I593</f>
        <v>0</v>
      </c>
      <c r="P620" s="53">
        <f>Calculations!Q593</f>
        <v>0.39239050000000003</v>
      </c>
      <c r="Q620" s="53">
        <f>Calculations!V593</f>
        <v>7.6926341832553726</v>
      </c>
      <c r="R620" s="53">
        <f>Calculations!O593</f>
        <v>6.8334500000000006E-2</v>
      </c>
      <c r="S620" s="53">
        <f>Calculations!T593</f>
        <v>1.3396662523574459</v>
      </c>
      <c r="T620" s="53">
        <f>Calculations!M593</f>
        <v>5.2919300000000002E-2</v>
      </c>
      <c r="U620" s="53">
        <f>Calculations!R593</f>
        <v>1.0374583893696359</v>
      </c>
      <c r="V620" s="31" t="s">
        <v>1782</v>
      </c>
      <c r="W620" s="31" t="s">
        <v>1782</v>
      </c>
      <c r="X620" s="31" t="s">
        <v>1779</v>
      </c>
      <c r="Y620" s="29" t="s">
        <v>1787</v>
      </c>
      <c r="Z620" s="38" t="s">
        <v>1788</v>
      </c>
      <c r="AA620" s="66" t="s">
        <v>1916</v>
      </c>
      <c r="AB620" s="63" t="s">
        <v>1878</v>
      </c>
      <c r="AC620" s="29"/>
    </row>
    <row r="621" spans="2:29" ht="60" x14ac:dyDescent="0.25">
      <c r="B621" s="13" t="str">
        <f>Calculations!A594</f>
        <v>19S027</v>
      </c>
      <c r="C621" s="60">
        <v>27</v>
      </c>
      <c r="D621" s="29" t="str">
        <f>Calculations!B594</f>
        <v>Land Adjacent 19 and 21 Chapel Lane, Longton, Preston, PR4 5WA</v>
      </c>
      <c r="E621" s="29" t="s">
        <v>1814</v>
      </c>
      <c r="F621" s="13" t="str">
        <f>Calculations!C594</f>
        <v>Residential</v>
      </c>
      <c r="G621" s="53">
        <f>Calculations!D594</f>
        <v>0.16911000000000001</v>
      </c>
      <c r="H621" s="53">
        <f>Calculations!H594</f>
        <v>0.16911000000000001</v>
      </c>
      <c r="I621" s="53">
        <f>Calculations!L594</f>
        <v>100</v>
      </c>
      <c r="J621" s="53">
        <f>Calculations!G594</f>
        <v>0</v>
      </c>
      <c r="K621" s="53">
        <f>Calculations!K594</f>
        <v>0</v>
      </c>
      <c r="L621" s="53">
        <f>Calculations!F594</f>
        <v>0</v>
      </c>
      <c r="M621" s="53">
        <f>Calculations!J594</f>
        <v>0</v>
      </c>
      <c r="N621" s="53">
        <f>Calculations!E594</f>
        <v>0</v>
      </c>
      <c r="O621" s="53">
        <f>Calculations!I594</f>
        <v>0</v>
      </c>
      <c r="P621" s="53">
        <f>Calculations!Q594</f>
        <v>1.27855E-2</v>
      </c>
      <c r="Q621" s="53">
        <f>Calculations!V594</f>
        <v>7.5604636035716393</v>
      </c>
      <c r="R621" s="53">
        <f>Calculations!O594</f>
        <v>0</v>
      </c>
      <c r="S621" s="53">
        <f>Calculations!T594</f>
        <v>0</v>
      </c>
      <c r="T621" s="53">
        <f>Calculations!M594</f>
        <v>0</v>
      </c>
      <c r="U621" s="53">
        <f>Calculations!R594</f>
        <v>0</v>
      </c>
      <c r="V621" s="31" t="s">
        <v>1782</v>
      </c>
      <c r="W621" s="31" t="s">
        <v>1782</v>
      </c>
      <c r="X621" s="31" t="s">
        <v>1779</v>
      </c>
      <c r="Y621" s="29" t="s">
        <v>1787</v>
      </c>
      <c r="Z621" s="38" t="s">
        <v>1788</v>
      </c>
      <c r="AA621" s="66" t="s">
        <v>1903</v>
      </c>
      <c r="AB621" s="63" t="s">
        <v>1878</v>
      </c>
      <c r="AC621" s="29"/>
    </row>
    <row r="622" spans="2:29" ht="60" x14ac:dyDescent="0.25">
      <c r="B622" s="13" t="str">
        <f>Calculations!A595</f>
        <v>19S028</v>
      </c>
      <c r="C622" s="60">
        <v>32</v>
      </c>
      <c r="D622" s="29" t="str">
        <f>Calculations!B595</f>
        <v>Pear Tree Farm, Hoghton Lane, Higher Walton, Preston, PR5 4EH</v>
      </c>
      <c r="E622" s="29" t="s">
        <v>1814</v>
      </c>
      <c r="F622" s="13" t="str">
        <f>Calculations!C595</f>
        <v>Residential</v>
      </c>
      <c r="G622" s="53">
        <f>Calculations!D595</f>
        <v>0.25278699999999998</v>
      </c>
      <c r="H622" s="53">
        <f>Calculations!H595</f>
        <v>0.25278699999999998</v>
      </c>
      <c r="I622" s="53">
        <f>Calculations!L595</f>
        <v>100</v>
      </c>
      <c r="J622" s="53">
        <f>Calculations!G595</f>
        <v>0</v>
      </c>
      <c r="K622" s="53">
        <f>Calculations!K595</f>
        <v>0</v>
      </c>
      <c r="L622" s="53">
        <f>Calculations!F595</f>
        <v>0</v>
      </c>
      <c r="M622" s="53">
        <f>Calculations!J595</f>
        <v>0</v>
      </c>
      <c r="N622" s="53">
        <f>Calculations!E595</f>
        <v>0</v>
      </c>
      <c r="O622" s="53">
        <f>Calculations!I595</f>
        <v>0</v>
      </c>
      <c r="P622" s="53">
        <f>Calculations!Q595</f>
        <v>3.2319899999999999E-2</v>
      </c>
      <c r="Q622" s="53">
        <f>Calculations!V595</f>
        <v>12.785428048119563</v>
      </c>
      <c r="R622" s="53">
        <f>Calculations!O595</f>
        <v>0</v>
      </c>
      <c r="S622" s="53">
        <f>Calculations!T595</f>
        <v>0</v>
      </c>
      <c r="T622" s="53">
        <f>Calculations!M595</f>
        <v>0</v>
      </c>
      <c r="U622" s="53">
        <f>Calculations!R595</f>
        <v>0</v>
      </c>
      <c r="V622" s="31" t="s">
        <v>1782</v>
      </c>
      <c r="W622" s="31" t="s">
        <v>1782</v>
      </c>
      <c r="X622" s="31" t="s">
        <v>1779</v>
      </c>
      <c r="Y622" s="29" t="s">
        <v>1787</v>
      </c>
      <c r="Z622" s="38" t="s">
        <v>1788</v>
      </c>
      <c r="AA622" s="66" t="s">
        <v>1906</v>
      </c>
      <c r="AB622" s="63" t="s">
        <v>1878</v>
      </c>
      <c r="AC622" s="29"/>
    </row>
    <row r="623" spans="2:29" ht="90" x14ac:dyDescent="0.25">
      <c r="B623" s="13" t="str">
        <f>Calculations!A596</f>
        <v>19S029</v>
      </c>
      <c r="C623" s="60">
        <v>31</v>
      </c>
      <c r="D623" s="29" t="str">
        <f>Calculations!B596</f>
        <v>St CatherineÔÇÖs Park, Lostock Lane, Lostock Hall, Preston, PR5 5XU</v>
      </c>
      <c r="E623" s="29" t="s">
        <v>1814</v>
      </c>
      <c r="F623" s="13" t="str">
        <f>Calculations!C596</f>
        <v>Other</v>
      </c>
      <c r="G623" s="53">
        <f>Calculations!D596</f>
        <v>4.7551500000000004</v>
      </c>
      <c r="H623" s="53">
        <f>Calculations!H596</f>
        <v>2.229222285360001</v>
      </c>
      <c r="I623" s="53">
        <f>Calculations!L596</f>
        <v>46.880167510173202</v>
      </c>
      <c r="J623" s="53">
        <f>Calculations!G596</f>
        <v>0.36926644880999998</v>
      </c>
      <c r="K623" s="53">
        <f>Calculations!K596</f>
        <v>7.7656109441342531</v>
      </c>
      <c r="L623" s="53">
        <f>Calculations!F596</f>
        <v>0.24906539591999999</v>
      </c>
      <c r="M623" s="53">
        <f>Calculations!J596</f>
        <v>5.2378031380713539</v>
      </c>
      <c r="N623" s="53">
        <f>Calculations!E596</f>
        <v>1.90759586991</v>
      </c>
      <c r="O623" s="53">
        <f>Calculations!I596</f>
        <v>40.116418407621204</v>
      </c>
      <c r="P623" s="53">
        <f>Calculations!Q596</f>
        <v>0.79767900000000003</v>
      </c>
      <c r="Q623" s="53">
        <f>Calculations!V596</f>
        <v>16.775054414687233</v>
      </c>
      <c r="R623" s="53">
        <f>Calculations!O596</f>
        <v>0.38861999999999997</v>
      </c>
      <c r="S623" s="53">
        <f>Calculations!T596</f>
        <v>8.1726128513296104</v>
      </c>
      <c r="T623" s="53">
        <f>Calculations!M596</f>
        <v>0.168707</v>
      </c>
      <c r="U623" s="53">
        <f>Calculations!R596</f>
        <v>3.5478796673080759</v>
      </c>
      <c r="V623" s="31" t="s">
        <v>1782</v>
      </c>
      <c r="W623" s="31" t="s">
        <v>1781</v>
      </c>
      <c r="X623" s="31" t="s">
        <v>1779</v>
      </c>
      <c r="Y623" s="29" t="s">
        <v>1783</v>
      </c>
      <c r="Z623" s="38" t="s">
        <v>1807</v>
      </c>
      <c r="AA623" s="66" t="s">
        <v>1917</v>
      </c>
      <c r="AB623" s="63" t="s">
        <v>1894</v>
      </c>
      <c r="AC623" s="29" t="s">
        <v>2473</v>
      </c>
    </row>
    <row r="624" spans="2:29" ht="90" x14ac:dyDescent="0.25">
      <c r="B624" s="13" t="str">
        <f>Calculations!A597</f>
        <v>19S030</v>
      </c>
      <c r="C624" s="60">
        <v>32</v>
      </c>
      <c r="D624" s="29" t="str">
        <f>Calculations!B597</f>
        <v>Land Between 149-191 Higher Walton Road, Walton le Dale, Preston, PR5 4JU</v>
      </c>
      <c r="E624" s="29" t="s">
        <v>1814</v>
      </c>
      <c r="F624" s="13" t="str">
        <f>Calculations!C597</f>
        <v>Residential</v>
      </c>
      <c r="G624" s="53">
        <f>Calculations!D597</f>
        <v>2.0123000000000002</v>
      </c>
      <c r="H624" s="53">
        <f>Calculations!H597</f>
        <v>2.0123000000000002</v>
      </c>
      <c r="I624" s="53">
        <f>Calculations!L597</f>
        <v>100</v>
      </c>
      <c r="J624" s="53">
        <f>Calculations!G597</f>
        <v>0</v>
      </c>
      <c r="K624" s="53">
        <f>Calculations!K597</f>
        <v>0</v>
      </c>
      <c r="L624" s="53">
        <f>Calculations!F597</f>
        <v>0</v>
      </c>
      <c r="M624" s="53">
        <f>Calculations!J597</f>
        <v>0</v>
      </c>
      <c r="N624" s="53">
        <f>Calculations!E597</f>
        <v>0</v>
      </c>
      <c r="O624" s="53">
        <f>Calculations!I597</f>
        <v>0</v>
      </c>
      <c r="P624" s="53">
        <f>Calculations!Q597</f>
        <v>0.16008739999999999</v>
      </c>
      <c r="Q624" s="53">
        <f>Calculations!V597</f>
        <v>7.9554440192814182</v>
      </c>
      <c r="R624" s="53">
        <f>Calculations!O597</f>
        <v>0.11037910000000001</v>
      </c>
      <c r="S624" s="53">
        <f>Calculations!T597</f>
        <v>5.4852208915171694</v>
      </c>
      <c r="T624" s="53">
        <f>Calculations!M597</f>
        <v>7.7037900000000006E-2</v>
      </c>
      <c r="U624" s="53">
        <f>Calculations!R597</f>
        <v>3.828350643542215</v>
      </c>
      <c r="V624" s="31" t="s">
        <v>1782</v>
      </c>
      <c r="W624" s="31" t="s">
        <v>1782</v>
      </c>
      <c r="X624" s="31" t="s">
        <v>1779</v>
      </c>
      <c r="Y624" s="29" t="s">
        <v>1787</v>
      </c>
      <c r="Z624" s="38" t="s">
        <v>1788</v>
      </c>
      <c r="AA624" s="66" t="s">
        <v>1918</v>
      </c>
      <c r="AB624" s="63" t="s">
        <v>1878</v>
      </c>
      <c r="AC624" s="29"/>
    </row>
    <row r="625" spans="2:29" ht="75" x14ac:dyDescent="0.25">
      <c r="B625" s="13" t="str">
        <f>Calculations!A598</f>
        <v>19S031</v>
      </c>
      <c r="C625" s="60" t="s">
        <v>1838</v>
      </c>
      <c r="D625" s="29" t="str">
        <f>Calculations!B598</f>
        <v>Land on South Side of Kittlingbourne Brow, Higher Walton, Preston, PR5 4DP</v>
      </c>
      <c r="E625" s="29" t="s">
        <v>1814</v>
      </c>
      <c r="F625" s="13" t="str">
        <f>Calculations!C598</f>
        <v>Residential</v>
      </c>
      <c r="G625" s="53">
        <f>Calculations!D598</f>
        <v>6.7783800000000003</v>
      </c>
      <c r="H625" s="53">
        <f>Calculations!H598</f>
        <v>6.369407888165</v>
      </c>
      <c r="I625" s="53">
        <f>Calculations!L598</f>
        <v>93.966521324638038</v>
      </c>
      <c r="J625" s="53">
        <f>Calculations!G598</f>
        <v>0.134790213283</v>
      </c>
      <c r="K625" s="53">
        <f>Calculations!K598</f>
        <v>1.9885313789282983</v>
      </c>
      <c r="L625" s="53">
        <f>Calculations!F598</f>
        <v>0.27418189855199998</v>
      </c>
      <c r="M625" s="53">
        <f>Calculations!J598</f>
        <v>4.0449472964336604</v>
      </c>
      <c r="N625" s="53">
        <f>Calculations!E598</f>
        <v>0</v>
      </c>
      <c r="O625" s="53">
        <f>Calculations!I598</f>
        <v>0</v>
      </c>
      <c r="P625" s="53">
        <f>Calculations!Q598</f>
        <v>0.59030399999999994</v>
      </c>
      <c r="Q625" s="53">
        <f>Calculations!V598</f>
        <v>8.7086294955431818</v>
      </c>
      <c r="R625" s="53">
        <f>Calculations!O598</f>
        <v>0.280777</v>
      </c>
      <c r="S625" s="53">
        <f>Calculations!T598</f>
        <v>4.1422434268955115</v>
      </c>
      <c r="T625" s="53">
        <f>Calculations!M598</f>
        <v>0.115384</v>
      </c>
      <c r="U625" s="53">
        <f>Calculations!R598</f>
        <v>1.7022356374236911</v>
      </c>
      <c r="V625" s="31" t="s">
        <v>1782</v>
      </c>
      <c r="W625" s="31" t="s">
        <v>1781</v>
      </c>
      <c r="X625" s="31" t="s">
        <v>1779</v>
      </c>
      <c r="Y625" s="29" t="s">
        <v>1786</v>
      </c>
      <c r="Z625" s="38" t="s">
        <v>1791</v>
      </c>
      <c r="AA625" s="66" t="s">
        <v>1919</v>
      </c>
      <c r="AB625" s="63" t="s">
        <v>1878</v>
      </c>
      <c r="AC625" s="29"/>
    </row>
    <row r="626" spans="2:29" ht="75" x14ac:dyDescent="0.25">
      <c r="B626" s="13" t="str">
        <f>Calculations!A599</f>
        <v>19S032</v>
      </c>
      <c r="C626" s="60">
        <v>42</v>
      </c>
      <c r="D626" s="29" t="str">
        <f>Calculations!B599</f>
        <v>Land on East Side of Smithy Lane, Much Hoole, Preston, PR4 4QJ</v>
      </c>
      <c r="E626" s="29" t="s">
        <v>1814</v>
      </c>
      <c r="F626" s="13" t="str">
        <f>Calculations!C599</f>
        <v>Residential</v>
      </c>
      <c r="G626" s="53">
        <f>Calculations!D599</f>
        <v>4.9957900000000004</v>
      </c>
      <c r="H626" s="53">
        <f>Calculations!H599</f>
        <v>4.9957900000000004</v>
      </c>
      <c r="I626" s="53">
        <f>Calculations!L599</f>
        <v>100</v>
      </c>
      <c r="J626" s="53">
        <f>Calculations!G599</f>
        <v>0</v>
      </c>
      <c r="K626" s="53">
        <f>Calculations!K599</f>
        <v>0</v>
      </c>
      <c r="L626" s="53">
        <f>Calculations!F599</f>
        <v>0</v>
      </c>
      <c r="M626" s="53">
        <f>Calculations!J599</f>
        <v>0</v>
      </c>
      <c r="N626" s="53">
        <f>Calculations!E599</f>
        <v>0</v>
      </c>
      <c r="O626" s="53">
        <f>Calculations!I599</f>
        <v>0</v>
      </c>
      <c r="P626" s="53">
        <f>Calculations!Q599</f>
        <v>0.3127008</v>
      </c>
      <c r="Q626" s="53">
        <f>Calculations!V599</f>
        <v>6.2592863190806662</v>
      </c>
      <c r="R626" s="53">
        <f>Calculations!O599</f>
        <v>5.4466800000000003E-2</v>
      </c>
      <c r="S626" s="53">
        <f>Calculations!T599</f>
        <v>1.0902539938628326</v>
      </c>
      <c r="T626" s="53">
        <f>Calculations!M599</f>
        <v>3.3715500000000002E-2</v>
      </c>
      <c r="U626" s="53">
        <f>Calculations!R599</f>
        <v>0.67487824748438185</v>
      </c>
      <c r="V626" s="31" t="s">
        <v>1782</v>
      </c>
      <c r="W626" s="31" t="s">
        <v>1782</v>
      </c>
      <c r="X626" s="31" t="s">
        <v>1779</v>
      </c>
      <c r="Y626" s="29" t="s">
        <v>1787</v>
      </c>
      <c r="Z626" s="38" t="s">
        <v>1788</v>
      </c>
      <c r="AA626" s="66" t="s">
        <v>1920</v>
      </c>
      <c r="AB626" s="63" t="s">
        <v>1891</v>
      </c>
      <c r="AC626" s="29"/>
    </row>
    <row r="627" spans="2:29" ht="90" x14ac:dyDescent="0.25">
      <c r="B627" s="13" t="str">
        <f>Calculations!A600</f>
        <v>19S033</v>
      </c>
      <c r="C627" s="60">
        <v>29</v>
      </c>
      <c r="D627" s="29" t="str">
        <f>Calculations!B600</f>
        <v>Land at Pope Lane (Opposite Merlewood), Abutted by Wham Lane and Pope Lane, PR4 4JR</v>
      </c>
      <c r="E627" s="29" t="s">
        <v>1814</v>
      </c>
      <c r="F627" s="13" t="str">
        <f>Calculations!C600</f>
        <v>Residential</v>
      </c>
      <c r="G627" s="53">
        <f>Calculations!D600</f>
        <v>1.7777099999999999</v>
      </c>
      <c r="H627" s="53">
        <f>Calculations!H600</f>
        <v>1.7777099999999999</v>
      </c>
      <c r="I627" s="53">
        <f>Calculations!L600</f>
        <v>100</v>
      </c>
      <c r="J627" s="53">
        <f>Calculations!G600</f>
        <v>0</v>
      </c>
      <c r="K627" s="53">
        <f>Calculations!K600</f>
        <v>0</v>
      </c>
      <c r="L627" s="53">
        <f>Calculations!F600</f>
        <v>0</v>
      </c>
      <c r="M627" s="53">
        <f>Calculations!J600</f>
        <v>0</v>
      </c>
      <c r="N627" s="53">
        <f>Calculations!E600</f>
        <v>0</v>
      </c>
      <c r="O627" s="53">
        <f>Calculations!I600</f>
        <v>0</v>
      </c>
      <c r="P627" s="53">
        <f>Calculations!Q600</f>
        <v>1.3062064</v>
      </c>
      <c r="Q627" s="53">
        <f>Calculations!V600</f>
        <v>73.476911307243597</v>
      </c>
      <c r="R627" s="53">
        <f>Calculations!O600</f>
        <v>0.24505640000000001</v>
      </c>
      <c r="S627" s="53">
        <f>Calculations!T600</f>
        <v>13.784948051144452</v>
      </c>
      <c r="T627" s="53">
        <f>Calculations!M600</f>
        <v>7.47834E-2</v>
      </c>
      <c r="U627" s="53">
        <f>Calculations!R600</f>
        <v>4.206726631452824</v>
      </c>
      <c r="V627" s="31" t="s">
        <v>1781</v>
      </c>
      <c r="W627" s="31" t="s">
        <v>1782</v>
      </c>
      <c r="X627" s="31" t="s">
        <v>1779</v>
      </c>
      <c r="Y627" s="29" t="s">
        <v>1783</v>
      </c>
      <c r="Z627" s="38" t="s">
        <v>1806</v>
      </c>
      <c r="AA627" s="66" t="s">
        <v>1921</v>
      </c>
      <c r="AB627" s="63" t="s">
        <v>1894</v>
      </c>
      <c r="AC627" s="29"/>
    </row>
    <row r="628" spans="2:29" ht="90" x14ac:dyDescent="0.25">
      <c r="B628" s="13" t="str">
        <f>Calculations!A601</f>
        <v>19S034</v>
      </c>
      <c r="C628" s="60">
        <v>32</v>
      </c>
      <c r="D628" s="29" t="str">
        <f>Calculations!B601</f>
        <v>Land at Rear of 191-229 Higher Walton Road, Walton Le Dale, Preston, PR5 4HS</v>
      </c>
      <c r="E628" s="29" t="s">
        <v>1814</v>
      </c>
      <c r="F628" s="13" t="str">
        <f>Calculations!C601</f>
        <v>Mixed Use</v>
      </c>
      <c r="G628" s="53">
        <f>Calculations!D601</f>
        <v>4.52597</v>
      </c>
      <c r="H628" s="53">
        <f>Calculations!H601</f>
        <v>4.0836274793780003</v>
      </c>
      <c r="I628" s="53">
        <f>Calculations!L601</f>
        <v>90.2265697602503</v>
      </c>
      <c r="J628" s="53">
        <f>Calculations!G601</f>
        <v>0.44234252062200002</v>
      </c>
      <c r="K628" s="53">
        <f>Calculations!K601</f>
        <v>9.773430239749711</v>
      </c>
      <c r="L628" s="53">
        <f>Calculations!F601</f>
        <v>0</v>
      </c>
      <c r="M628" s="53">
        <f>Calculations!J601</f>
        <v>0</v>
      </c>
      <c r="N628" s="53">
        <f>Calculations!E601</f>
        <v>0</v>
      </c>
      <c r="O628" s="53">
        <f>Calculations!I601</f>
        <v>0</v>
      </c>
      <c r="P628" s="53">
        <f>Calculations!Q601</f>
        <v>0.25866670000000003</v>
      </c>
      <c r="Q628" s="53">
        <f>Calculations!V601</f>
        <v>5.7151660307072296</v>
      </c>
      <c r="R628" s="53">
        <f>Calculations!O601</f>
        <v>0.11914569999999999</v>
      </c>
      <c r="S628" s="53">
        <f>Calculations!T601</f>
        <v>2.6324898309091753</v>
      </c>
      <c r="T628" s="53">
        <f>Calculations!M601</f>
        <v>8.7946399999999994E-2</v>
      </c>
      <c r="U628" s="53">
        <f>Calculations!R601</f>
        <v>1.9431503081107475</v>
      </c>
      <c r="V628" s="31" t="s">
        <v>1782</v>
      </c>
      <c r="W628" s="31" t="s">
        <v>1781</v>
      </c>
      <c r="X628" s="31" t="s">
        <v>1779</v>
      </c>
      <c r="Y628" s="29" t="s">
        <v>1787</v>
      </c>
      <c r="Z628" s="38" t="s">
        <v>1788</v>
      </c>
      <c r="AA628" s="66" t="s">
        <v>1922</v>
      </c>
      <c r="AB628" s="63" t="s">
        <v>1878</v>
      </c>
      <c r="AC628" s="29" t="s">
        <v>2486</v>
      </c>
    </row>
    <row r="629" spans="2:29" ht="75" x14ac:dyDescent="0.25">
      <c r="B629" s="13" t="str">
        <f>Calculations!A602</f>
        <v>19S035</v>
      </c>
      <c r="C629" s="60">
        <v>29</v>
      </c>
      <c r="D629" s="29" t="str">
        <f>Calculations!B602</f>
        <v>Land Between Coote Lane and Church Lane, Farington Moss, Lancashire, PR4 4LH</v>
      </c>
      <c r="E629" s="29" t="s">
        <v>1814</v>
      </c>
      <c r="F629" s="13" t="str">
        <f>Calculations!C602</f>
        <v>Residential</v>
      </c>
      <c r="G629" s="53">
        <f>Calculations!D602</f>
        <v>9.1344499999999993</v>
      </c>
      <c r="H629" s="53">
        <f>Calculations!H602</f>
        <v>9.1344499999999993</v>
      </c>
      <c r="I629" s="53">
        <f>Calculations!L602</f>
        <v>100</v>
      </c>
      <c r="J629" s="53">
        <f>Calculations!G602</f>
        <v>0</v>
      </c>
      <c r="K629" s="53">
        <f>Calculations!K602</f>
        <v>0</v>
      </c>
      <c r="L629" s="53">
        <f>Calculations!F602</f>
        <v>0</v>
      </c>
      <c r="M629" s="53">
        <f>Calculations!J602</f>
        <v>0</v>
      </c>
      <c r="N629" s="53">
        <f>Calculations!E602</f>
        <v>0</v>
      </c>
      <c r="O629" s="53">
        <f>Calculations!I602</f>
        <v>0</v>
      </c>
      <c r="P629" s="53">
        <f>Calculations!Q602</f>
        <v>1.1873568999999999</v>
      </c>
      <c r="Q629" s="53">
        <f>Calculations!V602</f>
        <v>12.998668775897837</v>
      </c>
      <c r="R629" s="53">
        <f>Calculations!O602</f>
        <v>0.25928689999999999</v>
      </c>
      <c r="S629" s="53">
        <f>Calculations!T602</f>
        <v>2.8385606139395367</v>
      </c>
      <c r="T629" s="53">
        <f>Calculations!M602</f>
        <v>9.2679899999999996E-2</v>
      </c>
      <c r="U629" s="53">
        <f>Calculations!R602</f>
        <v>1.0146193804772046</v>
      </c>
      <c r="V629" s="31" t="s">
        <v>1782</v>
      </c>
      <c r="W629" s="31" t="s">
        <v>1782</v>
      </c>
      <c r="X629" s="31" t="s">
        <v>1779</v>
      </c>
      <c r="Y629" s="29" t="s">
        <v>1787</v>
      </c>
      <c r="Z629" s="38" t="s">
        <v>1788</v>
      </c>
      <c r="AA629" s="66" t="s">
        <v>1923</v>
      </c>
      <c r="AB629" s="63" t="s">
        <v>1878</v>
      </c>
      <c r="AC629" s="29"/>
    </row>
    <row r="630" spans="2:29" ht="75" x14ac:dyDescent="0.25">
      <c r="B630" s="13" t="str">
        <f>Calculations!A603</f>
        <v>19S036</v>
      </c>
      <c r="C630" s="60" t="s">
        <v>1838</v>
      </c>
      <c r="D630" s="29" t="str">
        <f>Calculations!B603</f>
        <v>Land North of Kittlingbourne Brow, Higher Walton, Preston, PR5 4DQ</v>
      </c>
      <c r="E630" s="29" t="s">
        <v>1814</v>
      </c>
      <c r="F630" s="13" t="str">
        <f>Calculations!C603</f>
        <v>Residential</v>
      </c>
      <c r="G630" s="53">
        <f>Calculations!D603</f>
        <v>5.4676</v>
      </c>
      <c r="H630" s="53">
        <f>Calculations!H603</f>
        <v>5.1225257981787005</v>
      </c>
      <c r="I630" s="53">
        <f>Calculations!L603</f>
        <v>93.688744571268927</v>
      </c>
      <c r="J630" s="53">
        <f>Calculations!G603</f>
        <v>2.4565964187300001E-2</v>
      </c>
      <c r="K630" s="53">
        <f>Calculations!K603</f>
        <v>0.44930068379727855</v>
      </c>
      <c r="L630" s="53">
        <f>Calculations!F603</f>
        <v>0.126269086138</v>
      </c>
      <c r="M630" s="53">
        <f>Calculations!J603</f>
        <v>2.3094060673421608</v>
      </c>
      <c r="N630" s="53">
        <f>Calculations!E603</f>
        <v>0.19423915149599999</v>
      </c>
      <c r="O630" s="53">
        <f>Calculations!I603</f>
        <v>3.5525486775916306</v>
      </c>
      <c r="P630" s="53">
        <f>Calculations!Q603</f>
        <v>0.33102350000000003</v>
      </c>
      <c r="Q630" s="53">
        <f>Calculations!V603</f>
        <v>6.0542742702465437</v>
      </c>
      <c r="R630" s="53">
        <f>Calculations!O603</f>
        <v>8.9958499999999997E-2</v>
      </c>
      <c r="S630" s="53">
        <f>Calculations!T603</f>
        <v>1.6453014119540568</v>
      </c>
      <c r="T630" s="53">
        <f>Calculations!M603</f>
        <v>7.0020799999999994E-2</v>
      </c>
      <c r="U630" s="53">
        <f>Calculations!R603</f>
        <v>1.2806496451825296</v>
      </c>
      <c r="V630" s="31" t="s">
        <v>1782</v>
      </c>
      <c r="W630" s="31" t="s">
        <v>1781</v>
      </c>
      <c r="X630" s="31" t="s">
        <v>1779</v>
      </c>
      <c r="Y630" s="29" t="s">
        <v>1786</v>
      </c>
      <c r="Z630" s="38" t="s">
        <v>1791</v>
      </c>
      <c r="AA630" s="66" t="s">
        <v>1924</v>
      </c>
      <c r="AB630" s="63" t="s">
        <v>1878</v>
      </c>
      <c r="AC630" s="29" t="s">
        <v>2484</v>
      </c>
    </row>
    <row r="631" spans="2:29" ht="75" x14ac:dyDescent="0.25">
      <c r="B631" s="13" t="str">
        <f>Calculations!A604</f>
        <v>19S037</v>
      </c>
      <c r="C631" s="60">
        <v>37</v>
      </c>
      <c r="D631" s="29" t="str">
        <f>Calculations!B604</f>
        <v>Farington Hall Estate, West of Lancashire Business Park, Leyland, PR26 6TP</v>
      </c>
      <c r="E631" s="29" t="s">
        <v>1814</v>
      </c>
      <c r="F631" s="13" t="str">
        <f>Calculations!C604</f>
        <v>Employment</v>
      </c>
      <c r="G631" s="53">
        <f>Calculations!D604</f>
        <v>21.203299999999999</v>
      </c>
      <c r="H631" s="53">
        <f>Calculations!H604</f>
        <v>18.863059616206002</v>
      </c>
      <c r="I631" s="53">
        <f>Calculations!L604</f>
        <v>88.962848312319323</v>
      </c>
      <c r="J631" s="53">
        <f>Calculations!G604</f>
        <v>1.6670935081</v>
      </c>
      <c r="K631" s="53">
        <f>Calculations!K604</f>
        <v>7.8624247551088748</v>
      </c>
      <c r="L631" s="53">
        <f>Calculations!F604</f>
        <v>0.19679629928</v>
      </c>
      <c r="M631" s="53">
        <f>Calculations!J604</f>
        <v>0.928139955950253</v>
      </c>
      <c r="N631" s="53">
        <f>Calculations!E604</f>
        <v>0.47635057641400003</v>
      </c>
      <c r="O631" s="53">
        <f>Calculations!I604</f>
        <v>2.2465869766215638</v>
      </c>
      <c r="P631" s="53">
        <f>Calculations!Q604</f>
        <v>3.180269</v>
      </c>
      <c r="Q631" s="53">
        <f>Calculations!V604</f>
        <v>14.998934128178162</v>
      </c>
      <c r="R631" s="53">
        <f>Calculations!O604</f>
        <v>1.473959</v>
      </c>
      <c r="S631" s="53">
        <f>Calculations!T604</f>
        <v>6.9515547108233156</v>
      </c>
      <c r="T631" s="53">
        <f>Calculations!M604</f>
        <v>0.67637000000000003</v>
      </c>
      <c r="U631" s="53">
        <f>Calculations!R604</f>
        <v>3.1899279829083214</v>
      </c>
      <c r="V631" s="31" t="s">
        <v>1782</v>
      </c>
      <c r="W631" s="31" t="s">
        <v>1781</v>
      </c>
      <c r="X631" s="31" t="s">
        <v>1780</v>
      </c>
      <c r="Y631" s="29" t="s">
        <v>1786</v>
      </c>
      <c r="Z631" s="38" t="s">
        <v>1805</v>
      </c>
      <c r="AA631" s="66" t="s">
        <v>1925</v>
      </c>
      <c r="AB631" s="63" t="s">
        <v>1878</v>
      </c>
      <c r="AC631" s="29"/>
    </row>
    <row r="632" spans="2:29" ht="60" x14ac:dyDescent="0.25">
      <c r="B632" s="13" t="str">
        <f>Calculations!A605</f>
        <v>19S039</v>
      </c>
      <c r="C632" s="60" t="s">
        <v>1847</v>
      </c>
      <c r="D632" s="29" t="str">
        <f>Calculations!B605</f>
        <v>Land south of Liverpool Old Road, Much Hoole, Lancashire, PR4 4GB</v>
      </c>
      <c r="E632" s="29" t="s">
        <v>1814</v>
      </c>
      <c r="F632" s="13" t="str">
        <f>Calculations!C605</f>
        <v>Residential</v>
      </c>
      <c r="G632" s="53">
        <f>Calculations!D605</f>
        <v>0.89654199999999995</v>
      </c>
      <c r="H632" s="53">
        <f>Calculations!H605</f>
        <v>0.89654199999999995</v>
      </c>
      <c r="I632" s="53">
        <f>Calculations!L605</f>
        <v>100</v>
      </c>
      <c r="J632" s="53">
        <f>Calculations!G605</f>
        <v>0</v>
      </c>
      <c r="K632" s="53">
        <f>Calculations!K605</f>
        <v>0</v>
      </c>
      <c r="L632" s="53">
        <f>Calculations!F605</f>
        <v>0</v>
      </c>
      <c r="M632" s="53">
        <f>Calculations!J605</f>
        <v>0</v>
      </c>
      <c r="N632" s="53">
        <f>Calculations!E605</f>
        <v>0</v>
      </c>
      <c r="O632" s="53">
        <f>Calculations!I605</f>
        <v>0</v>
      </c>
      <c r="P632" s="53">
        <f>Calculations!Q605</f>
        <v>3.8981000000000002E-2</v>
      </c>
      <c r="Q632" s="53">
        <f>Calculations!V605</f>
        <v>4.3479279275259834</v>
      </c>
      <c r="R632" s="53">
        <f>Calculations!O605</f>
        <v>0</v>
      </c>
      <c r="S632" s="53">
        <f>Calculations!T605</f>
        <v>0</v>
      </c>
      <c r="T632" s="53">
        <f>Calculations!M605</f>
        <v>0</v>
      </c>
      <c r="U632" s="53">
        <f>Calculations!R605</f>
        <v>0</v>
      </c>
      <c r="V632" s="31" t="s">
        <v>1782</v>
      </c>
      <c r="W632" s="31" t="s">
        <v>1782</v>
      </c>
      <c r="X632" s="31" t="s">
        <v>1779</v>
      </c>
      <c r="Y632" s="29" t="s">
        <v>1787</v>
      </c>
      <c r="Z632" s="38" t="s">
        <v>1788</v>
      </c>
      <c r="AA632" s="66" t="s">
        <v>1903</v>
      </c>
      <c r="AB632" s="63" t="s">
        <v>1878</v>
      </c>
      <c r="AC632" s="29"/>
    </row>
    <row r="633" spans="2:29" ht="75" x14ac:dyDescent="0.25">
      <c r="B633" s="13" t="str">
        <f>Calculations!A606</f>
        <v>19S040</v>
      </c>
      <c r="C633" s="60" t="s">
        <v>1848</v>
      </c>
      <c r="D633" s="29" t="str">
        <f>Calculations!B606</f>
        <v>land West of Longmeanygate, Midge Hall, Leyland, PR26 7TB</v>
      </c>
      <c r="E633" s="29" t="s">
        <v>1814</v>
      </c>
      <c r="F633" s="13" t="str">
        <f>Calculations!C606</f>
        <v>Residential</v>
      </c>
      <c r="G633" s="53">
        <f>Calculations!D606</f>
        <v>8.9107699999999994</v>
      </c>
      <c r="H633" s="53">
        <f>Calculations!H606</f>
        <v>8.9107699999999994</v>
      </c>
      <c r="I633" s="53">
        <f>Calculations!L606</f>
        <v>100</v>
      </c>
      <c r="J633" s="53">
        <f>Calculations!G606</f>
        <v>0</v>
      </c>
      <c r="K633" s="53">
        <f>Calculations!K606</f>
        <v>0</v>
      </c>
      <c r="L633" s="53">
        <f>Calculations!F606</f>
        <v>0</v>
      </c>
      <c r="M633" s="53">
        <f>Calculations!J606</f>
        <v>0</v>
      </c>
      <c r="N633" s="53">
        <f>Calculations!E606</f>
        <v>0</v>
      </c>
      <c r="O633" s="53">
        <f>Calculations!I606</f>
        <v>0</v>
      </c>
      <c r="P633" s="53">
        <f>Calculations!Q606</f>
        <v>2.7147380000000001</v>
      </c>
      <c r="Q633" s="53">
        <f>Calculations!V606</f>
        <v>30.465807107578808</v>
      </c>
      <c r="R633" s="53">
        <f>Calculations!O606</f>
        <v>0.53053799999999995</v>
      </c>
      <c r="S633" s="53">
        <f>Calculations!T606</f>
        <v>5.9538962401677971</v>
      </c>
      <c r="T633" s="53">
        <f>Calculations!M606</f>
        <v>0.23111699999999999</v>
      </c>
      <c r="U633" s="53">
        <f>Calculations!R606</f>
        <v>2.5936815785841181</v>
      </c>
      <c r="V633" s="31" t="s">
        <v>1782</v>
      </c>
      <c r="W633" s="31" t="s">
        <v>1782</v>
      </c>
      <c r="X633" s="31" t="s">
        <v>1779</v>
      </c>
      <c r="Y633" s="29" t="s">
        <v>1787</v>
      </c>
      <c r="Z633" s="38" t="s">
        <v>1788</v>
      </c>
      <c r="AA633" s="66" t="s">
        <v>1926</v>
      </c>
      <c r="AB633" s="63" t="s">
        <v>1878</v>
      </c>
      <c r="AC633" s="29"/>
    </row>
    <row r="634" spans="2:29" ht="60" x14ac:dyDescent="0.25">
      <c r="B634" s="13" t="str">
        <f>Calculations!A607</f>
        <v>19S041</v>
      </c>
      <c r="C634" s="60">
        <v>37</v>
      </c>
      <c r="D634" s="29" t="str">
        <f>Calculations!B607</f>
        <v>Land South of Flensburg Way, Farington, PR26 6PH</v>
      </c>
      <c r="E634" s="29" t="s">
        <v>1814</v>
      </c>
      <c r="F634" s="13" t="str">
        <f>Calculations!C607</f>
        <v>Residential</v>
      </c>
      <c r="G634" s="53">
        <f>Calculations!D607</f>
        <v>13.9649</v>
      </c>
      <c r="H634" s="53">
        <f>Calculations!H607</f>
        <v>13.9649</v>
      </c>
      <c r="I634" s="53">
        <f>Calculations!L607</f>
        <v>100</v>
      </c>
      <c r="J634" s="53">
        <f>Calculations!G607</f>
        <v>0</v>
      </c>
      <c r="K634" s="53">
        <f>Calculations!K607</f>
        <v>0</v>
      </c>
      <c r="L634" s="53">
        <f>Calculations!F607</f>
        <v>0</v>
      </c>
      <c r="M634" s="53">
        <f>Calculations!J607</f>
        <v>0</v>
      </c>
      <c r="N634" s="53">
        <f>Calculations!E607</f>
        <v>0</v>
      </c>
      <c r="O634" s="53">
        <f>Calculations!I607</f>
        <v>0</v>
      </c>
      <c r="P634" s="53">
        <f>Calculations!Q607</f>
        <v>0.96427499999999999</v>
      </c>
      <c r="Q634" s="53">
        <f>Calculations!V607</f>
        <v>6.9049903687101235</v>
      </c>
      <c r="R634" s="53">
        <f>Calculations!O607</f>
        <v>0.54823</v>
      </c>
      <c r="S634" s="53">
        <f>Calculations!T607</f>
        <v>3.9257710402509147</v>
      </c>
      <c r="T634" s="53">
        <f>Calculations!M607</f>
        <v>0.22959099999999999</v>
      </c>
      <c r="U634" s="53">
        <f>Calculations!R607</f>
        <v>1.6440576015581922</v>
      </c>
      <c r="V634" s="31" t="s">
        <v>1782</v>
      </c>
      <c r="W634" s="31" t="s">
        <v>1782</v>
      </c>
      <c r="X634" s="31" t="s">
        <v>1779</v>
      </c>
      <c r="Y634" s="29" t="s">
        <v>1787</v>
      </c>
      <c r="Z634" s="38" t="s">
        <v>1788</v>
      </c>
      <c r="AA634" s="66" t="s">
        <v>1927</v>
      </c>
      <c r="AB634" s="63" t="s">
        <v>1878</v>
      </c>
      <c r="AC634" s="29"/>
    </row>
    <row r="635" spans="2:29" ht="75" x14ac:dyDescent="0.25">
      <c r="B635" s="13" t="str">
        <f>Calculations!A608</f>
        <v>19S042</v>
      </c>
      <c r="C635" s="60">
        <v>44</v>
      </c>
      <c r="D635" s="29" t="str">
        <f>Calculations!B608</f>
        <v>Land South of Altcar Lane, Leyland, PR25 1LE</v>
      </c>
      <c r="E635" s="29" t="s">
        <v>1814</v>
      </c>
      <c r="F635" s="13" t="str">
        <f>Calculations!C608</f>
        <v>Residential</v>
      </c>
      <c r="G635" s="53">
        <f>Calculations!D608</f>
        <v>20.111899999999999</v>
      </c>
      <c r="H635" s="53">
        <f>Calculations!H608</f>
        <v>20.111899999999999</v>
      </c>
      <c r="I635" s="53">
        <f>Calculations!L608</f>
        <v>100</v>
      </c>
      <c r="J635" s="53">
        <f>Calculations!G608</f>
        <v>0</v>
      </c>
      <c r="K635" s="53">
        <f>Calculations!K608</f>
        <v>0</v>
      </c>
      <c r="L635" s="53">
        <f>Calculations!F608</f>
        <v>0</v>
      </c>
      <c r="M635" s="53">
        <f>Calculations!J608</f>
        <v>0</v>
      </c>
      <c r="N635" s="53">
        <f>Calculations!E608</f>
        <v>0</v>
      </c>
      <c r="O635" s="53">
        <f>Calculations!I608</f>
        <v>0</v>
      </c>
      <c r="P635" s="53">
        <f>Calculations!Q608</f>
        <v>1.1704050000000001</v>
      </c>
      <c r="Q635" s="53">
        <f>Calculations!V608</f>
        <v>5.8194650928057525</v>
      </c>
      <c r="R635" s="53">
        <f>Calculations!O608</f>
        <v>0.47651399999999999</v>
      </c>
      <c r="S635" s="53">
        <f>Calculations!T608</f>
        <v>2.3693136899049816</v>
      </c>
      <c r="T635" s="53">
        <f>Calculations!M608</f>
        <v>0.30866500000000002</v>
      </c>
      <c r="U635" s="53">
        <f>Calculations!R608</f>
        <v>1.5347381401061064</v>
      </c>
      <c r="V635" s="31" t="s">
        <v>1782</v>
      </c>
      <c r="W635" s="31" t="s">
        <v>1782</v>
      </c>
      <c r="X635" s="31" t="s">
        <v>1779</v>
      </c>
      <c r="Y635" s="29" t="s">
        <v>1787</v>
      </c>
      <c r="Z635" s="38" t="s">
        <v>1788</v>
      </c>
      <c r="AA635" s="66" t="s">
        <v>1928</v>
      </c>
      <c r="AB635" s="63" t="s">
        <v>1878</v>
      </c>
      <c r="AC635" s="29"/>
    </row>
    <row r="636" spans="2:29" ht="75" x14ac:dyDescent="0.25">
      <c r="B636" s="13" t="str">
        <f>Calculations!A609</f>
        <v>19S043</v>
      </c>
      <c r="C636" s="60">
        <v>37</v>
      </c>
      <c r="D636" s="29" t="str">
        <f>Calculations!B609</f>
        <v>Land Surrounding Smith's Farm, Farington, PR26 6RB</v>
      </c>
      <c r="E636" s="29" t="s">
        <v>1814</v>
      </c>
      <c r="F636" s="13" t="str">
        <f>Calculations!C609</f>
        <v>Residential</v>
      </c>
      <c r="G636" s="53">
        <f>Calculations!D609</f>
        <v>7.7573699999999999</v>
      </c>
      <c r="H636" s="53">
        <f>Calculations!H609</f>
        <v>5.5994801245909995</v>
      </c>
      <c r="I636" s="53">
        <f>Calculations!L609</f>
        <v>72.182713014733082</v>
      </c>
      <c r="J636" s="53">
        <f>Calculations!G609</f>
        <v>0.348715889015</v>
      </c>
      <c r="K636" s="53">
        <f>Calculations!K609</f>
        <v>4.4952849872443883</v>
      </c>
      <c r="L636" s="53">
        <f>Calculations!F609</f>
        <v>1.2128967052299999</v>
      </c>
      <c r="M636" s="53">
        <f>Calculations!J609</f>
        <v>15.635411295709755</v>
      </c>
      <c r="N636" s="53">
        <f>Calculations!E609</f>
        <v>0.59627728116400003</v>
      </c>
      <c r="O636" s="53">
        <f>Calculations!I609</f>
        <v>7.6865907023127695</v>
      </c>
      <c r="P636" s="53">
        <f>Calculations!Q609</f>
        <v>1.0622500000000001</v>
      </c>
      <c r="Q636" s="53">
        <f>Calculations!V609</f>
        <v>13.69342960307424</v>
      </c>
      <c r="R636" s="53">
        <f>Calculations!O609</f>
        <v>0.57448600000000005</v>
      </c>
      <c r="S636" s="53">
        <f>Calculations!T609</f>
        <v>7.4056800178410986</v>
      </c>
      <c r="T636" s="53">
        <f>Calculations!M609</f>
        <v>0.34426800000000002</v>
      </c>
      <c r="U636" s="53">
        <f>Calculations!R609</f>
        <v>4.437947397120416</v>
      </c>
      <c r="V636" s="31" t="s">
        <v>1782</v>
      </c>
      <c r="W636" s="31" t="s">
        <v>1781</v>
      </c>
      <c r="X636" s="31" t="s">
        <v>1779</v>
      </c>
      <c r="Y636" s="29" t="s">
        <v>1784</v>
      </c>
      <c r="Z636" s="38" t="s">
        <v>1785</v>
      </c>
      <c r="AA636" s="66" t="s">
        <v>1929</v>
      </c>
      <c r="AB636" s="63" t="s">
        <v>1878</v>
      </c>
      <c r="AC636" s="29"/>
    </row>
    <row r="637" spans="2:29" ht="75" x14ac:dyDescent="0.25">
      <c r="B637" s="13" t="str">
        <f>Calculations!A610</f>
        <v>19S044</v>
      </c>
      <c r="C637" s="60">
        <v>37</v>
      </c>
      <c r="D637" s="29" t="str">
        <f>Calculations!B610</f>
        <v>Land Adjacent to Wam Cottage, 153 Longmeanygate, Leyland, PR26 7TB</v>
      </c>
      <c r="E637" s="29" t="s">
        <v>1814</v>
      </c>
      <c r="F637" s="13" t="str">
        <f>Calculations!C610</f>
        <v>Residential</v>
      </c>
      <c r="G637" s="53">
        <f>Calculations!D610</f>
        <v>1.54593</v>
      </c>
      <c r="H637" s="53">
        <f>Calculations!H610</f>
        <v>1.54593</v>
      </c>
      <c r="I637" s="53">
        <f>Calculations!L610</f>
        <v>100</v>
      </c>
      <c r="J637" s="53">
        <f>Calculations!G610</f>
        <v>0</v>
      </c>
      <c r="K637" s="53">
        <f>Calculations!K610</f>
        <v>0</v>
      </c>
      <c r="L637" s="53">
        <f>Calculations!F610</f>
        <v>0</v>
      </c>
      <c r="M637" s="53">
        <f>Calculations!J610</f>
        <v>0</v>
      </c>
      <c r="N637" s="53">
        <f>Calculations!E610</f>
        <v>0</v>
      </c>
      <c r="O637" s="53">
        <f>Calculations!I610</f>
        <v>0</v>
      </c>
      <c r="P637" s="53">
        <f>Calculations!Q610</f>
        <v>0.99613530000000006</v>
      </c>
      <c r="Q637" s="53">
        <f>Calculations!V610</f>
        <v>64.435989986610011</v>
      </c>
      <c r="R637" s="53">
        <f>Calculations!O610</f>
        <v>0.2176913</v>
      </c>
      <c r="S637" s="53">
        <f>Calculations!T610</f>
        <v>14.081575491775178</v>
      </c>
      <c r="T637" s="53">
        <f>Calculations!M610</f>
        <v>4.0600299999999999E-2</v>
      </c>
      <c r="U637" s="53">
        <f>Calculations!R610</f>
        <v>2.6262702709695782</v>
      </c>
      <c r="V637" s="31" t="s">
        <v>1781</v>
      </c>
      <c r="W637" s="31" t="s">
        <v>1782</v>
      </c>
      <c r="X637" s="31" t="s">
        <v>1779</v>
      </c>
      <c r="Y637" s="29" t="s">
        <v>1783</v>
      </c>
      <c r="Z637" s="38" t="s">
        <v>1806</v>
      </c>
      <c r="AA637" s="66" t="s">
        <v>1930</v>
      </c>
      <c r="AB637" s="63" t="s">
        <v>1894</v>
      </c>
      <c r="AC637" s="29"/>
    </row>
    <row r="638" spans="2:29" ht="60" x14ac:dyDescent="0.25">
      <c r="B638" s="13" t="str">
        <f>Calculations!A611</f>
        <v>19S045</v>
      </c>
      <c r="C638" s="60" t="s">
        <v>1840</v>
      </c>
      <c r="D638" s="29" t="str">
        <f>Calculations!B611</f>
        <v>Land off Hugh Barn Lane, New Longton, PR4 4SQ</v>
      </c>
      <c r="E638" s="29" t="s">
        <v>1814</v>
      </c>
      <c r="F638" s="13" t="str">
        <f>Calculations!C611</f>
        <v>Residential</v>
      </c>
      <c r="G638" s="53">
        <f>Calculations!D611</f>
        <v>8.5913699999999995</v>
      </c>
      <c r="H638" s="53">
        <f>Calculations!H611</f>
        <v>8.5913699999999995</v>
      </c>
      <c r="I638" s="53">
        <f>Calculations!L611</f>
        <v>100</v>
      </c>
      <c r="J638" s="53">
        <f>Calculations!G611</f>
        <v>0</v>
      </c>
      <c r="K638" s="53">
        <f>Calculations!K611</f>
        <v>0</v>
      </c>
      <c r="L638" s="53">
        <f>Calculations!F611</f>
        <v>0</v>
      </c>
      <c r="M638" s="53">
        <f>Calculations!J611</f>
        <v>0</v>
      </c>
      <c r="N638" s="53">
        <f>Calculations!E611</f>
        <v>0</v>
      </c>
      <c r="O638" s="53">
        <f>Calculations!I611</f>
        <v>0</v>
      </c>
      <c r="P638" s="53">
        <f>Calculations!Q611</f>
        <v>0.31136710000000001</v>
      </c>
      <c r="Q638" s="53">
        <f>Calculations!V611</f>
        <v>3.6241845014241041</v>
      </c>
      <c r="R638" s="53">
        <f>Calculations!O611</f>
        <v>5.8242099999999998E-2</v>
      </c>
      <c r="S638" s="53">
        <f>Calculations!T611</f>
        <v>0.67791399974625699</v>
      </c>
      <c r="T638" s="53">
        <f>Calculations!M611</f>
        <v>4.3041999999999997E-2</v>
      </c>
      <c r="U638" s="53">
        <f>Calculations!R611</f>
        <v>0.50099111084728043</v>
      </c>
      <c r="V638" s="31" t="s">
        <v>1782</v>
      </c>
      <c r="W638" s="31" t="s">
        <v>1782</v>
      </c>
      <c r="X638" s="31" t="s">
        <v>1779</v>
      </c>
      <c r="Y638" s="29" t="s">
        <v>1787</v>
      </c>
      <c r="Z638" s="38" t="s">
        <v>1788</v>
      </c>
      <c r="AA638" s="66" t="s">
        <v>1931</v>
      </c>
      <c r="AB638" s="63" t="s">
        <v>1878</v>
      </c>
      <c r="AC638" s="29"/>
    </row>
    <row r="639" spans="2:29" ht="75" x14ac:dyDescent="0.25">
      <c r="B639" s="13" t="str">
        <f>Calculations!A612</f>
        <v>19S046</v>
      </c>
      <c r="C639" s="60">
        <v>28</v>
      </c>
      <c r="D639" s="29" t="str">
        <f>Calculations!B612</f>
        <v>Land North and South of Lindle Lane and Blackhurst Avenue, Hutton, PR4 4AQ</v>
      </c>
      <c r="E639" s="29" t="s">
        <v>1814</v>
      </c>
      <c r="F639" s="13" t="str">
        <f>Calculations!C612</f>
        <v>Mixed Use</v>
      </c>
      <c r="G639" s="53">
        <f>Calculations!D612</f>
        <v>82.273200000000003</v>
      </c>
      <c r="H639" s="53">
        <f>Calculations!H612</f>
        <v>42.547148991218002</v>
      </c>
      <c r="I639" s="53">
        <f>Calculations!L612</f>
        <v>51.714469585743593</v>
      </c>
      <c r="J639" s="53">
        <f>Calculations!G612</f>
        <v>39.364223581899999</v>
      </c>
      <c r="K639" s="53">
        <f>Calculations!K612</f>
        <v>47.845742698594435</v>
      </c>
      <c r="L639" s="53">
        <f>Calculations!F612</f>
        <v>0.2144296295</v>
      </c>
      <c r="M639" s="53">
        <f>Calculations!J612</f>
        <v>0.26063120129033512</v>
      </c>
      <c r="N639" s="53">
        <f>Calculations!E612</f>
        <v>0.14739779738200001</v>
      </c>
      <c r="O639" s="53">
        <f>Calculations!I612</f>
        <v>0.17915651437163013</v>
      </c>
      <c r="P639" s="53">
        <f>Calculations!Q612</f>
        <v>8.7608150000000009</v>
      </c>
      <c r="Q639" s="53">
        <f>Calculations!V612</f>
        <v>10.648443235464283</v>
      </c>
      <c r="R639" s="53">
        <f>Calculations!O612</f>
        <v>2.2639650000000002</v>
      </c>
      <c r="S639" s="53">
        <f>Calculations!T612</f>
        <v>2.7517648517378688</v>
      </c>
      <c r="T639" s="53">
        <f>Calculations!M612</f>
        <v>0.65806500000000001</v>
      </c>
      <c r="U639" s="53">
        <f>Calculations!R612</f>
        <v>0.79985341520689601</v>
      </c>
      <c r="V639" s="31" t="s">
        <v>1782</v>
      </c>
      <c r="W639" s="31" t="s">
        <v>1781</v>
      </c>
      <c r="X639" s="31" t="s">
        <v>1779</v>
      </c>
      <c r="Y639" s="29" t="s">
        <v>1786</v>
      </c>
      <c r="Z639" s="38" t="s">
        <v>1815</v>
      </c>
      <c r="AA639" s="66" t="s">
        <v>1932</v>
      </c>
      <c r="AB639" s="63" t="s">
        <v>1878</v>
      </c>
      <c r="AC639" s="29"/>
    </row>
    <row r="640" spans="2:29" ht="75" x14ac:dyDescent="0.25">
      <c r="B640" s="13" t="str">
        <f>Calculations!A613</f>
        <v>19S047</v>
      </c>
      <c r="C640" s="60">
        <v>32</v>
      </c>
      <c r="D640" s="29" t="str">
        <f>Calculations!B613</f>
        <v>Land West of Shuttling Fields Lane, Hoghton, Preston, PR5 0LH</v>
      </c>
      <c r="E640" s="29" t="s">
        <v>1814</v>
      </c>
      <c r="F640" s="13" t="str">
        <f>Calculations!C613</f>
        <v>Residential</v>
      </c>
      <c r="G640" s="53">
        <f>Calculations!D613</f>
        <v>1.0975299999999999</v>
      </c>
      <c r="H640" s="53">
        <f>Calculations!H613</f>
        <v>1.0104905552465999</v>
      </c>
      <c r="I640" s="53">
        <f>Calculations!L613</f>
        <v>92.069515662132233</v>
      </c>
      <c r="J640" s="53">
        <f>Calculations!G613</f>
        <v>1.57274979622E-2</v>
      </c>
      <c r="K640" s="53">
        <f>Calculations!K613</f>
        <v>1.4329902565032393</v>
      </c>
      <c r="L640" s="53">
        <f>Calculations!F613</f>
        <v>7.1311946791199995E-2</v>
      </c>
      <c r="M640" s="53">
        <f>Calculations!J613</f>
        <v>6.4974940813645183</v>
      </c>
      <c r="N640" s="53">
        <f>Calculations!E613</f>
        <v>0</v>
      </c>
      <c r="O640" s="53">
        <f>Calculations!I613</f>
        <v>0</v>
      </c>
      <c r="P640" s="53">
        <f>Calculations!Q613</f>
        <v>0.27248800000000001</v>
      </c>
      <c r="Q640" s="53">
        <f>Calculations!V613</f>
        <v>24.827385128424741</v>
      </c>
      <c r="R640" s="53">
        <f>Calculations!O613</f>
        <v>0.15309700000000001</v>
      </c>
      <c r="S640" s="53">
        <f>Calculations!T613</f>
        <v>13.949231456087762</v>
      </c>
      <c r="T640" s="53">
        <f>Calculations!M613</f>
        <v>0.104856</v>
      </c>
      <c r="U640" s="53">
        <f>Calculations!R613</f>
        <v>9.5538162965932614</v>
      </c>
      <c r="V640" s="31" t="s">
        <v>1781</v>
      </c>
      <c r="W640" s="31" t="s">
        <v>1781</v>
      </c>
      <c r="X640" s="31" t="s">
        <v>1779</v>
      </c>
      <c r="Y640" s="29" t="s">
        <v>1783</v>
      </c>
      <c r="Z640" s="38" t="s">
        <v>1802</v>
      </c>
      <c r="AA640" s="66" t="s">
        <v>1933</v>
      </c>
      <c r="AB640" s="63" t="s">
        <v>1878</v>
      </c>
      <c r="AC640" s="29"/>
    </row>
    <row r="641" spans="2:29" ht="60" x14ac:dyDescent="0.25">
      <c r="B641" s="13" t="str">
        <f>Calculations!A614</f>
        <v>19S048</v>
      </c>
      <c r="C641" s="60" t="s">
        <v>1842</v>
      </c>
      <c r="D641" s="29" t="str">
        <f>Calculations!B614</f>
        <v>Land South of Wham Lane, PR4 4XR</v>
      </c>
      <c r="E641" s="29" t="s">
        <v>1814</v>
      </c>
      <c r="F641" s="13" t="str">
        <f>Calculations!C614</f>
        <v>Residential</v>
      </c>
      <c r="G641" s="53">
        <f>Calculations!D614</f>
        <v>5.5268199999999998</v>
      </c>
      <c r="H641" s="53">
        <f>Calculations!H614</f>
        <v>5.5268199999999998</v>
      </c>
      <c r="I641" s="53">
        <f>Calculations!L614</f>
        <v>100</v>
      </c>
      <c r="J641" s="53">
        <f>Calculations!G614</f>
        <v>0</v>
      </c>
      <c r="K641" s="53">
        <f>Calculations!K614</f>
        <v>0</v>
      </c>
      <c r="L641" s="53">
        <f>Calculations!F614</f>
        <v>0</v>
      </c>
      <c r="M641" s="53">
        <f>Calculations!J614</f>
        <v>0</v>
      </c>
      <c r="N641" s="53">
        <f>Calculations!E614</f>
        <v>0</v>
      </c>
      <c r="O641" s="53">
        <f>Calculations!I614</f>
        <v>0</v>
      </c>
      <c r="P641" s="53">
        <f>Calculations!Q614</f>
        <v>0.2255259</v>
      </c>
      <c r="Q641" s="53">
        <f>Calculations!V614</f>
        <v>4.0805725534755979</v>
      </c>
      <c r="R641" s="53">
        <f>Calculations!O614</f>
        <v>0.1000939</v>
      </c>
      <c r="S641" s="53">
        <f>Calculations!T614</f>
        <v>1.8110577149246763</v>
      </c>
      <c r="T641" s="53">
        <f>Calculations!M614</f>
        <v>4.9750200000000001E-2</v>
      </c>
      <c r="U641" s="53">
        <f>Calculations!R614</f>
        <v>0.90015958543972852</v>
      </c>
      <c r="V641" s="31" t="s">
        <v>1782</v>
      </c>
      <c r="W641" s="31" t="s">
        <v>1782</v>
      </c>
      <c r="X641" s="31" t="s">
        <v>1779</v>
      </c>
      <c r="Y641" s="29" t="s">
        <v>1787</v>
      </c>
      <c r="Z641" s="38" t="s">
        <v>1788</v>
      </c>
      <c r="AA641" s="66" t="s">
        <v>1934</v>
      </c>
      <c r="AB641" s="63" t="s">
        <v>1878</v>
      </c>
      <c r="AC641" s="29"/>
    </row>
    <row r="642" spans="2:29" ht="75" x14ac:dyDescent="0.25">
      <c r="B642" s="13" t="str">
        <f>Calculations!A615</f>
        <v>19S049</v>
      </c>
      <c r="C642" s="60">
        <v>32</v>
      </c>
      <c r="D642" s="29" t="str">
        <f>Calculations!B615</f>
        <v>Pear Tree Farm, Hoghton Lane, Higher Walton, Preston, PR5 4EH</v>
      </c>
      <c r="E642" s="29" t="s">
        <v>1814</v>
      </c>
      <c r="F642" s="13" t="str">
        <f>Calculations!C615</f>
        <v>Residential</v>
      </c>
      <c r="G642" s="53">
        <f>Calculations!D615</f>
        <v>1.9699199999999999</v>
      </c>
      <c r="H642" s="53">
        <f>Calculations!H615</f>
        <v>1.9699199999999999</v>
      </c>
      <c r="I642" s="53">
        <f>Calculations!L615</f>
        <v>100</v>
      </c>
      <c r="J642" s="53">
        <f>Calculations!G615</f>
        <v>0</v>
      </c>
      <c r="K642" s="53">
        <f>Calculations!K615</f>
        <v>0</v>
      </c>
      <c r="L642" s="53">
        <f>Calculations!F615</f>
        <v>0</v>
      </c>
      <c r="M642" s="53">
        <f>Calculations!J615</f>
        <v>0</v>
      </c>
      <c r="N642" s="53">
        <f>Calculations!E615</f>
        <v>0</v>
      </c>
      <c r="O642" s="53">
        <f>Calculations!I615</f>
        <v>0</v>
      </c>
      <c r="P642" s="53">
        <f>Calculations!Q615</f>
        <v>3.1752299999999997E-2</v>
      </c>
      <c r="Q642" s="53">
        <f>Calculations!V615</f>
        <v>1.6118573343079923</v>
      </c>
      <c r="R642" s="53">
        <f>Calculations!O615</f>
        <v>0</v>
      </c>
      <c r="S642" s="53">
        <f>Calculations!T615</f>
        <v>0</v>
      </c>
      <c r="T642" s="53">
        <f>Calculations!M615</f>
        <v>0</v>
      </c>
      <c r="U642" s="53">
        <f>Calculations!R615</f>
        <v>0</v>
      </c>
      <c r="V642" s="31" t="s">
        <v>1782</v>
      </c>
      <c r="W642" s="31" t="s">
        <v>1782</v>
      </c>
      <c r="X642" s="31" t="s">
        <v>1779</v>
      </c>
      <c r="Y642" s="29" t="s">
        <v>1787</v>
      </c>
      <c r="Z642" s="38" t="s">
        <v>1788</v>
      </c>
      <c r="AA642" s="66" t="s">
        <v>1935</v>
      </c>
      <c r="AB642" s="63" t="s">
        <v>1878</v>
      </c>
      <c r="AC642" s="29"/>
    </row>
    <row r="643" spans="2:29" ht="75" x14ac:dyDescent="0.25">
      <c r="B643" s="13" t="str">
        <f>Calculations!A616</f>
        <v>19S050</v>
      </c>
      <c r="C643" s="60">
        <v>32</v>
      </c>
      <c r="D643" s="29" t="str">
        <f>Calculations!B616</f>
        <v>Land South of Higher Walton Road, Walton-le-Dale, Preston, PR5 4HS</v>
      </c>
      <c r="E643" s="29" t="s">
        <v>1814</v>
      </c>
      <c r="F643" s="13" t="str">
        <f>Calculations!C616</f>
        <v>Residential</v>
      </c>
      <c r="G643" s="53">
        <f>Calculations!D616</f>
        <v>0.28468399999999999</v>
      </c>
      <c r="H643" s="53">
        <f>Calculations!H616</f>
        <v>0.14559321971769998</v>
      </c>
      <c r="I643" s="53">
        <f>Calculations!L616</f>
        <v>51.142045115882873</v>
      </c>
      <c r="J643" s="53">
        <f>Calculations!G616</f>
        <v>0.10527147459</v>
      </c>
      <c r="K643" s="53">
        <f>Calculations!K616</f>
        <v>36.97836007292296</v>
      </c>
      <c r="L643" s="53">
        <f>Calculations!F616</f>
        <v>3.3819305692300003E-2</v>
      </c>
      <c r="M643" s="53">
        <f>Calculations!J616</f>
        <v>11.879594811194167</v>
      </c>
      <c r="N643" s="53">
        <f>Calculations!E616</f>
        <v>0</v>
      </c>
      <c r="O643" s="53">
        <f>Calculations!I616</f>
        <v>0</v>
      </c>
      <c r="P643" s="53">
        <f>Calculations!Q616</f>
        <v>1.43413E-3</v>
      </c>
      <c r="Q643" s="53">
        <f>Calculations!V616</f>
        <v>0.50376206601003226</v>
      </c>
      <c r="R643" s="53">
        <f>Calculations!O616</f>
        <v>0</v>
      </c>
      <c r="S643" s="53">
        <f>Calculations!T616</f>
        <v>0</v>
      </c>
      <c r="T643" s="53">
        <f>Calculations!M616</f>
        <v>0</v>
      </c>
      <c r="U643" s="53">
        <f>Calculations!R616</f>
        <v>0</v>
      </c>
      <c r="V643" s="31" t="s">
        <v>1782</v>
      </c>
      <c r="W643" s="31" t="s">
        <v>1781</v>
      </c>
      <c r="X643" s="31" t="s">
        <v>1779</v>
      </c>
      <c r="Y643" s="29" t="s">
        <v>1784</v>
      </c>
      <c r="Z643" s="38" t="s">
        <v>1785</v>
      </c>
      <c r="AA643" s="66" t="s">
        <v>1936</v>
      </c>
      <c r="AB643" s="63" t="s">
        <v>1878</v>
      </c>
      <c r="AC643" s="29" t="s">
        <v>2487</v>
      </c>
    </row>
    <row r="644" spans="2:29" ht="60" x14ac:dyDescent="0.25">
      <c r="B644" s="13" t="str">
        <f>Calculations!A617</f>
        <v>19S051</v>
      </c>
      <c r="C644" s="60">
        <v>44</v>
      </c>
      <c r="D644" s="29" t="str">
        <f>Calculations!B617</f>
        <v>Land at Cocker Lane, Leyland to the Rear of No 19 Cocker Lane, PR26 7SU</v>
      </c>
      <c r="E644" s="29" t="s">
        <v>1814</v>
      </c>
      <c r="F644" s="13" t="str">
        <f>Calculations!C617</f>
        <v>Residential</v>
      </c>
      <c r="G644" s="53">
        <f>Calculations!D617</f>
        <v>0.97082199999999996</v>
      </c>
      <c r="H644" s="53">
        <f>Calculations!H617</f>
        <v>0.97082199999999996</v>
      </c>
      <c r="I644" s="53">
        <f>Calculations!L617</f>
        <v>100</v>
      </c>
      <c r="J644" s="53">
        <f>Calculations!G617</f>
        <v>0</v>
      </c>
      <c r="K644" s="53">
        <f>Calculations!K617</f>
        <v>0</v>
      </c>
      <c r="L644" s="53">
        <f>Calculations!F617</f>
        <v>0</v>
      </c>
      <c r="M644" s="53">
        <f>Calculations!J617</f>
        <v>0</v>
      </c>
      <c r="N644" s="53">
        <f>Calculations!E617</f>
        <v>0</v>
      </c>
      <c r="O644" s="53">
        <f>Calculations!I617</f>
        <v>0</v>
      </c>
      <c r="P644" s="53">
        <f>Calculations!Q617</f>
        <v>7.3354700000000002E-3</v>
      </c>
      <c r="Q644" s="53">
        <f>Calculations!V617</f>
        <v>0.75559371336867109</v>
      </c>
      <c r="R644" s="53">
        <f>Calculations!O617</f>
        <v>0</v>
      </c>
      <c r="S644" s="53">
        <f>Calculations!T617</f>
        <v>0</v>
      </c>
      <c r="T644" s="53">
        <f>Calculations!M617</f>
        <v>0</v>
      </c>
      <c r="U644" s="53">
        <f>Calculations!R617</f>
        <v>0</v>
      </c>
      <c r="V644" s="31" t="s">
        <v>1782</v>
      </c>
      <c r="W644" s="31" t="s">
        <v>1781</v>
      </c>
      <c r="X644" s="31" t="s">
        <v>1779</v>
      </c>
      <c r="Y644" s="29" t="s">
        <v>1787</v>
      </c>
      <c r="Z644" s="38" t="s">
        <v>1788</v>
      </c>
      <c r="AA644" s="66" t="s">
        <v>1903</v>
      </c>
      <c r="AB644" s="63" t="s">
        <v>1878</v>
      </c>
      <c r="AC644" s="29"/>
    </row>
    <row r="645" spans="2:29" ht="26.25" x14ac:dyDescent="0.25">
      <c r="B645" s="13" t="str">
        <f>Calculations!A618</f>
        <v>19S052</v>
      </c>
      <c r="C645" s="60" t="s">
        <v>1843</v>
      </c>
      <c r="D645" s="29" t="str">
        <f>Calculations!B618</f>
        <v>Cuerden Strategic Site, PR5 5XQ</v>
      </c>
      <c r="E645" s="29" t="s">
        <v>1814</v>
      </c>
      <c r="F645" s="13" t="str">
        <f>Calculations!C618</f>
        <v>Mixed Use</v>
      </c>
      <c r="G645" s="53">
        <f>Calculations!D618</f>
        <v>66.555499999999995</v>
      </c>
      <c r="H645" s="53">
        <f>Calculations!H618</f>
        <v>66.555499999999995</v>
      </c>
      <c r="I645" s="53">
        <f>Calculations!L618</f>
        <v>100</v>
      </c>
      <c r="J645" s="53">
        <f>Calculations!G618</f>
        <v>0</v>
      </c>
      <c r="K645" s="53">
        <f>Calculations!K618</f>
        <v>0</v>
      </c>
      <c r="L645" s="53">
        <f>Calculations!F618</f>
        <v>0</v>
      </c>
      <c r="M645" s="53">
        <f>Calculations!J618</f>
        <v>0</v>
      </c>
      <c r="N645" s="53">
        <f>Calculations!E618</f>
        <v>0</v>
      </c>
      <c r="O645" s="53">
        <f>Calculations!I618</f>
        <v>0</v>
      </c>
      <c r="P645" s="53">
        <f>Calculations!Q618</f>
        <v>5.0340330000000009</v>
      </c>
      <c r="Q645" s="53">
        <f>Calculations!V618</f>
        <v>7.5636619062286385</v>
      </c>
      <c r="R645" s="53">
        <f>Calculations!O618</f>
        <v>2.3892730000000002</v>
      </c>
      <c r="S645" s="53">
        <f>Calculations!T618</f>
        <v>3.5898956509980402</v>
      </c>
      <c r="T645" s="53">
        <f>Calculations!M618</f>
        <v>1.72102</v>
      </c>
      <c r="U645" s="53">
        <f>Calculations!R618</f>
        <v>2.5858418913538328</v>
      </c>
      <c r="V645" s="31" t="s">
        <v>1782</v>
      </c>
      <c r="W645" s="31" t="s">
        <v>1782</v>
      </c>
      <c r="X645" s="31" t="s">
        <v>1779</v>
      </c>
      <c r="Y645" s="29" t="s">
        <v>1786</v>
      </c>
      <c r="Z645" s="38" t="s">
        <v>1797</v>
      </c>
      <c r="AA645" s="66" t="s">
        <v>1937</v>
      </c>
      <c r="AB645" s="63" t="s">
        <v>1878</v>
      </c>
      <c r="AC645" s="29"/>
    </row>
    <row r="646" spans="2:29" ht="60" x14ac:dyDescent="0.25">
      <c r="B646" s="13" t="str">
        <f>Calculations!A619</f>
        <v>19S053</v>
      </c>
      <c r="C646" s="60">
        <v>30</v>
      </c>
      <c r="D646" s="29" t="str">
        <f>Calculations!B619</f>
        <v>Land off Carrwood Road, Walton Le Dale, PR5 4LQ</v>
      </c>
      <c r="E646" s="29" t="s">
        <v>1814</v>
      </c>
      <c r="F646" s="13" t="str">
        <f>Calculations!C619</f>
        <v>Residential</v>
      </c>
      <c r="G646" s="53">
        <f>Calculations!D619</f>
        <v>4.4782299999999999</v>
      </c>
      <c r="H646" s="53">
        <f>Calculations!H619</f>
        <v>4.4782299999999999</v>
      </c>
      <c r="I646" s="53">
        <f>Calculations!L619</f>
        <v>100</v>
      </c>
      <c r="J646" s="53">
        <f>Calculations!G619</f>
        <v>0</v>
      </c>
      <c r="K646" s="53">
        <f>Calculations!K619</f>
        <v>0</v>
      </c>
      <c r="L646" s="53">
        <f>Calculations!F619</f>
        <v>0</v>
      </c>
      <c r="M646" s="53">
        <f>Calculations!J619</f>
        <v>0</v>
      </c>
      <c r="N646" s="53">
        <f>Calculations!E619</f>
        <v>0</v>
      </c>
      <c r="O646" s="53">
        <f>Calculations!I619</f>
        <v>0</v>
      </c>
      <c r="P646" s="53">
        <f>Calculations!Q619</f>
        <v>0.14984159999999999</v>
      </c>
      <c r="Q646" s="53">
        <f>Calculations!V619</f>
        <v>3.3460005403920743</v>
      </c>
      <c r="R646" s="53">
        <f>Calculations!O619</f>
        <v>5.93459E-2</v>
      </c>
      <c r="S646" s="53">
        <f>Calculations!T619</f>
        <v>1.3252088436726117</v>
      </c>
      <c r="T646" s="53">
        <f>Calculations!M619</f>
        <v>3.9745900000000001E-2</v>
      </c>
      <c r="U646" s="53">
        <f>Calculations!R619</f>
        <v>0.8875359237913194</v>
      </c>
      <c r="V646" s="31" t="s">
        <v>1782</v>
      </c>
      <c r="W646" s="31" t="s">
        <v>1781</v>
      </c>
      <c r="X646" s="31" t="s">
        <v>1779</v>
      </c>
      <c r="Y646" s="29" t="s">
        <v>1787</v>
      </c>
      <c r="Z646" s="38" t="s">
        <v>1788</v>
      </c>
      <c r="AA646" s="66" t="s">
        <v>1938</v>
      </c>
      <c r="AB646" s="63" t="s">
        <v>1878</v>
      </c>
      <c r="AC646" s="29"/>
    </row>
    <row r="647" spans="2:29" ht="90" x14ac:dyDescent="0.25">
      <c r="B647" s="13" t="str">
        <f>Calculations!A620</f>
        <v>19S054</v>
      </c>
      <c r="C647" s="60">
        <v>29</v>
      </c>
      <c r="D647" s="29" t="str">
        <f>Calculations!B620</f>
        <v>Land off Fowler Lane, Farington, PR26 6RH</v>
      </c>
      <c r="E647" s="29" t="s">
        <v>1814</v>
      </c>
      <c r="F647" s="13" t="str">
        <f>Calculations!C620</f>
        <v>Residential</v>
      </c>
      <c r="G647" s="53">
        <f>Calculations!D620</f>
        <v>5.01</v>
      </c>
      <c r="H647" s="53">
        <f>Calculations!H620</f>
        <v>3.1816975102310003</v>
      </c>
      <c r="I647" s="53">
        <f>Calculations!L620</f>
        <v>63.506936331956098</v>
      </c>
      <c r="J647" s="53">
        <f>Calculations!G620</f>
        <v>0.424207229834</v>
      </c>
      <c r="K647" s="53">
        <f>Calculations!K620</f>
        <v>8.4672101763273453</v>
      </c>
      <c r="L647" s="53">
        <f>Calculations!F620</f>
        <v>1.1427627580899999</v>
      </c>
      <c r="M647" s="53">
        <f>Calculations!J620</f>
        <v>22.809635890019962</v>
      </c>
      <c r="N647" s="53">
        <f>Calculations!E620</f>
        <v>0.26133250184500001</v>
      </c>
      <c r="O647" s="53">
        <f>Calculations!I620</f>
        <v>5.2162176016966075</v>
      </c>
      <c r="P647" s="53">
        <f>Calculations!Q620</f>
        <v>1.0610879999999998</v>
      </c>
      <c r="Q647" s="53">
        <f>Calculations!V620</f>
        <v>21.17940119760479</v>
      </c>
      <c r="R647" s="53">
        <f>Calculations!O620</f>
        <v>0.39860799999999996</v>
      </c>
      <c r="S647" s="53">
        <f>Calculations!T620</f>
        <v>7.956247504990019</v>
      </c>
      <c r="T647" s="53">
        <f>Calculations!M620</f>
        <v>0.23388999999999999</v>
      </c>
      <c r="U647" s="53">
        <f>Calculations!R620</f>
        <v>4.6684630738522959</v>
      </c>
      <c r="V647" s="31" t="s">
        <v>1782</v>
      </c>
      <c r="W647" s="31" t="s">
        <v>1781</v>
      </c>
      <c r="X647" s="31" t="s">
        <v>1779</v>
      </c>
      <c r="Y647" s="29" t="s">
        <v>1784</v>
      </c>
      <c r="Z647" s="38" t="s">
        <v>1785</v>
      </c>
      <c r="AA647" s="66" t="s">
        <v>1939</v>
      </c>
      <c r="AB647" s="63" t="s">
        <v>1894</v>
      </c>
      <c r="AC647" s="29" t="s">
        <v>2475</v>
      </c>
    </row>
    <row r="648" spans="2:29" ht="60" x14ac:dyDescent="0.25">
      <c r="B648" s="13" t="str">
        <f>Calculations!A621</f>
        <v>19S055</v>
      </c>
      <c r="C648" s="60">
        <v>28</v>
      </c>
      <c r="D648" s="29" t="str">
        <f>Calculations!B621</f>
        <v>Land South of Chapel Lane, New Longton, Preston, PR4 4AB</v>
      </c>
      <c r="E648" s="29" t="s">
        <v>1814</v>
      </c>
      <c r="F648" s="13" t="str">
        <f>Calculations!C621</f>
        <v>Residential</v>
      </c>
      <c r="G648" s="53">
        <f>Calculations!D621</f>
        <v>0.459121</v>
      </c>
      <c r="H648" s="53">
        <f>Calculations!H621</f>
        <v>0.459121</v>
      </c>
      <c r="I648" s="53">
        <f>Calculations!L621</f>
        <v>100</v>
      </c>
      <c r="J648" s="53">
        <f>Calculations!G621</f>
        <v>0</v>
      </c>
      <c r="K648" s="53">
        <f>Calculations!K621</f>
        <v>0</v>
      </c>
      <c r="L648" s="53">
        <f>Calculations!F621</f>
        <v>0</v>
      </c>
      <c r="M648" s="53">
        <f>Calculations!J621</f>
        <v>0</v>
      </c>
      <c r="N648" s="53">
        <f>Calculations!E621</f>
        <v>0</v>
      </c>
      <c r="O648" s="53">
        <f>Calculations!I621</f>
        <v>0</v>
      </c>
      <c r="P648" s="53">
        <f>Calculations!Q621</f>
        <v>0</v>
      </c>
      <c r="Q648" s="53">
        <f>Calculations!V621</f>
        <v>0</v>
      </c>
      <c r="R648" s="53">
        <f>Calculations!O621</f>
        <v>0</v>
      </c>
      <c r="S648" s="53">
        <f>Calculations!T621</f>
        <v>0</v>
      </c>
      <c r="T648" s="53">
        <f>Calculations!M621</f>
        <v>0</v>
      </c>
      <c r="U648" s="53">
        <f>Calculations!R621</f>
        <v>0</v>
      </c>
      <c r="V648" s="31" t="s">
        <v>1782</v>
      </c>
      <c r="W648" s="31" t="s">
        <v>1782</v>
      </c>
      <c r="X648" s="31" t="s">
        <v>1779</v>
      </c>
      <c r="Y648" s="29" t="s">
        <v>1789</v>
      </c>
      <c r="Z648" s="38" t="s">
        <v>1790</v>
      </c>
      <c r="AA648" s="66" t="s">
        <v>1940</v>
      </c>
      <c r="AB648" s="63" t="s">
        <v>1878</v>
      </c>
      <c r="AC648" s="29"/>
    </row>
    <row r="649" spans="2:29" ht="60" x14ac:dyDescent="0.25">
      <c r="B649" s="13" t="str">
        <f>Calculations!A622</f>
        <v>19S056</v>
      </c>
      <c r="C649" s="60" t="s">
        <v>1840</v>
      </c>
      <c r="D649" s="29" t="str">
        <f>Calculations!B622</f>
        <v>Land off Shaftsbury Avenue and South Avenue, New Longton, PR4 4ZA</v>
      </c>
      <c r="E649" s="29" t="s">
        <v>1814</v>
      </c>
      <c r="F649" s="13" t="str">
        <f>Calculations!C622</f>
        <v>Residential</v>
      </c>
      <c r="G649" s="53">
        <f>Calculations!D622</f>
        <v>1.8884300000000001</v>
      </c>
      <c r="H649" s="53">
        <f>Calculations!H622</f>
        <v>1.8884300000000001</v>
      </c>
      <c r="I649" s="53">
        <f>Calculations!L622</f>
        <v>100</v>
      </c>
      <c r="J649" s="53">
        <f>Calculations!G622</f>
        <v>0</v>
      </c>
      <c r="K649" s="53">
        <f>Calculations!K622</f>
        <v>0</v>
      </c>
      <c r="L649" s="53">
        <f>Calculations!F622</f>
        <v>0</v>
      </c>
      <c r="M649" s="53">
        <f>Calculations!J622</f>
        <v>0</v>
      </c>
      <c r="N649" s="53">
        <f>Calculations!E622</f>
        <v>0</v>
      </c>
      <c r="O649" s="53">
        <f>Calculations!I622</f>
        <v>0</v>
      </c>
      <c r="P649" s="53">
        <f>Calculations!Q622</f>
        <v>6.8743209999999999E-2</v>
      </c>
      <c r="Q649" s="53">
        <f>Calculations!V622</f>
        <v>3.6402307737114956</v>
      </c>
      <c r="R649" s="53">
        <f>Calculations!O622</f>
        <v>5.3502100000000002E-3</v>
      </c>
      <c r="S649" s="53">
        <f>Calculations!T622</f>
        <v>0.28331524070259423</v>
      </c>
      <c r="T649" s="53">
        <f>Calculations!M622</f>
        <v>0</v>
      </c>
      <c r="U649" s="53">
        <f>Calculations!R622</f>
        <v>0</v>
      </c>
      <c r="V649" s="31" t="s">
        <v>1782</v>
      </c>
      <c r="W649" s="31" t="s">
        <v>1782</v>
      </c>
      <c r="X649" s="31" t="s">
        <v>1779</v>
      </c>
      <c r="Y649" s="29" t="s">
        <v>1787</v>
      </c>
      <c r="Z649" s="38" t="s">
        <v>1788</v>
      </c>
      <c r="AA649" s="66" t="s">
        <v>1903</v>
      </c>
      <c r="AB649" s="63" t="s">
        <v>1878</v>
      </c>
      <c r="AC649" s="29"/>
    </row>
    <row r="650" spans="2:29" ht="60" x14ac:dyDescent="0.25">
      <c r="B650" s="13" t="str">
        <f>Calculations!A623</f>
        <v>19S057</v>
      </c>
      <c r="C650" s="60" t="s">
        <v>1840</v>
      </c>
      <c r="D650" s="29" t="str">
        <f>Calculations!B623</f>
        <v>Land West of Shaftesbury Avenue, New Longton, Preston, PR4 4ZE</v>
      </c>
      <c r="E650" s="29" t="s">
        <v>1814</v>
      </c>
      <c r="F650" s="13" t="str">
        <f>Calculations!C623</f>
        <v>Residential</v>
      </c>
      <c r="G650" s="53">
        <f>Calculations!D623</f>
        <v>3.86748</v>
      </c>
      <c r="H650" s="53">
        <f>Calculations!H623</f>
        <v>3.86748</v>
      </c>
      <c r="I650" s="53">
        <f>Calculations!L623</f>
        <v>100</v>
      </c>
      <c r="J650" s="53">
        <f>Calculations!G623</f>
        <v>0</v>
      </c>
      <c r="K650" s="53">
        <f>Calculations!K623</f>
        <v>0</v>
      </c>
      <c r="L650" s="53">
        <f>Calculations!F623</f>
        <v>0</v>
      </c>
      <c r="M650" s="53">
        <f>Calculations!J623</f>
        <v>0</v>
      </c>
      <c r="N650" s="53">
        <f>Calculations!E623</f>
        <v>0</v>
      </c>
      <c r="O650" s="53">
        <f>Calculations!I623</f>
        <v>0</v>
      </c>
      <c r="P650" s="53">
        <f>Calculations!Q623</f>
        <v>0.1332922</v>
      </c>
      <c r="Q650" s="53">
        <f>Calculations!V623</f>
        <v>3.4464871182268557</v>
      </c>
      <c r="R650" s="53">
        <f>Calculations!O623</f>
        <v>2.0550200000000001E-2</v>
      </c>
      <c r="S650" s="53">
        <f>Calculations!T623</f>
        <v>0.53135892105453686</v>
      </c>
      <c r="T650" s="53">
        <f>Calculations!M623</f>
        <v>0</v>
      </c>
      <c r="U650" s="53">
        <f>Calculations!R623</f>
        <v>0</v>
      </c>
      <c r="V650" s="31" t="s">
        <v>1782</v>
      </c>
      <c r="W650" s="31" t="s">
        <v>1782</v>
      </c>
      <c r="X650" s="31" t="s">
        <v>1779</v>
      </c>
      <c r="Y650" s="29" t="s">
        <v>1787</v>
      </c>
      <c r="Z650" s="38" t="s">
        <v>1788</v>
      </c>
      <c r="AA650" s="66" t="s">
        <v>1903</v>
      </c>
      <c r="AB650" s="63" t="s">
        <v>1878</v>
      </c>
      <c r="AC650" s="29"/>
    </row>
    <row r="651" spans="2:29" ht="90" x14ac:dyDescent="0.25">
      <c r="B651" s="13" t="str">
        <f>Calculations!A624</f>
        <v>19S058</v>
      </c>
      <c r="C651" s="60">
        <v>35</v>
      </c>
      <c r="D651" s="29" t="str">
        <f>Calculations!B624</f>
        <v>Land West of Liverpool New Road, PR4 5JJ</v>
      </c>
      <c r="E651" s="29" t="s">
        <v>1814</v>
      </c>
      <c r="F651" s="13" t="str">
        <f>Calculations!C624</f>
        <v>Residential</v>
      </c>
      <c r="G651" s="53">
        <f>Calculations!D624</f>
        <v>5.2334199999999997</v>
      </c>
      <c r="H651" s="53">
        <f>Calculations!H624</f>
        <v>5.1001007659489996</v>
      </c>
      <c r="I651" s="53">
        <f>Calculations!L624</f>
        <v>97.452540899622036</v>
      </c>
      <c r="J651" s="53">
        <f>Calculations!G624</f>
        <v>1.7500000000000002E-2</v>
      </c>
      <c r="K651" s="53">
        <f>Calculations!K624</f>
        <v>0.33438936680029507</v>
      </c>
      <c r="L651" s="53">
        <f>Calculations!F624</f>
        <v>0.115819234051</v>
      </c>
      <c r="M651" s="53">
        <f>Calculations!J624</f>
        <v>2.2130697335776608</v>
      </c>
      <c r="N651" s="53">
        <f>Calculations!E624</f>
        <v>0</v>
      </c>
      <c r="O651" s="53">
        <f>Calculations!I624</f>
        <v>0</v>
      </c>
      <c r="P651" s="53">
        <f>Calculations!Q624</f>
        <v>1.914242</v>
      </c>
      <c r="Q651" s="53">
        <f>Calculations!V624</f>
        <v>36.577266873287449</v>
      </c>
      <c r="R651" s="53">
        <f>Calculations!O624</f>
        <v>0.94961399999999996</v>
      </c>
      <c r="S651" s="53">
        <f>Calculations!T624</f>
        <v>18.145189952268307</v>
      </c>
      <c r="T651" s="53">
        <f>Calculations!M624</f>
        <v>0.61842399999999997</v>
      </c>
      <c r="U651" s="53">
        <f>Calculations!R624</f>
        <v>11.81682341566318</v>
      </c>
      <c r="V651" s="31" t="s">
        <v>1781</v>
      </c>
      <c r="W651" s="31" t="s">
        <v>1781</v>
      </c>
      <c r="X651" s="31" t="s">
        <v>1779</v>
      </c>
      <c r="Y651" s="29" t="s">
        <v>1783</v>
      </c>
      <c r="Z651" s="38" t="s">
        <v>1806</v>
      </c>
      <c r="AA651" s="74" t="s">
        <v>2350</v>
      </c>
      <c r="AB651" s="63" t="s">
        <v>1878</v>
      </c>
      <c r="AC651" s="29"/>
    </row>
    <row r="652" spans="2:29" ht="75" x14ac:dyDescent="0.25">
      <c r="B652" s="13" t="str">
        <f>Calculations!A625</f>
        <v>19S059</v>
      </c>
      <c r="C652" s="60">
        <v>38</v>
      </c>
      <c r="D652" s="29" t="str">
        <f>Calculations!B625</f>
        <v>Land South of Lydiate Lane, Farington, PR25 4QZ</v>
      </c>
      <c r="E652" s="29" t="s">
        <v>1814</v>
      </c>
      <c r="F652" s="13" t="str">
        <f>Calculations!C625</f>
        <v>Mixed Use</v>
      </c>
      <c r="G652" s="53">
        <f>Calculations!D625</f>
        <v>31.033999999999999</v>
      </c>
      <c r="H652" s="53">
        <f>Calculations!H625</f>
        <v>31.033999999999999</v>
      </c>
      <c r="I652" s="53">
        <f>Calculations!L625</f>
        <v>100</v>
      </c>
      <c r="J652" s="53">
        <f>Calculations!G625</f>
        <v>0</v>
      </c>
      <c r="K652" s="53">
        <f>Calculations!K625</f>
        <v>0</v>
      </c>
      <c r="L652" s="53">
        <f>Calculations!F625</f>
        <v>0</v>
      </c>
      <c r="M652" s="53">
        <f>Calculations!J625</f>
        <v>0</v>
      </c>
      <c r="N652" s="53">
        <f>Calculations!E625</f>
        <v>0</v>
      </c>
      <c r="O652" s="53">
        <f>Calculations!I625</f>
        <v>0</v>
      </c>
      <c r="P652" s="53">
        <f>Calculations!Q625</f>
        <v>1.5127250000000001</v>
      </c>
      <c r="Q652" s="53">
        <f>Calculations!V625</f>
        <v>4.8744119352967719</v>
      </c>
      <c r="R652" s="53">
        <f>Calculations!O625</f>
        <v>0.66619200000000001</v>
      </c>
      <c r="S652" s="53">
        <f>Calculations!T625</f>
        <v>2.1466520590320295</v>
      </c>
      <c r="T652" s="53">
        <f>Calculations!M625</f>
        <v>0.38881399999999999</v>
      </c>
      <c r="U652" s="53">
        <f>Calculations!R625</f>
        <v>1.2528646001160018</v>
      </c>
      <c r="V652" s="31" t="s">
        <v>1782</v>
      </c>
      <c r="W652" s="31" t="s">
        <v>1782</v>
      </c>
      <c r="X652" s="31" t="s">
        <v>1779</v>
      </c>
      <c r="Y652" s="29" t="s">
        <v>1787</v>
      </c>
      <c r="Z652" s="38" t="s">
        <v>1788</v>
      </c>
      <c r="AA652" s="66" t="s">
        <v>1941</v>
      </c>
      <c r="AB652" s="63" t="s">
        <v>1878</v>
      </c>
      <c r="AC652" s="29"/>
    </row>
    <row r="653" spans="2:29" ht="90" x14ac:dyDescent="0.25">
      <c r="B653" s="13" t="str">
        <f>Calculations!A626</f>
        <v>19S060</v>
      </c>
      <c r="C653" s="60">
        <v>35</v>
      </c>
      <c r="D653" s="29" t="str">
        <f>Calculations!B626</f>
        <v>Land West of Liverpool New Road, PR4 5JJ</v>
      </c>
      <c r="E653" s="29" t="s">
        <v>1814</v>
      </c>
      <c r="F653" s="13" t="str">
        <f>Calculations!C626</f>
        <v>Residential</v>
      </c>
      <c r="G653" s="53">
        <f>Calculations!D626</f>
        <v>8.8002900000000004</v>
      </c>
      <c r="H653" s="53">
        <f>Calculations!H626</f>
        <v>8.6437466696980003</v>
      </c>
      <c r="I653" s="53">
        <f>Calculations!L626</f>
        <v>98.221157140253339</v>
      </c>
      <c r="J653" s="53">
        <f>Calculations!G626</f>
        <v>1.7500000000000002E-2</v>
      </c>
      <c r="K653" s="53">
        <f>Calculations!K626</f>
        <v>0.19885708311885175</v>
      </c>
      <c r="L653" s="53">
        <f>Calculations!F626</f>
        <v>0.139043330302</v>
      </c>
      <c r="M653" s="53">
        <f>Calculations!J626</f>
        <v>1.5799857766278156</v>
      </c>
      <c r="N653" s="53">
        <f>Calculations!E626</f>
        <v>0</v>
      </c>
      <c r="O653" s="53">
        <f>Calculations!I626</f>
        <v>0</v>
      </c>
      <c r="P653" s="53">
        <f>Calculations!Q626</f>
        <v>1.9900359999999999</v>
      </c>
      <c r="Q653" s="53">
        <f>Calculations!V626</f>
        <v>22.613300243514701</v>
      </c>
      <c r="R653" s="53">
        <f>Calculations!O626</f>
        <v>0.9581059999999999</v>
      </c>
      <c r="S653" s="53">
        <f>Calculations!T626</f>
        <v>10.887209398781176</v>
      </c>
      <c r="T653" s="53">
        <f>Calculations!M626</f>
        <v>0.62612199999999996</v>
      </c>
      <c r="U653" s="53">
        <f>Calculations!R626</f>
        <v>7.114788262659526</v>
      </c>
      <c r="V653" s="31" t="s">
        <v>1781</v>
      </c>
      <c r="W653" s="31" t="s">
        <v>1781</v>
      </c>
      <c r="X653" s="31" t="s">
        <v>1779</v>
      </c>
      <c r="Y653" s="29" t="s">
        <v>1783</v>
      </c>
      <c r="Z653" s="38" t="s">
        <v>1806</v>
      </c>
      <c r="AA653" s="74" t="s">
        <v>2351</v>
      </c>
      <c r="AB653" s="63" t="s">
        <v>1894</v>
      </c>
      <c r="AC653" s="29"/>
    </row>
    <row r="654" spans="2:29" ht="75" x14ac:dyDescent="0.25">
      <c r="B654" s="13" t="str">
        <f>Calculations!A627</f>
        <v>19S062</v>
      </c>
      <c r="C654" s="60" t="s">
        <v>1838</v>
      </c>
      <c r="D654" s="29" t="str">
        <f>Calculations!B627</f>
        <v>Land off Brindle Road,  Bamber Bridge,  Lancashire, PR5 6ZF</v>
      </c>
      <c r="E654" s="29" t="s">
        <v>1814</v>
      </c>
      <c r="F654" s="13" t="str">
        <f>Calculations!C627</f>
        <v>Residential</v>
      </c>
      <c r="G654" s="53">
        <f>Calculations!D627</f>
        <v>4.6047700000000003</v>
      </c>
      <c r="H654" s="53">
        <f>Calculations!H627</f>
        <v>4.6047700000000003</v>
      </c>
      <c r="I654" s="53">
        <f>Calculations!L627</f>
        <v>100</v>
      </c>
      <c r="J654" s="53">
        <f>Calculations!G627</f>
        <v>0</v>
      </c>
      <c r="K654" s="53">
        <f>Calculations!K627</f>
        <v>0</v>
      </c>
      <c r="L654" s="53">
        <f>Calculations!F627</f>
        <v>0</v>
      </c>
      <c r="M654" s="53">
        <f>Calculations!J627</f>
        <v>0</v>
      </c>
      <c r="N654" s="53">
        <f>Calculations!E627</f>
        <v>0</v>
      </c>
      <c r="O654" s="53">
        <f>Calculations!I627</f>
        <v>0</v>
      </c>
      <c r="P654" s="53">
        <f>Calculations!Q627</f>
        <v>0.27800420000000003</v>
      </c>
      <c r="Q654" s="53">
        <f>Calculations!V627</f>
        <v>6.0373091381328496</v>
      </c>
      <c r="R654" s="53">
        <f>Calculations!O627</f>
        <v>7.8308200000000008E-2</v>
      </c>
      <c r="S654" s="53">
        <f>Calculations!T627</f>
        <v>1.700588737331072</v>
      </c>
      <c r="T654" s="53">
        <f>Calculations!M627</f>
        <v>1.2800000000000001E-2</v>
      </c>
      <c r="U654" s="53">
        <f>Calculations!R627</f>
        <v>0.27797262403985434</v>
      </c>
      <c r="V654" s="31" t="s">
        <v>1782</v>
      </c>
      <c r="W654" s="31" t="s">
        <v>1782</v>
      </c>
      <c r="X654" s="31" t="s">
        <v>1779</v>
      </c>
      <c r="Y654" s="29" t="s">
        <v>1787</v>
      </c>
      <c r="Z654" s="38" t="s">
        <v>1788</v>
      </c>
      <c r="AA654" s="66" t="s">
        <v>1942</v>
      </c>
      <c r="AB654" s="63" t="s">
        <v>1877</v>
      </c>
      <c r="AC654" s="29"/>
    </row>
    <row r="655" spans="2:29" ht="60" x14ac:dyDescent="0.25">
      <c r="B655" s="13" t="str">
        <f>Calculations!A628</f>
        <v>19S063</v>
      </c>
      <c r="C655" s="60">
        <v>29</v>
      </c>
      <c r="D655" s="29" t="str">
        <f>Calculations!B628</f>
        <v>Land at Belle Field Close,  Lostock Hall, PR1 9SD</v>
      </c>
      <c r="E655" s="29" t="s">
        <v>1814</v>
      </c>
      <c r="F655" s="13" t="str">
        <f>Calculations!C628</f>
        <v>Residential</v>
      </c>
      <c r="G655" s="53">
        <f>Calculations!D628</f>
        <v>1.8914800000000001</v>
      </c>
      <c r="H655" s="53">
        <f>Calculations!H628</f>
        <v>1.6947754281110001</v>
      </c>
      <c r="I655" s="53">
        <f>Calculations!L628</f>
        <v>89.600494222037781</v>
      </c>
      <c r="J655" s="53">
        <f>Calculations!G628</f>
        <v>0.19670457188900001</v>
      </c>
      <c r="K655" s="53">
        <f>Calculations!K628</f>
        <v>10.399505777962231</v>
      </c>
      <c r="L655" s="53">
        <f>Calculations!F628</f>
        <v>0</v>
      </c>
      <c r="M655" s="53">
        <f>Calculations!J628</f>
        <v>0</v>
      </c>
      <c r="N655" s="53">
        <f>Calculations!E628</f>
        <v>0</v>
      </c>
      <c r="O655" s="53">
        <f>Calculations!I628</f>
        <v>0</v>
      </c>
      <c r="P655" s="53">
        <f>Calculations!Q628</f>
        <v>0.2422648</v>
      </c>
      <c r="Q655" s="53">
        <f>Calculations!V628</f>
        <v>12.808213673948444</v>
      </c>
      <c r="R655" s="53">
        <f>Calculations!O628</f>
        <v>4.1094800000000001E-2</v>
      </c>
      <c r="S655" s="53">
        <f>Calculations!T628</f>
        <v>2.1726267261615244</v>
      </c>
      <c r="T655" s="53">
        <f>Calculations!M628</f>
        <v>1.84E-2</v>
      </c>
      <c r="U655" s="53">
        <f>Calculations!R628</f>
        <v>0.97278321737475415</v>
      </c>
      <c r="V655" s="31" t="s">
        <v>1782</v>
      </c>
      <c r="W655" s="31" t="s">
        <v>1781</v>
      </c>
      <c r="X655" s="31" t="s">
        <v>1779</v>
      </c>
      <c r="Y655" s="29" t="s">
        <v>1787</v>
      </c>
      <c r="Z655" s="38" t="s">
        <v>1788</v>
      </c>
      <c r="AA655" s="66" t="s">
        <v>1943</v>
      </c>
      <c r="AB655" s="63" t="s">
        <v>1878</v>
      </c>
      <c r="AC655" s="29"/>
    </row>
    <row r="656" spans="2:29" ht="105" x14ac:dyDescent="0.25">
      <c r="B656" s="13" t="str">
        <f>Calculations!A629</f>
        <v>19S064</v>
      </c>
      <c r="C656" s="60">
        <v>29</v>
      </c>
      <c r="D656" s="29" t="str">
        <f>Calculations!B629</f>
        <v>LAND SOUTH OF CHAINHOUSE LANE, WHITESTAKE, PRESTON, PR4 4LE</v>
      </c>
      <c r="E656" s="29" t="s">
        <v>1814</v>
      </c>
      <c r="F656" s="13" t="str">
        <f>Calculations!C629</f>
        <v>Residential</v>
      </c>
      <c r="G656" s="53">
        <f>Calculations!D629</f>
        <v>3.7852600000000001</v>
      </c>
      <c r="H656" s="53">
        <f>Calculations!H629</f>
        <v>3.7852600000000001</v>
      </c>
      <c r="I656" s="53">
        <f>Calculations!L629</f>
        <v>100</v>
      </c>
      <c r="J656" s="53">
        <f>Calculations!G629</f>
        <v>0</v>
      </c>
      <c r="K656" s="53">
        <f>Calculations!K629</f>
        <v>0</v>
      </c>
      <c r="L656" s="53">
        <f>Calculations!F629</f>
        <v>0</v>
      </c>
      <c r="M656" s="53">
        <f>Calculations!J629</f>
        <v>0</v>
      </c>
      <c r="N656" s="53">
        <f>Calculations!E629</f>
        <v>0</v>
      </c>
      <c r="O656" s="53">
        <f>Calculations!I629</f>
        <v>0</v>
      </c>
      <c r="P656" s="53">
        <f>Calculations!Q629</f>
        <v>1.1994837</v>
      </c>
      <c r="Q656" s="53">
        <f>Calculations!V629</f>
        <v>31.688277687662143</v>
      </c>
      <c r="R656" s="53">
        <f>Calculations!O629</f>
        <v>0.21101370000000003</v>
      </c>
      <c r="S656" s="53">
        <f>Calculations!T629</f>
        <v>5.574615746342392</v>
      </c>
      <c r="T656" s="53">
        <f>Calculations!M629</f>
        <v>6.8073700000000001E-2</v>
      </c>
      <c r="U656" s="53">
        <f>Calculations!R629</f>
        <v>1.7983890142288774</v>
      </c>
      <c r="V656" s="31" t="s">
        <v>1782</v>
      </c>
      <c r="W656" s="31" t="s">
        <v>1782</v>
      </c>
      <c r="X656" s="31" t="s">
        <v>1779</v>
      </c>
      <c r="Y656" s="29" t="s">
        <v>1787</v>
      </c>
      <c r="Z656" s="38" t="s">
        <v>1788</v>
      </c>
      <c r="AA656" s="66" t="s">
        <v>1944</v>
      </c>
      <c r="AB656" s="63" t="s">
        <v>1878</v>
      </c>
      <c r="AC656" s="29"/>
    </row>
    <row r="657" spans="2:29" ht="60" x14ac:dyDescent="0.25">
      <c r="B657" s="13" t="str">
        <f>Calculations!A630</f>
        <v>19S065</v>
      </c>
      <c r="C657" s="60">
        <v>37</v>
      </c>
      <c r="D657" s="29" t="str">
        <f>Calculations!B630</f>
        <v>Jane Lane, Midge Hall, Leyland, PR26 6TQ</v>
      </c>
      <c r="E657" s="29" t="s">
        <v>1814</v>
      </c>
      <c r="F657" s="13" t="str">
        <f>Calculations!C630</f>
        <v>Residential</v>
      </c>
      <c r="G657" s="53">
        <f>Calculations!D630</f>
        <v>15.172000000000001</v>
      </c>
      <c r="H657" s="53">
        <f>Calculations!H630</f>
        <v>15.172000000000001</v>
      </c>
      <c r="I657" s="53">
        <f>Calculations!L630</f>
        <v>100</v>
      </c>
      <c r="J657" s="53">
        <f>Calculations!G630</f>
        <v>0</v>
      </c>
      <c r="K657" s="53">
        <f>Calculations!K630</f>
        <v>0</v>
      </c>
      <c r="L657" s="53">
        <f>Calculations!F630</f>
        <v>0</v>
      </c>
      <c r="M657" s="53">
        <f>Calculations!J630</f>
        <v>0</v>
      </c>
      <c r="N657" s="53">
        <f>Calculations!E630</f>
        <v>0</v>
      </c>
      <c r="O657" s="53">
        <f>Calculations!I630</f>
        <v>0</v>
      </c>
      <c r="P657" s="53">
        <f>Calculations!Q630</f>
        <v>1.0696370000000002</v>
      </c>
      <c r="Q657" s="53">
        <f>Calculations!V630</f>
        <v>7.0500725019773283</v>
      </c>
      <c r="R657" s="53">
        <f>Calculations!O630</f>
        <v>0.40578400000000003</v>
      </c>
      <c r="S657" s="53">
        <f>Calculations!T630</f>
        <v>2.6745583970471922</v>
      </c>
      <c r="T657" s="53">
        <f>Calculations!M630</f>
        <v>0.223994</v>
      </c>
      <c r="U657" s="53">
        <f>Calculations!R630</f>
        <v>1.4763643553915107</v>
      </c>
      <c r="V657" s="31" t="s">
        <v>1782</v>
      </c>
      <c r="W657" s="31" t="s">
        <v>1782</v>
      </c>
      <c r="X657" s="31" t="s">
        <v>1779</v>
      </c>
      <c r="Y657" s="29" t="s">
        <v>1787</v>
      </c>
      <c r="Z657" s="38" t="s">
        <v>1788</v>
      </c>
      <c r="AA657" s="66" t="s">
        <v>1945</v>
      </c>
      <c r="AB657" s="63" t="s">
        <v>1878</v>
      </c>
      <c r="AC657" s="29"/>
    </row>
    <row r="658" spans="2:29" ht="60" x14ac:dyDescent="0.25">
      <c r="B658" s="13" t="str">
        <f>Calculations!A631</f>
        <v>19S066</v>
      </c>
      <c r="C658" s="60">
        <v>37</v>
      </c>
      <c r="D658" s="29" t="str">
        <f>Calculations!B631</f>
        <v>Land to the North of Fleetwood Hall Farm, Longmeanygate, Leyland, PR26 6TH</v>
      </c>
      <c r="E658" s="29" t="s">
        <v>1814</v>
      </c>
      <c r="F658" s="13" t="str">
        <f>Calculations!C631</f>
        <v>Residential</v>
      </c>
      <c r="G658" s="53">
        <f>Calculations!D631</f>
        <v>13.522600000000001</v>
      </c>
      <c r="H658" s="53">
        <f>Calculations!H631</f>
        <v>13.522600000000001</v>
      </c>
      <c r="I658" s="53">
        <f>Calculations!L631</f>
        <v>100</v>
      </c>
      <c r="J658" s="53">
        <f>Calculations!G631</f>
        <v>0</v>
      </c>
      <c r="K658" s="53">
        <f>Calculations!K631</f>
        <v>0</v>
      </c>
      <c r="L658" s="53">
        <f>Calculations!F631</f>
        <v>0</v>
      </c>
      <c r="M658" s="53">
        <f>Calculations!J631</f>
        <v>0</v>
      </c>
      <c r="N658" s="53">
        <f>Calculations!E631</f>
        <v>0</v>
      </c>
      <c r="O658" s="53">
        <f>Calculations!I631</f>
        <v>0</v>
      </c>
      <c r="P658" s="53">
        <f>Calculations!Q631</f>
        <v>1.29522</v>
      </c>
      <c r="Q658" s="53">
        <f>Calculations!V631</f>
        <v>9.5781876266398474</v>
      </c>
      <c r="R658" s="53">
        <f>Calculations!O631</f>
        <v>0.37120300000000001</v>
      </c>
      <c r="S658" s="53">
        <f>Calculations!T631</f>
        <v>2.7450564240604618</v>
      </c>
      <c r="T658" s="53">
        <f>Calculations!M631</f>
        <v>0.176842</v>
      </c>
      <c r="U658" s="53">
        <f>Calculations!R631</f>
        <v>1.3077514679129754</v>
      </c>
      <c r="V658" s="31" t="s">
        <v>1782</v>
      </c>
      <c r="W658" s="31" t="s">
        <v>1782</v>
      </c>
      <c r="X658" s="31" t="s">
        <v>1779</v>
      </c>
      <c r="Y658" s="29" t="s">
        <v>1787</v>
      </c>
      <c r="Z658" s="38" t="s">
        <v>1788</v>
      </c>
      <c r="AA658" s="66" t="s">
        <v>1927</v>
      </c>
      <c r="AB658" s="63" t="s">
        <v>1878</v>
      </c>
      <c r="AC658" s="29"/>
    </row>
    <row r="659" spans="2:29" ht="60" x14ac:dyDescent="0.25">
      <c r="B659" s="13" t="str">
        <f>Calculations!A632</f>
        <v>19S067</v>
      </c>
      <c r="C659" s="60">
        <v>35</v>
      </c>
      <c r="D659" s="29" t="str">
        <f>Calculations!B632</f>
        <v>Land Adjoining East Side of Long Meadow and Oldfield, Hoole, Preston, PR4 4RQ</v>
      </c>
      <c r="E659" s="29" t="s">
        <v>1814</v>
      </c>
      <c r="F659" s="13" t="str">
        <f>Calculations!C632</f>
        <v>Residential</v>
      </c>
      <c r="G659" s="53">
        <f>Calculations!D632</f>
        <v>0.71089100000000005</v>
      </c>
      <c r="H659" s="53">
        <f>Calculations!H632</f>
        <v>0.71089100000000005</v>
      </c>
      <c r="I659" s="53">
        <f>Calculations!L632</f>
        <v>100</v>
      </c>
      <c r="J659" s="53">
        <f>Calculations!G632</f>
        <v>0</v>
      </c>
      <c r="K659" s="53">
        <f>Calculations!K632</f>
        <v>0</v>
      </c>
      <c r="L659" s="53">
        <f>Calculations!F632</f>
        <v>0</v>
      </c>
      <c r="M659" s="53">
        <f>Calculations!J632</f>
        <v>0</v>
      </c>
      <c r="N659" s="53">
        <f>Calculations!E632</f>
        <v>0</v>
      </c>
      <c r="O659" s="53">
        <f>Calculations!I632</f>
        <v>0</v>
      </c>
      <c r="P659" s="53">
        <f>Calculations!Q632</f>
        <v>0.13845654100000002</v>
      </c>
      <c r="Q659" s="53">
        <f>Calculations!V632</f>
        <v>19.476479657218899</v>
      </c>
      <c r="R659" s="53">
        <f>Calculations!O632</f>
        <v>7.87541E-4</v>
      </c>
      <c r="S659" s="53">
        <f>Calculations!T632</f>
        <v>0.11078224369136759</v>
      </c>
      <c r="T659" s="53">
        <f>Calculations!M632</f>
        <v>7.87541E-4</v>
      </c>
      <c r="U659" s="53">
        <f>Calculations!R632</f>
        <v>0.11078224369136759</v>
      </c>
      <c r="V659" s="31" t="s">
        <v>1782</v>
      </c>
      <c r="W659" s="31" t="s">
        <v>1782</v>
      </c>
      <c r="X659" s="31" t="s">
        <v>1779</v>
      </c>
      <c r="Y659" s="29" t="s">
        <v>1787</v>
      </c>
      <c r="Z659" s="38" t="s">
        <v>1788</v>
      </c>
      <c r="AA659" s="66" t="s">
        <v>1903</v>
      </c>
      <c r="AB659" s="63" t="s">
        <v>1878</v>
      </c>
      <c r="AC659" s="29"/>
    </row>
    <row r="660" spans="2:29" ht="75" x14ac:dyDescent="0.25">
      <c r="B660" s="13" t="str">
        <f>Calculations!A633</f>
        <v>19S068</v>
      </c>
      <c r="C660" s="60">
        <v>28</v>
      </c>
      <c r="D660" s="29" t="str">
        <f>Calculations!B633</f>
        <v>Land Adjoining The Bungalows and Lambourne House, Part Avenue, New Longton, Preston, PR4 4AY</v>
      </c>
      <c r="E660" s="29" t="s">
        <v>1814</v>
      </c>
      <c r="F660" s="13" t="str">
        <f>Calculations!C633</f>
        <v>Residential</v>
      </c>
      <c r="G660" s="53">
        <f>Calculations!D633</f>
        <v>1.1187400000000001</v>
      </c>
      <c r="H660" s="53">
        <f>Calculations!H633</f>
        <v>1.1187400000000001</v>
      </c>
      <c r="I660" s="53">
        <f>Calculations!L633</f>
        <v>100</v>
      </c>
      <c r="J660" s="53">
        <f>Calculations!G633</f>
        <v>0</v>
      </c>
      <c r="K660" s="53">
        <f>Calculations!K633</f>
        <v>0</v>
      </c>
      <c r="L660" s="53">
        <f>Calculations!F633</f>
        <v>0</v>
      </c>
      <c r="M660" s="53">
        <f>Calculations!J633</f>
        <v>0</v>
      </c>
      <c r="N660" s="53">
        <f>Calculations!E633</f>
        <v>0</v>
      </c>
      <c r="O660" s="53">
        <f>Calculations!I633</f>
        <v>0</v>
      </c>
      <c r="P660" s="53">
        <f>Calculations!Q633</f>
        <v>0.13675970000000001</v>
      </c>
      <c r="Q660" s="53">
        <f>Calculations!V633</f>
        <v>12.22443999499437</v>
      </c>
      <c r="R660" s="53">
        <f>Calculations!O633</f>
        <v>1.5340700000000001E-2</v>
      </c>
      <c r="S660" s="53">
        <f>Calculations!T633</f>
        <v>1.3712480111554068</v>
      </c>
      <c r="T660" s="53">
        <f>Calculations!M633</f>
        <v>0</v>
      </c>
      <c r="U660" s="53">
        <f>Calculations!R633</f>
        <v>0</v>
      </c>
      <c r="V660" s="31" t="s">
        <v>1782</v>
      </c>
      <c r="W660" s="31" t="s">
        <v>1782</v>
      </c>
      <c r="X660" s="31" t="s">
        <v>1779</v>
      </c>
      <c r="Y660" s="29" t="s">
        <v>1786</v>
      </c>
      <c r="Z660" s="38" t="s">
        <v>1815</v>
      </c>
      <c r="AA660" s="66" t="s">
        <v>1946</v>
      </c>
      <c r="AB660" s="63" t="s">
        <v>1878</v>
      </c>
      <c r="AC660" s="29"/>
    </row>
    <row r="661" spans="2:29" ht="60" x14ac:dyDescent="0.25">
      <c r="B661" s="13" t="str">
        <f>Calculations!A634</f>
        <v>19S069</v>
      </c>
      <c r="C661" s="60">
        <v>35</v>
      </c>
      <c r="D661" s="29" t="str">
        <f>Calculations!B634</f>
        <v>Land to South of Knoll Lane, Much Hoole, Preston, PR4 4RQ</v>
      </c>
      <c r="E661" s="29" t="s">
        <v>1814</v>
      </c>
      <c r="F661" s="13" t="str">
        <f>Calculations!C634</f>
        <v>Residential</v>
      </c>
      <c r="G661" s="53">
        <f>Calculations!D634</f>
        <v>5.24003</v>
      </c>
      <c r="H661" s="53">
        <f>Calculations!H634</f>
        <v>5.24003</v>
      </c>
      <c r="I661" s="53">
        <f>Calculations!L634</f>
        <v>100</v>
      </c>
      <c r="J661" s="53">
        <f>Calculations!G634</f>
        <v>0</v>
      </c>
      <c r="K661" s="53">
        <f>Calculations!K634</f>
        <v>0</v>
      </c>
      <c r="L661" s="53">
        <f>Calculations!F634</f>
        <v>0</v>
      </c>
      <c r="M661" s="53">
        <f>Calculations!J634</f>
        <v>0</v>
      </c>
      <c r="N661" s="53">
        <f>Calculations!E634</f>
        <v>0</v>
      </c>
      <c r="O661" s="53">
        <f>Calculations!I634</f>
        <v>0</v>
      </c>
      <c r="P661" s="53">
        <f>Calculations!Q634</f>
        <v>0.18867679999999998</v>
      </c>
      <c r="Q661" s="53">
        <f>Calculations!V634</f>
        <v>3.6006816754865905</v>
      </c>
      <c r="R661" s="53">
        <f>Calculations!O634</f>
        <v>5.4913799999999999E-2</v>
      </c>
      <c r="S661" s="53">
        <f>Calculations!T634</f>
        <v>1.0479672826300612</v>
      </c>
      <c r="T661" s="53">
        <f>Calculations!M634</f>
        <v>2.8631799999999999E-2</v>
      </c>
      <c r="U661" s="53">
        <f>Calculations!R634</f>
        <v>0.54640526867212591</v>
      </c>
      <c r="V661" s="31" t="s">
        <v>1782</v>
      </c>
      <c r="W661" s="31" t="s">
        <v>1782</v>
      </c>
      <c r="X661" s="31" t="s">
        <v>1779</v>
      </c>
      <c r="Y661" s="29" t="s">
        <v>1787</v>
      </c>
      <c r="Z661" s="38" t="s">
        <v>1788</v>
      </c>
      <c r="AA661" s="66" t="s">
        <v>1947</v>
      </c>
      <c r="AB661" s="63" t="s">
        <v>1878</v>
      </c>
      <c r="AC661" s="29"/>
    </row>
    <row r="662" spans="2:29" ht="75" x14ac:dyDescent="0.25">
      <c r="B662" s="13" t="str">
        <f>Calculations!A635</f>
        <v>19S070</v>
      </c>
      <c r="C662" s="60">
        <v>30</v>
      </c>
      <c r="D662" s="29" t="str">
        <f>Calculations!B635</f>
        <v>Land off Victoria Road, Walton-le-Dale, PR5 4AU</v>
      </c>
      <c r="E662" s="29" t="s">
        <v>1814</v>
      </c>
      <c r="F662" s="13" t="str">
        <f>Calculations!C635</f>
        <v>Residential</v>
      </c>
      <c r="G662" s="53">
        <f>Calculations!D635</f>
        <v>6.9126599999999998</v>
      </c>
      <c r="H662" s="53">
        <f>Calculations!H635</f>
        <v>-1.4241900599138574E-6</v>
      </c>
      <c r="I662" s="53">
        <f>Calculations!L635</f>
        <v>-2.060263429582617E-5</v>
      </c>
      <c r="J662" s="53">
        <f>Calculations!G635</f>
        <v>5.5709359100600004E-3</v>
      </c>
      <c r="K662" s="53">
        <f>Calculations!K635</f>
        <v>8.0590335848428826E-2</v>
      </c>
      <c r="L662" s="53">
        <f>Calculations!F635</f>
        <v>6.9070904882799997</v>
      </c>
      <c r="M662" s="53">
        <f>Calculations!J635</f>
        <v>99.919430266785866</v>
      </c>
      <c r="N662" s="53">
        <f>Calculations!E635</f>
        <v>0</v>
      </c>
      <c r="O662" s="53">
        <f>Calculations!I635</f>
        <v>0</v>
      </c>
      <c r="P662" s="53">
        <f>Calculations!Q635</f>
        <v>0.26453056856000001</v>
      </c>
      <c r="Q662" s="53">
        <f>Calculations!V635</f>
        <v>3.8267550922510294</v>
      </c>
      <c r="R662" s="53">
        <f>Calculations!O635</f>
        <v>2.5181568559999999E-2</v>
      </c>
      <c r="S662" s="53">
        <f>Calculations!T635</f>
        <v>0.36428189090740754</v>
      </c>
      <c r="T662" s="53">
        <f>Calculations!M635</f>
        <v>3.4685599999999999E-6</v>
      </c>
      <c r="U662" s="53">
        <f>Calculations!R635</f>
        <v>5.0176921763836207E-5</v>
      </c>
      <c r="V662" s="31" t="s">
        <v>1782</v>
      </c>
      <c r="W662" s="31" t="s">
        <v>1781</v>
      </c>
      <c r="X662" s="31" t="s">
        <v>1779</v>
      </c>
      <c r="Y662" s="29" t="s">
        <v>1784</v>
      </c>
      <c r="Z662" s="38" t="s">
        <v>1785</v>
      </c>
      <c r="AA662" s="66" t="s">
        <v>1948</v>
      </c>
      <c r="AB662" s="63" t="s">
        <v>1894</v>
      </c>
      <c r="AC662" s="29" t="s">
        <v>2454</v>
      </c>
    </row>
    <row r="663" spans="2:29" ht="60" x14ac:dyDescent="0.25">
      <c r="B663" s="13" t="str">
        <f>Calculations!A636</f>
        <v>19S071</v>
      </c>
      <c r="C663" s="60" t="s">
        <v>1847</v>
      </c>
      <c r="D663" s="29" t="str">
        <f>Calculations!B636</f>
        <v>Land off Moss House Lane, Much Hoole, PR4 4TE</v>
      </c>
      <c r="E663" s="29" t="s">
        <v>1814</v>
      </c>
      <c r="F663" s="13" t="str">
        <f>Calculations!C636</f>
        <v>Residential</v>
      </c>
      <c r="G663" s="53">
        <f>Calculations!D636</f>
        <v>3.1722700000000001</v>
      </c>
      <c r="H663" s="53">
        <f>Calculations!H636</f>
        <v>3.1722700000000001</v>
      </c>
      <c r="I663" s="53">
        <f>Calculations!L636</f>
        <v>100</v>
      </c>
      <c r="J663" s="53">
        <f>Calculations!G636</f>
        <v>0</v>
      </c>
      <c r="K663" s="53">
        <f>Calculations!K636</f>
        <v>0</v>
      </c>
      <c r="L663" s="53">
        <f>Calculations!F636</f>
        <v>0</v>
      </c>
      <c r="M663" s="53">
        <f>Calculations!J636</f>
        <v>0</v>
      </c>
      <c r="N663" s="53">
        <f>Calculations!E636</f>
        <v>0</v>
      </c>
      <c r="O663" s="53">
        <f>Calculations!I636</f>
        <v>0</v>
      </c>
      <c r="P663" s="53">
        <f>Calculations!Q636</f>
        <v>0.45654089999999997</v>
      </c>
      <c r="Q663" s="53">
        <f>Calculations!V636</f>
        <v>14.39161546778805</v>
      </c>
      <c r="R663" s="53">
        <f>Calculations!O636</f>
        <v>0.16648689999999999</v>
      </c>
      <c r="S663" s="53">
        <f>Calculations!T636</f>
        <v>5.2481945105555328</v>
      </c>
      <c r="T663" s="53">
        <f>Calculations!M636</f>
        <v>0.100506</v>
      </c>
      <c r="U663" s="53">
        <f>Calculations!R636</f>
        <v>3.16826751821251</v>
      </c>
      <c r="V663" s="31" t="s">
        <v>1782</v>
      </c>
      <c r="W663" s="31" t="s">
        <v>1782</v>
      </c>
      <c r="X663" s="31" t="s">
        <v>1779</v>
      </c>
      <c r="Y663" s="29" t="s">
        <v>1787</v>
      </c>
      <c r="Z663" s="38" t="s">
        <v>1788</v>
      </c>
      <c r="AA663" s="66" t="s">
        <v>1949</v>
      </c>
      <c r="AB663" s="63" t="s">
        <v>1878</v>
      </c>
      <c r="AC663" s="29"/>
    </row>
    <row r="664" spans="2:29" ht="60" x14ac:dyDescent="0.25">
      <c r="B664" s="13" t="str">
        <f>Calculations!A637</f>
        <v>19S073</v>
      </c>
      <c r="C664" s="60">
        <v>32</v>
      </c>
      <c r="D664" s="29" t="str">
        <f>Calculations!B637</f>
        <v>Hoghton Lane, Higher Walton, Preston, PR5 4ED</v>
      </c>
      <c r="E664" s="29" t="s">
        <v>1814</v>
      </c>
      <c r="F664" s="13" t="str">
        <f>Calculations!C637</f>
        <v>Residential</v>
      </c>
      <c r="G664" s="53">
        <f>Calculations!D637</f>
        <v>5.0893300000000004</v>
      </c>
      <c r="H664" s="53">
        <f>Calculations!H637</f>
        <v>5.0893300000000004</v>
      </c>
      <c r="I664" s="53">
        <f>Calculations!L637</f>
        <v>100</v>
      </c>
      <c r="J664" s="53">
        <f>Calculations!G637</f>
        <v>0</v>
      </c>
      <c r="K664" s="53">
        <f>Calculations!K637</f>
        <v>0</v>
      </c>
      <c r="L664" s="53">
        <f>Calculations!F637</f>
        <v>0</v>
      </c>
      <c r="M664" s="53">
        <f>Calculations!J637</f>
        <v>0</v>
      </c>
      <c r="N664" s="53">
        <f>Calculations!E637</f>
        <v>0</v>
      </c>
      <c r="O664" s="53">
        <f>Calculations!I637</f>
        <v>0</v>
      </c>
      <c r="P664" s="53">
        <f>Calculations!Q637</f>
        <v>9.9929500000000004E-3</v>
      </c>
      <c r="Q664" s="53">
        <f>Calculations!V637</f>
        <v>0.19635099315627008</v>
      </c>
      <c r="R664" s="53">
        <f>Calculations!O637</f>
        <v>0</v>
      </c>
      <c r="S664" s="53">
        <f>Calculations!T637</f>
        <v>0</v>
      </c>
      <c r="T664" s="53">
        <f>Calculations!M637</f>
        <v>0</v>
      </c>
      <c r="U664" s="53">
        <f>Calculations!R637</f>
        <v>0</v>
      </c>
      <c r="V664" s="31" t="s">
        <v>1782</v>
      </c>
      <c r="W664" s="31" t="s">
        <v>1782</v>
      </c>
      <c r="X664" s="31" t="s">
        <v>1779</v>
      </c>
      <c r="Y664" s="29" t="s">
        <v>1787</v>
      </c>
      <c r="Z664" s="38" t="s">
        <v>1788</v>
      </c>
      <c r="AA664" s="66" t="s">
        <v>1903</v>
      </c>
      <c r="AB664" s="63" t="s">
        <v>1878</v>
      </c>
      <c r="AC664" s="29"/>
    </row>
    <row r="665" spans="2:29" ht="60" x14ac:dyDescent="0.25">
      <c r="B665" s="13" t="str">
        <f>Calculations!A638</f>
        <v>19S074</v>
      </c>
      <c r="C665" s="60" t="s">
        <v>1841</v>
      </c>
      <c r="D665" s="29" t="str">
        <f>Calculations!B638</f>
        <v>Land Surrounding Tusons Farm, Walmer Bridge, PR4 5QB</v>
      </c>
      <c r="E665" s="29" t="s">
        <v>1814</v>
      </c>
      <c r="F665" s="13" t="str">
        <f>Calculations!C638</f>
        <v>Residential</v>
      </c>
      <c r="G665" s="53">
        <f>Calculations!D638</f>
        <v>14.5069</v>
      </c>
      <c r="H665" s="53">
        <f>Calculations!H638</f>
        <v>14.5069</v>
      </c>
      <c r="I665" s="53">
        <f>Calculations!L638</f>
        <v>100</v>
      </c>
      <c r="J665" s="53">
        <f>Calculations!G638</f>
        <v>0</v>
      </c>
      <c r="K665" s="53">
        <f>Calculations!K638</f>
        <v>0</v>
      </c>
      <c r="L665" s="53">
        <f>Calculations!F638</f>
        <v>0</v>
      </c>
      <c r="M665" s="53">
        <f>Calculations!J638</f>
        <v>0</v>
      </c>
      <c r="N665" s="53">
        <f>Calculations!E638</f>
        <v>0</v>
      </c>
      <c r="O665" s="53">
        <f>Calculations!I638</f>
        <v>0</v>
      </c>
      <c r="P665" s="53">
        <f>Calculations!Q638</f>
        <v>1.1762950000000001</v>
      </c>
      <c r="Q665" s="53">
        <f>Calculations!V638</f>
        <v>8.1085207728735984</v>
      </c>
      <c r="R665" s="53">
        <f>Calculations!O638</f>
        <v>0.59555800000000003</v>
      </c>
      <c r="S665" s="53">
        <f>Calculations!T638</f>
        <v>4.1053429747223733</v>
      </c>
      <c r="T665" s="53">
        <f>Calculations!M638</f>
        <v>0.32856099999999999</v>
      </c>
      <c r="U665" s="53">
        <f>Calculations!R638</f>
        <v>2.2648601699880744</v>
      </c>
      <c r="V665" s="31" t="s">
        <v>1782</v>
      </c>
      <c r="W665" s="31" t="s">
        <v>1782</v>
      </c>
      <c r="X665" s="31" t="s">
        <v>1779</v>
      </c>
      <c r="Y665" s="29" t="s">
        <v>1787</v>
      </c>
      <c r="Z665" s="38" t="s">
        <v>1788</v>
      </c>
      <c r="AA665" s="66" t="s">
        <v>1950</v>
      </c>
      <c r="AB665" s="63" t="s">
        <v>1878</v>
      </c>
      <c r="AC665" s="29"/>
    </row>
    <row r="666" spans="2:29" ht="75" x14ac:dyDescent="0.25">
      <c r="B666" s="13" t="str">
        <f>Calculations!A639</f>
        <v>19S075</v>
      </c>
      <c r="C666" s="60">
        <v>43</v>
      </c>
      <c r="D666" s="29" t="str">
        <f>Calculations!B639</f>
        <v>Land Between Dunkirk Lane and Nixon Lane, Leyland, PR26 7SY</v>
      </c>
      <c r="E666" s="29" t="s">
        <v>1814</v>
      </c>
      <c r="F666" s="13" t="str">
        <f>Calculations!C639</f>
        <v>Residential</v>
      </c>
      <c r="G666" s="53">
        <f>Calculations!D639</f>
        <v>13.6675</v>
      </c>
      <c r="H666" s="53">
        <f>Calculations!H639</f>
        <v>12.016141892431001</v>
      </c>
      <c r="I666" s="53">
        <f>Calculations!L639</f>
        <v>87.917628625798443</v>
      </c>
      <c r="J666" s="53">
        <f>Calculations!G639</f>
        <v>1.1517143864099999</v>
      </c>
      <c r="K666" s="53">
        <f>Calculations!K639</f>
        <v>8.4266646161331611</v>
      </c>
      <c r="L666" s="53">
        <f>Calculations!F639</f>
        <v>0.15211169619000001</v>
      </c>
      <c r="M666" s="53">
        <f>Calculations!J639</f>
        <v>1.1129445486738614</v>
      </c>
      <c r="N666" s="53">
        <f>Calculations!E639</f>
        <v>0.34753202496899999</v>
      </c>
      <c r="O666" s="53">
        <f>Calculations!I639</f>
        <v>2.542762209394549</v>
      </c>
      <c r="P666" s="53">
        <f>Calculations!Q639</f>
        <v>0.96627099999999999</v>
      </c>
      <c r="Q666" s="53">
        <f>Calculations!V639</f>
        <v>7.069844521675507</v>
      </c>
      <c r="R666" s="53">
        <f>Calculations!O639</f>
        <v>0.34037099999999998</v>
      </c>
      <c r="S666" s="53">
        <f>Calculations!T639</f>
        <v>2.4903676605085057</v>
      </c>
      <c r="T666" s="53">
        <f>Calculations!M639</f>
        <v>0.22624900000000001</v>
      </c>
      <c r="U666" s="53">
        <f>Calculations!R639</f>
        <v>1.6553795500274373</v>
      </c>
      <c r="V666" s="31" t="s">
        <v>1782</v>
      </c>
      <c r="W666" s="31" t="s">
        <v>1781</v>
      </c>
      <c r="X666" s="31" t="s">
        <v>1779</v>
      </c>
      <c r="Y666" s="29" t="s">
        <v>1786</v>
      </c>
      <c r="Z666" s="38" t="s">
        <v>1791</v>
      </c>
      <c r="AA666" s="66" t="s">
        <v>1951</v>
      </c>
      <c r="AB666" s="63" t="s">
        <v>1878</v>
      </c>
      <c r="AC666" s="29"/>
    </row>
    <row r="667" spans="2:29" ht="90" x14ac:dyDescent="0.25">
      <c r="B667" s="13" t="str">
        <f>Calculations!A640</f>
        <v>19S076</v>
      </c>
      <c r="C667" s="60" t="s">
        <v>1839</v>
      </c>
      <c r="D667" s="29" t="str">
        <f>Calculations!B640</f>
        <v>Land Between Marsh Lane and Hall Carr Lane, Longton, PR4 5YL</v>
      </c>
      <c r="E667" s="29" t="s">
        <v>1814</v>
      </c>
      <c r="F667" s="13" t="str">
        <f>Calculations!C640</f>
        <v>Residential</v>
      </c>
      <c r="G667" s="53">
        <f>Calculations!D640</f>
        <v>32.819299999999998</v>
      </c>
      <c r="H667" s="53">
        <f>Calculations!H640</f>
        <v>17.724932722799995</v>
      </c>
      <c r="I667" s="53">
        <f>Calculations!L640</f>
        <v>54.007650141227856</v>
      </c>
      <c r="J667" s="53">
        <f>Calculations!G640</f>
        <v>5.4610652767400003</v>
      </c>
      <c r="K667" s="53">
        <f>Calculations!K640</f>
        <v>16.639798157608482</v>
      </c>
      <c r="L667" s="53">
        <f>Calculations!F640</f>
        <v>5.55927928878</v>
      </c>
      <c r="M667" s="53">
        <f>Calculations!J640</f>
        <v>16.939055034019617</v>
      </c>
      <c r="N667" s="53">
        <f>Calculations!E640</f>
        <v>4.0740227116799996</v>
      </c>
      <c r="O667" s="53">
        <f>Calculations!I640</f>
        <v>12.413496667144027</v>
      </c>
      <c r="P667" s="53">
        <f>Calculations!Q640</f>
        <v>9.3201070000000001</v>
      </c>
      <c r="Q667" s="53">
        <f>Calculations!V640</f>
        <v>28.398250419722544</v>
      </c>
      <c r="R667" s="53">
        <f>Calculations!O640</f>
        <v>1.471387</v>
      </c>
      <c r="S667" s="53">
        <f>Calculations!T640</f>
        <v>4.4832979374940969</v>
      </c>
      <c r="T667" s="53">
        <f>Calculations!M640</f>
        <v>0.17404700000000001</v>
      </c>
      <c r="U667" s="53">
        <f>Calculations!R640</f>
        <v>0.53031905007114721</v>
      </c>
      <c r="V667" s="31" t="s">
        <v>1782</v>
      </c>
      <c r="W667" s="31" t="s">
        <v>1781</v>
      </c>
      <c r="X667" s="31" t="s">
        <v>1779</v>
      </c>
      <c r="Y667" s="29" t="s">
        <v>1783</v>
      </c>
      <c r="Z667" s="38" t="s">
        <v>1807</v>
      </c>
      <c r="AA667" s="66" t="s">
        <v>1952</v>
      </c>
      <c r="AB667" s="63" t="s">
        <v>1894</v>
      </c>
      <c r="AC667" s="29"/>
    </row>
    <row r="668" spans="2:29" ht="75" x14ac:dyDescent="0.25">
      <c r="B668" s="13" t="str">
        <f>Calculations!A641</f>
        <v>19S077</v>
      </c>
      <c r="C668" s="60">
        <v>37</v>
      </c>
      <c r="D668" s="29" t="str">
        <f>Calculations!B641</f>
        <v>Land at Cheshire House Farm, Church Lane, Farington, PR26 6QQ</v>
      </c>
      <c r="E668" s="29" t="s">
        <v>1814</v>
      </c>
      <c r="F668" s="13" t="str">
        <f>Calculations!C641</f>
        <v>Residential</v>
      </c>
      <c r="G668" s="53">
        <f>Calculations!D641</f>
        <v>8.0367700000000006</v>
      </c>
      <c r="H668" s="53">
        <f>Calculations!H641</f>
        <v>8.0367700000000006</v>
      </c>
      <c r="I668" s="53">
        <f>Calculations!L641</f>
        <v>100</v>
      </c>
      <c r="J668" s="53">
        <f>Calculations!G641</f>
        <v>0</v>
      </c>
      <c r="K668" s="53">
        <f>Calculations!K641</f>
        <v>0</v>
      </c>
      <c r="L668" s="53">
        <f>Calculations!F641</f>
        <v>0</v>
      </c>
      <c r="M668" s="53">
        <f>Calculations!J641</f>
        <v>0</v>
      </c>
      <c r="N668" s="53">
        <f>Calculations!E641</f>
        <v>0</v>
      </c>
      <c r="O668" s="53">
        <f>Calculations!I641</f>
        <v>0</v>
      </c>
      <c r="P668" s="53">
        <f>Calculations!Q641</f>
        <v>0.29084409999999999</v>
      </c>
      <c r="Q668" s="53">
        <f>Calculations!V641</f>
        <v>3.6189177990660424</v>
      </c>
      <c r="R668" s="53">
        <f>Calculations!O641</f>
        <v>0.17657509999999998</v>
      </c>
      <c r="S668" s="53">
        <f>Calculations!T641</f>
        <v>2.1970903733713913</v>
      </c>
      <c r="T668" s="53">
        <f>Calculations!M641</f>
        <v>0.13131499999999999</v>
      </c>
      <c r="U668" s="53">
        <f>Calculations!R641</f>
        <v>1.6339275604502803</v>
      </c>
      <c r="V668" s="31" t="s">
        <v>1782</v>
      </c>
      <c r="W668" s="31" t="s">
        <v>1782</v>
      </c>
      <c r="X668" s="31" t="s">
        <v>1779</v>
      </c>
      <c r="Y668" s="29" t="s">
        <v>1787</v>
      </c>
      <c r="Z668" s="38" t="s">
        <v>1788</v>
      </c>
      <c r="AA668" s="66" t="s">
        <v>1953</v>
      </c>
      <c r="AB668" s="63" t="s">
        <v>1878</v>
      </c>
      <c r="AC668" s="29"/>
    </row>
    <row r="669" spans="2:29" ht="60" x14ac:dyDescent="0.25">
      <c r="B669" s="13" t="str">
        <f>Calculations!A642</f>
        <v>19S078</v>
      </c>
      <c r="C669" s="60">
        <v>28</v>
      </c>
      <c r="D669" s="29" t="str">
        <f>Calculations!B642</f>
        <v>Land South of Stryands, PR4 5HD</v>
      </c>
      <c r="E669" s="29" t="s">
        <v>1814</v>
      </c>
      <c r="F669" s="13" t="str">
        <f>Calculations!C642</f>
        <v>Residential</v>
      </c>
      <c r="G669" s="53">
        <f>Calculations!D642</f>
        <v>4.1488399999999999</v>
      </c>
      <c r="H669" s="53">
        <f>Calculations!H642</f>
        <v>0.97027728458399976</v>
      </c>
      <c r="I669" s="53">
        <f>Calculations!L642</f>
        <v>23.386712540951201</v>
      </c>
      <c r="J669" s="53">
        <f>Calculations!G642</f>
        <v>2.9007646564999998</v>
      </c>
      <c r="K669" s="53">
        <f>Calculations!K642</f>
        <v>69.917486731230895</v>
      </c>
      <c r="L669" s="53">
        <f>Calculations!F642</f>
        <v>0.15452270135999999</v>
      </c>
      <c r="M669" s="53">
        <f>Calculations!J642</f>
        <v>3.7244796463589824</v>
      </c>
      <c r="N669" s="53">
        <f>Calculations!E642</f>
        <v>0.123275357556</v>
      </c>
      <c r="O669" s="53">
        <f>Calculations!I642</f>
        <v>2.9713210814589139</v>
      </c>
      <c r="P669" s="53">
        <f>Calculations!Q642</f>
        <v>0.32911650000000003</v>
      </c>
      <c r="Q669" s="53">
        <f>Calculations!V642</f>
        <v>7.9327354152003942</v>
      </c>
      <c r="R669" s="53">
        <f>Calculations!O642</f>
        <v>0.1487675</v>
      </c>
      <c r="S669" s="53">
        <f>Calculations!T642</f>
        <v>3.5857613212367792</v>
      </c>
      <c r="T669" s="53">
        <f>Calculations!M642</f>
        <v>7.2158700000000006E-2</v>
      </c>
      <c r="U669" s="53">
        <f>Calculations!R642</f>
        <v>1.7392500072309371</v>
      </c>
      <c r="V669" s="31" t="s">
        <v>1782</v>
      </c>
      <c r="W669" s="31" t="s">
        <v>1781</v>
      </c>
      <c r="X669" s="31" t="s">
        <v>1779</v>
      </c>
      <c r="Y669" s="29" t="s">
        <v>1786</v>
      </c>
      <c r="Z669" s="38" t="s">
        <v>1815</v>
      </c>
      <c r="AA669" s="66" t="s">
        <v>1954</v>
      </c>
      <c r="AB669" s="63" t="s">
        <v>1878</v>
      </c>
      <c r="AC669" s="29"/>
    </row>
    <row r="670" spans="2:29" ht="75" x14ac:dyDescent="0.25">
      <c r="B670" s="13" t="str">
        <f>Calculations!A643</f>
        <v>19S079</v>
      </c>
      <c r="C670" s="60">
        <v>29</v>
      </c>
      <c r="D670" s="29" t="str">
        <f>Calculations!B643</f>
        <v>Land north of Chain House Lane, Whitestake, Preston, PR4 4LE</v>
      </c>
      <c r="E670" s="29" t="s">
        <v>1814</v>
      </c>
      <c r="F670" s="13" t="str">
        <f>Calculations!C643</f>
        <v>Residential</v>
      </c>
      <c r="G670" s="53">
        <f>Calculations!D643</f>
        <v>1.51142</v>
      </c>
      <c r="H670" s="53">
        <f>Calculations!H643</f>
        <v>1.51142</v>
      </c>
      <c r="I670" s="53">
        <f>Calculations!L643</f>
        <v>100</v>
      </c>
      <c r="J670" s="53">
        <f>Calculations!G643</f>
        <v>0</v>
      </c>
      <c r="K670" s="53">
        <f>Calculations!K643</f>
        <v>0</v>
      </c>
      <c r="L670" s="53">
        <f>Calculations!F643</f>
        <v>0</v>
      </c>
      <c r="M670" s="53">
        <f>Calculations!J643</f>
        <v>0</v>
      </c>
      <c r="N670" s="53">
        <f>Calculations!E643</f>
        <v>0</v>
      </c>
      <c r="O670" s="53">
        <f>Calculations!I643</f>
        <v>0</v>
      </c>
      <c r="P670" s="53">
        <f>Calculations!Q643</f>
        <v>0.13496359999999999</v>
      </c>
      <c r="Q670" s="53">
        <f>Calculations!V643</f>
        <v>8.9295893927564798</v>
      </c>
      <c r="R670" s="53">
        <f>Calculations!O643</f>
        <v>2.0358600000000001E-2</v>
      </c>
      <c r="S670" s="53">
        <f>Calculations!T643</f>
        <v>1.3469849545460562</v>
      </c>
      <c r="T670" s="53">
        <f>Calculations!M643</f>
        <v>0</v>
      </c>
      <c r="U670" s="53">
        <f>Calculations!R643</f>
        <v>0</v>
      </c>
      <c r="V670" s="31" t="s">
        <v>1782</v>
      </c>
      <c r="W670" s="31" t="s">
        <v>1782</v>
      </c>
      <c r="X670" s="31" t="s">
        <v>1779</v>
      </c>
      <c r="Y670" s="29" t="s">
        <v>1787</v>
      </c>
      <c r="Z670" s="38" t="s">
        <v>1788</v>
      </c>
      <c r="AA670" s="66" t="s">
        <v>1955</v>
      </c>
      <c r="AB670" s="63" t="s">
        <v>1878</v>
      </c>
      <c r="AC670" s="29"/>
    </row>
    <row r="671" spans="2:29" ht="60" x14ac:dyDescent="0.25">
      <c r="B671" s="13" t="str">
        <f>Calculations!A644</f>
        <v>19S080</v>
      </c>
      <c r="C671" s="60">
        <v>45</v>
      </c>
      <c r="D671" s="29" t="str">
        <f>Calculations!B644</f>
        <v>Land Between West Coast Main Line and Wigan Road, Wigan Road, Leyland, PR25 5DA</v>
      </c>
      <c r="E671" s="29" t="s">
        <v>1814</v>
      </c>
      <c r="F671" s="13" t="str">
        <f>Calculations!C644</f>
        <v>Mixed Use</v>
      </c>
      <c r="G671" s="53">
        <f>Calculations!D644</f>
        <v>2.3435899999999998</v>
      </c>
      <c r="H671" s="53">
        <f>Calculations!H644</f>
        <v>2.3435899999999998</v>
      </c>
      <c r="I671" s="53">
        <f>Calculations!L644</f>
        <v>100</v>
      </c>
      <c r="J671" s="53">
        <f>Calculations!G644</f>
        <v>0</v>
      </c>
      <c r="K671" s="53">
        <f>Calculations!K644</f>
        <v>0</v>
      </c>
      <c r="L671" s="53">
        <f>Calculations!F644</f>
        <v>0</v>
      </c>
      <c r="M671" s="53">
        <f>Calculations!J644</f>
        <v>0</v>
      </c>
      <c r="N671" s="53">
        <f>Calculations!E644</f>
        <v>0</v>
      </c>
      <c r="O671" s="53">
        <f>Calculations!I644</f>
        <v>0</v>
      </c>
      <c r="P671" s="53">
        <f>Calculations!Q644</f>
        <v>4.1733190000000003E-2</v>
      </c>
      <c r="Q671" s="53">
        <f>Calculations!V644</f>
        <v>1.7807376716917209</v>
      </c>
      <c r="R671" s="53">
        <f>Calculations!O644</f>
        <v>5.7173900000000001E-3</v>
      </c>
      <c r="S671" s="53">
        <f>Calculations!T644</f>
        <v>0.24395862757564252</v>
      </c>
      <c r="T671" s="53">
        <f>Calculations!M644</f>
        <v>3.3400000000000001E-3</v>
      </c>
      <c r="U671" s="53">
        <f>Calculations!R644</f>
        <v>0.14251639578595235</v>
      </c>
      <c r="V671" s="31" t="s">
        <v>1782</v>
      </c>
      <c r="W671" s="31" t="s">
        <v>1782</v>
      </c>
      <c r="X671" s="31" t="s">
        <v>1779</v>
      </c>
      <c r="Y671" s="29" t="s">
        <v>1787</v>
      </c>
      <c r="Z671" s="38" t="s">
        <v>1788</v>
      </c>
      <c r="AA671" s="66" t="s">
        <v>1903</v>
      </c>
      <c r="AB671" s="63" t="s">
        <v>1878</v>
      </c>
      <c r="AC671" s="29"/>
    </row>
    <row r="672" spans="2:29" ht="105" x14ac:dyDescent="0.25">
      <c r="B672" s="13" t="str">
        <f>Calculations!A645</f>
        <v>19S081</v>
      </c>
      <c r="C672" s="60">
        <v>45</v>
      </c>
      <c r="D672" s="29" t="str">
        <f>Calculations!B645</f>
        <v>Land North of Shaw Brook, Leyland, PR25 3DE</v>
      </c>
      <c r="E672" s="29" t="s">
        <v>1814</v>
      </c>
      <c r="F672" s="13" t="str">
        <f>Calculations!C645</f>
        <v>Residential</v>
      </c>
      <c r="G672" s="53">
        <f>Calculations!D645</f>
        <v>10.3208</v>
      </c>
      <c r="H672" s="53">
        <f>Calculations!H645</f>
        <v>10.300798383440911</v>
      </c>
      <c r="I672" s="53">
        <f>Calculations!L645</f>
        <v>99.806200909240673</v>
      </c>
      <c r="J672" s="53">
        <f>Calculations!G645</f>
        <v>8.1736955459899997E-3</v>
      </c>
      <c r="K672" s="53">
        <f>Calculations!K645</f>
        <v>7.9196336969905426E-2</v>
      </c>
      <c r="L672" s="53">
        <f>Calculations!F645</f>
        <v>8.4925801189800003E-4</v>
      </c>
      <c r="M672" s="53">
        <f>Calculations!J645</f>
        <v>8.2286064248701645E-3</v>
      </c>
      <c r="N672" s="53">
        <f>Calculations!E645</f>
        <v>1.09786630012E-2</v>
      </c>
      <c r="O672" s="53">
        <f>Calculations!I645</f>
        <v>0.10637414736454538</v>
      </c>
      <c r="P672" s="53">
        <f>Calculations!Q645</f>
        <v>1.0962939999999999</v>
      </c>
      <c r="Q672" s="53">
        <f>Calculations!V645</f>
        <v>10.622180451127818</v>
      </c>
      <c r="R672" s="53">
        <f>Calculations!O645</f>
        <v>0.31081099999999995</v>
      </c>
      <c r="S672" s="53">
        <f>Calculations!T645</f>
        <v>3.0115010464305088</v>
      </c>
      <c r="T672" s="53">
        <f>Calculations!M645</f>
        <v>0.12776499999999999</v>
      </c>
      <c r="U672" s="53">
        <f>Calculations!R645</f>
        <v>1.2379369816293311</v>
      </c>
      <c r="V672" s="31" t="s">
        <v>1782</v>
      </c>
      <c r="W672" s="31" t="s">
        <v>1781</v>
      </c>
      <c r="X672" s="31" t="s">
        <v>1779</v>
      </c>
      <c r="Y672" s="29" t="s">
        <v>1786</v>
      </c>
      <c r="Z672" s="38" t="s">
        <v>1791</v>
      </c>
      <c r="AA672" s="66" t="s">
        <v>1956</v>
      </c>
      <c r="AB672" s="63" t="s">
        <v>1878</v>
      </c>
      <c r="AC672" s="29"/>
    </row>
    <row r="673" spans="2:29" ht="75" x14ac:dyDescent="0.25">
      <c r="B673" s="13" t="str">
        <f>Calculations!A646</f>
        <v>19S082</v>
      </c>
      <c r="C673" s="60">
        <v>45</v>
      </c>
      <c r="D673" s="29" t="str">
        <f>Calculations!B646</f>
        <v>Done</v>
      </c>
      <c r="E673" s="29" t="s">
        <v>1814</v>
      </c>
      <c r="F673" s="13" t="str">
        <f>Calculations!C646</f>
        <v>Mixed Use</v>
      </c>
      <c r="G673" s="53">
        <f>Calculations!D646</f>
        <v>3.4218500000000001</v>
      </c>
      <c r="H673" s="53">
        <f>Calculations!H646</f>
        <v>3.4218500000000001</v>
      </c>
      <c r="I673" s="53">
        <f>Calculations!L646</f>
        <v>100</v>
      </c>
      <c r="J673" s="53">
        <f>Calculations!G646</f>
        <v>0</v>
      </c>
      <c r="K673" s="53">
        <f>Calculations!K646</f>
        <v>0</v>
      </c>
      <c r="L673" s="53">
        <f>Calculations!F646</f>
        <v>0</v>
      </c>
      <c r="M673" s="53">
        <f>Calculations!J646</f>
        <v>0</v>
      </c>
      <c r="N673" s="53">
        <f>Calculations!E646</f>
        <v>0</v>
      </c>
      <c r="O673" s="53">
        <f>Calculations!I646</f>
        <v>0</v>
      </c>
      <c r="P673" s="53">
        <f>Calculations!Q646</f>
        <v>0.396455</v>
      </c>
      <c r="Q673" s="53">
        <f>Calculations!V646</f>
        <v>11.585984189838831</v>
      </c>
      <c r="R673" s="53">
        <f>Calculations!O646</f>
        <v>0.15518600000000002</v>
      </c>
      <c r="S673" s="53">
        <f>Calculations!T646</f>
        <v>4.5351491152446775</v>
      </c>
      <c r="T673" s="53">
        <f>Calculations!M646</f>
        <v>1.4E-2</v>
      </c>
      <c r="U673" s="53">
        <f>Calculations!R646</f>
        <v>0.40913540920846908</v>
      </c>
      <c r="V673" s="31" t="s">
        <v>1782</v>
      </c>
      <c r="W673" s="31" t="s">
        <v>1782</v>
      </c>
      <c r="X673" s="31" t="s">
        <v>1779</v>
      </c>
      <c r="Y673" s="29" t="s">
        <v>1787</v>
      </c>
      <c r="Z673" s="38" t="s">
        <v>1788</v>
      </c>
      <c r="AA673" s="66" t="s">
        <v>1957</v>
      </c>
      <c r="AB673" s="63" t="s">
        <v>1878</v>
      </c>
      <c r="AC673" s="29"/>
    </row>
    <row r="674" spans="2:29" ht="75" x14ac:dyDescent="0.25">
      <c r="B674" s="13" t="str">
        <f>Calculations!A647</f>
        <v>19S083</v>
      </c>
      <c r="C674" s="60">
        <v>38</v>
      </c>
      <c r="D674" s="29" t="str">
        <f>Calculations!B647</f>
        <v>Clayton Brook Farm, Preston Road, Bamber Bridge, Preston, PR5 8JP</v>
      </c>
      <c r="E674" s="29" t="s">
        <v>1814</v>
      </c>
      <c r="F674" s="13" t="str">
        <f>Calculations!C647</f>
        <v>Residential</v>
      </c>
      <c r="G674" s="53">
        <f>Calculations!D647</f>
        <v>6.8304999999999998</v>
      </c>
      <c r="H674" s="53">
        <f>Calculations!H647</f>
        <v>6.8304999999999998</v>
      </c>
      <c r="I674" s="53">
        <f>Calculations!L647</f>
        <v>100</v>
      </c>
      <c r="J674" s="53">
        <f>Calculations!G647</f>
        <v>0</v>
      </c>
      <c r="K674" s="53">
        <f>Calculations!K647</f>
        <v>0</v>
      </c>
      <c r="L674" s="53">
        <f>Calculations!F647</f>
        <v>0</v>
      </c>
      <c r="M674" s="53">
        <f>Calculations!J647</f>
        <v>0</v>
      </c>
      <c r="N674" s="53">
        <f>Calculations!E647</f>
        <v>0</v>
      </c>
      <c r="O674" s="53">
        <f>Calculations!I647</f>
        <v>0</v>
      </c>
      <c r="P674" s="53">
        <f>Calculations!Q647</f>
        <v>6.4760299999999993E-2</v>
      </c>
      <c r="Q674" s="53">
        <f>Calculations!V647</f>
        <v>0.94810482395139439</v>
      </c>
      <c r="R674" s="53">
        <f>Calculations!O647</f>
        <v>1.2887900000000001E-2</v>
      </c>
      <c r="S674" s="53">
        <f>Calculations!T647</f>
        <v>0.18868164848839764</v>
      </c>
      <c r="T674" s="53">
        <f>Calculations!M647</f>
        <v>0</v>
      </c>
      <c r="U674" s="53">
        <f>Calculations!R647</f>
        <v>0</v>
      </c>
      <c r="V674" s="31" t="s">
        <v>1782</v>
      </c>
      <c r="W674" s="31" t="s">
        <v>1782</v>
      </c>
      <c r="X674" s="31" t="s">
        <v>1779</v>
      </c>
      <c r="Y674" s="29" t="s">
        <v>1787</v>
      </c>
      <c r="Z674" s="38" t="s">
        <v>1788</v>
      </c>
      <c r="AA674" s="66" t="s">
        <v>1958</v>
      </c>
      <c r="AB674" s="63" t="s">
        <v>1878</v>
      </c>
      <c r="AC674" s="29"/>
    </row>
    <row r="675" spans="2:29" ht="75" x14ac:dyDescent="0.25">
      <c r="B675" s="13" t="str">
        <f>Calculations!A648</f>
        <v>19S084</v>
      </c>
      <c r="C675" s="60" t="s">
        <v>1871</v>
      </c>
      <c r="D675" s="29" t="str">
        <f>Calculations!B648</f>
        <v>Land at Carrwood Road, South Ribble, PR5 5QS</v>
      </c>
      <c r="E675" s="29" t="s">
        <v>1814</v>
      </c>
      <c r="F675" s="13" t="str">
        <f>Calculations!C648</f>
        <v>Residential</v>
      </c>
      <c r="G675" s="53">
        <f>Calculations!D648</f>
        <v>1.8379399999999999</v>
      </c>
      <c r="H675" s="53">
        <f>Calculations!H648</f>
        <v>1.8379399999999999</v>
      </c>
      <c r="I675" s="53">
        <f>Calculations!L648</f>
        <v>100</v>
      </c>
      <c r="J675" s="53">
        <f>Calculations!G648</f>
        <v>0</v>
      </c>
      <c r="K675" s="53">
        <f>Calculations!K648</f>
        <v>0</v>
      </c>
      <c r="L675" s="53">
        <f>Calculations!F648</f>
        <v>0</v>
      </c>
      <c r="M675" s="53">
        <f>Calculations!J648</f>
        <v>0</v>
      </c>
      <c r="N675" s="53">
        <f>Calculations!E648</f>
        <v>0</v>
      </c>
      <c r="O675" s="53">
        <f>Calculations!I648</f>
        <v>0</v>
      </c>
      <c r="P675" s="53">
        <f>Calculations!Q648</f>
        <v>7.4653500000000012E-2</v>
      </c>
      <c r="Q675" s="53">
        <f>Calculations!V648</f>
        <v>4.0618028880159311</v>
      </c>
      <c r="R675" s="53">
        <f>Calculations!O648</f>
        <v>3.0270600000000002E-2</v>
      </c>
      <c r="S675" s="53">
        <f>Calculations!T648</f>
        <v>1.6469852117044084</v>
      </c>
      <c r="T675" s="53">
        <f>Calculations!M648</f>
        <v>2.1470599999999999E-2</v>
      </c>
      <c r="U675" s="53">
        <f>Calculations!R648</f>
        <v>1.1681882977681535</v>
      </c>
      <c r="V675" s="31" t="s">
        <v>1782</v>
      </c>
      <c r="W675" s="31" t="s">
        <v>1782</v>
      </c>
      <c r="X675" s="31" t="s">
        <v>1779</v>
      </c>
      <c r="Y675" s="29" t="s">
        <v>1787</v>
      </c>
      <c r="Z675" s="38" t="s">
        <v>1788</v>
      </c>
      <c r="AA675" s="66" t="s">
        <v>1959</v>
      </c>
      <c r="AB675" s="63" t="s">
        <v>1878</v>
      </c>
      <c r="AC675" s="29"/>
    </row>
    <row r="676" spans="2:29" ht="60" x14ac:dyDescent="0.25">
      <c r="B676" s="13" t="str">
        <f>Calculations!A649</f>
        <v>19S085</v>
      </c>
      <c r="C676" s="60">
        <v>45</v>
      </c>
      <c r="D676" s="29" t="str">
        <f>Calculations!B649</f>
        <v>Land off Wigan Road, PR25 5DA</v>
      </c>
      <c r="E676" s="29" t="s">
        <v>1814</v>
      </c>
      <c r="F676" s="13" t="str">
        <f>Calculations!C649</f>
        <v>Mixed Use</v>
      </c>
      <c r="G676" s="53">
        <f>Calculations!D649</f>
        <v>4.0042299999999997</v>
      </c>
      <c r="H676" s="53">
        <f>Calculations!H649</f>
        <v>4.0042299999999997</v>
      </c>
      <c r="I676" s="53">
        <f>Calculations!L649</f>
        <v>100</v>
      </c>
      <c r="J676" s="53">
        <f>Calculations!G649</f>
        <v>0</v>
      </c>
      <c r="K676" s="53">
        <f>Calculations!K649</f>
        <v>0</v>
      </c>
      <c r="L676" s="53">
        <f>Calculations!F649</f>
        <v>0</v>
      </c>
      <c r="M676" s="53">
        <f>Calculations!J649</f>
        <v>0</v>
      </c>
      <c r="N676" s="53">
        <f>Calculations!E649</f>
        <v>0</v>
      </c>
      <c r="O676" s="53">
        <f>Calculations!I649</f>
        <v>0</v>
      </c>
      <c r="P676" s="53">
        <f>Calculations!Q649</f>
        <v>0.18869150000000001</v>
      </c>
      <c r="Q676" s="53">
        <f>Calculations!V649</f>
        <v>4.7123042382680325</v>
      </c>
      <c r="R676" s="53">
        <f>Calculations!O649</f>
        <v>8.7847499999999995E-2</v>
      </c>
      <c r="S676" s="53">
        <f>Calculations!T649</f>
        <v>2.1938674851344704</v>
      </c>
      <c r="T676" s="53">
        <f>Calculations!M649</f>
        <v>6.4647499999999997E-2</v>
      </c>
      <c r="U676" s="53">
        <f>Calculations!R649</f>
        <v>1.6144801872020338</v>
      </c>
      <c r="V676" s="31" t="s">
        <v>1782</v>
      </c>
      <c r="W676" s="31" t="s">
        <v>1782</v>
      </c>
      <c r="X676" s="31" t="s">
        <v>1779</v>
      </c>
      <c r="Y676" s="29" t="s">
        <v>1787</v>
      </c>
      <c r="Z676" s="38" t="s">
        <v>1788</v>
      </c>
      <c r="AA676" s="66" t="s">
        <v>1960</v>
      </c>
      <c r="AB676" s="63" t="s">
        <v>1878</v>
      </c>
      <c r="AC676" s="29"/>
    </row>
    <row r="677" spans="2:29" ht="75" x14ac:dyDescent="0.25">
      <c r="B677" s="13" t="str">
        <f>Calculations!A650</f>
        <v>19S086</v>
      </c>
      <c r="C677" s="60">
        <v>45</v>
      </c>
      <c r="D677" s="29" t="str">
        <f>Calculations!B650</f>
        <v>Land Bound by Heald House Road and M6, PR5 0JD</v>
      </c>
      <c r="E677" s="29" t="s">
        <v>1814</v>
      </c>
      <c r="F677" s="13" t="str">
        <f>Calculations!C650</f>
        <v>Residential</v>
      </c>
      <c r="G677" s="53">
        <f>Calculations!D650</f>
        <v>2.14113</v>
      </c>
      <c r="H677" s="53">
        <f>Calculations!H650</f>
        <v>2.14113</v>
      </c>
      <c r="I677" s="53">
        <f>Calculations!L650</f>
        <v>100</v>
      </c>
      <c r="J677" s="53">
        <f>Calculations!G650</f>
        <v>0</v>
      </c>
      <c r="K677" s="53">
        <f>Calculations!K650</f>
        <v>0</v>
      </c>
      <c r="L677" s="53">
        <f>Calculations!F650</f>
        <v>0</v>
      </c>
      <c r="M677" s="53">
        <f>Calculations!J650</f>
        <v>0</v>
      </c>
      <c r="N677" s="53">
        <f>Calculations!E650</f>
        <v>0</v>
      </c>
      <c r="O677" s="53">
        <f>Calculations!I650</f>
        <v>0</v>
      </c>
      <c r="P677" s="53">
        <f>Calculations!Q650</f>
        <v>9.5134059999999993E-2</v>
      </c>
      <c r="Q677" s="53">
        <f>Calculations!V650</f>
        <v>4.4431706622204157</v>
      </c>
      <c r="R677" s="53">
        <f>Calculations!O650</f>
        <v>3.3019960000000001E-2</v>
      </c>
      <c r="S677" s="53">
        <f>Calculations!T650</f>
        <v>1.5421744592808471</v>
      </c>
      <c r="T677" s="53">
        <f>Calculations!M650</f>
        <v>2.8160500000000002E-2</v>
      </c>
      <c r="U677" s="53">
        <f>Calculations!R650</f>
        <v>1.3152167313521366</v>
      </c>
      <c r="V677" s="31" t="s">
        <v>1782</v>
      </c>
      <c r="W677" s="31" t="s">
        <v>1782</v>
      </c>
      <c r="X677" s="31" t="s">
        <v>1779</v>
      </c>
      <c r="Y677" s="29" t="s">
        <v>1787</v>
      </c>
      <c r="Z677" s="38" t="s">
        <v>1788</v>
      </c>
      <c r="AA677" s="66" t="s">
        <v>1961</v>
      </c>
      <c r="AB677" s="63" t="s">
        <v>1878</v>
      </c>
      <c r="AC677" s="29"/>
    </row>
    <row r="678" spans="2:29" ht="75" x14ac:dyDescent="0.25">
      <c r="B678" s="13" t="str">
        <f>Calculations!A651</f>
        <v>19S087</v>
      </c>
      <c r="C678" s="60">
        <v>31</v>
      </c>
      <c r="D678" s="29" t="str">
        <f>Calculations!B651</f>
        <v>Land to the Rear of 215 Brindle Road, Bamber Bridge, PR5 6YL</v>
      </c>
      <c r="E678" s="29" t="s">
        <v>1814</v>
      </c>
      <c r="F678" s="13" t="str">
        <f>Calculations!C651</f>
        <v>Residential</v>
      </c>
      <c r="G678" s="53">
        <f>Calculations!D651</f>
        <v>9.8123799999999992</v>
      </c>
      <c r="H678" s="53">
        <f>Calculations!H651</f>
        <v>9.8123799999999992</v>
      </c>
      <c r="I678" s="53">
        <f>Calculations!L651</f>
        <v>100</v>
      </c>
      <c r="J678" s="53">
        <f>Calculations!G651</f>
        <v>0</v>
      </c>
      <c r="K678" s="53">
        <f>Calculations!K651</f>
        <v>0</v>
      </c>
      <c r="L678" s="53">
        <f>Calculations!F651</f>
        <v>0</v>
      </c>
      <c r="M678" s="53">
        <f>Calculations!J651</f>
        <v>0</v>
      </c>
      <c r="N678" s="53">
        <f>Calculations!E651</f>
        <v>0</v>
      </c>
      <c r="O678" s="53">
        <f>Calculations!I651</f>
        <v>0</v>
      </c>
      <c r="P678" s="53">
        <f>Calculations!Q651</f>
        <v>0.8285093</v>
      </c>
      <c r="Q678" s="53">
        <f>Calculations!V651</f>
        <v>8.4435101371940355</v>
      </c>
      <c r="R678" s="53">
        <f>Calculations!O651</f>
        <v>0.1671513</v>
      </c>
      <c r="S678" s="53">
        <f>Calculations!T651</f>
        <v>1.7034735711417619</v>
      </c>
      <c r="T678" s="53">
        <f>Calculations!M651</f>
        <v>7.0393200000000003E-2</v>
      </c>
      <c r="U678" s="53">
        <f>Calculations!R651</f>
        <v>0.71739170313420397</v>
      </c>
      <c r="V678" s="31" t="s">
        <v>1782</v>
      </c>
      <c r="W678" s="31" t="s">
        <v>1782</v>
      </c>
      <c r="X678" s="31" t="s">
        <v>1779</v>
      </c>
      <c r="Y678" s="29" t="s">
        <v>1787</v>
      </c>
      <c r="Z678" s="38" t="s">
        <v>1788</v>
      </c>
      <c r="AA678" s="66" t="s">
        <v>1962</v>
      </c>
      <c r="AB678" s="63" t="s">
        <v>1878</v>
      </c>
      <c r="AC678" s="29"/>
    </row>
    <row r="679" spans="2:29" ht="60" x14ac:dyDescent="0.25">
      <c r="B679" s="13" t="str">
        <f>Calculations!A652</f>
        <v>19S088</v>
      </c>
      <c r="C679" s="60">
        <v>37</v>
      </c>
      <c r="D679" s="29" t="str">
        <f>Calculations!B652</f>
        <v>Land at Croston Road, Farington, Leyland, PR26 6PU</v>
      </c>
      <c r="E679" s="29" t="s">
        <v>1814</v>
      </c>
      <c r="F679" s="13" t="str">
        <f>Calculations!C652</f>
        <v>Residential</v>
      </c>
      <c r="G679" s="53">
        <f>Calculations!D652</f>
        <v>19.6005</v>
      </c>
      <c r="H679" s="53">
        <f>Calculations!H652</f>
        <v>19.6005</v>
      </c>
      <c r="I679" s="53">
        <f>Calculations!L652</f>
        <v>100</v>
      </c>
      <c r="J679" s="53">
        <f>Calculations!G652</f>
        <v>0</v>
      </c>
      <c r="K679" s="53">
        <f>Calculations!K652</f>
        <v>0</v>
      </c>
      <c r="L679" s="53">
        <f>Calculations!F652</f>
        <v>0</v>
      </c>
      <c r="M679" s="53">
        <f>Calculations!J652</f>
        <v>0</v>
      </c>
      <c r="N679" s="53">
        <f>Calculations!E652</f>
        <v>0</v>
      </c>
      <c r="O679" s="53">
        <f>Calculations!I652</f>
        <v>0</v>
      </c>
      <c r="P679" s="53">
        <f>Calculations!Q652</f>
        <v>2.3824049999999999</v>
      </c>
      <c r="Q679" s="53">
        <f>Calculations!V652</f>
        <v>12.154817479145938</v>
      </c>
      <c r="R679" s="53">
        <f>Calculations!O652</f>
        <v>0.359985</v>
      </c>
      <c r="S679" s="53">
        <f>Calculations!T652</f>
        <v>1.8366113109359454</v>
      </c>
      <c r="T679" s="53">
        <f>Calculations!M652</f>
        <v>0.201429</v>
      </c>
      <c r="U679" s="53">
        <f>Calculations!R652</f>
        <v>1.0276727634499119</v>
      </c>
      <c r="V679" s="31" t="s">
        <v>1782</v>
      </c>
      <c r="W679" s="31" t="s">
        <v>1782</v>
      </c>
      <c r="X679" s="31" t="s">
        <v>1779</v>
      </c>
      <c r="Y679" s="29" t="s">
        <v>1787</v>
      </c>
      <c r="Z679" s="38" t="s">
        <v>1788</v>
      </c>
      <c r="AA679" s="66" t="s">
        <v>1963</v>
      </c>
      <c r="AB679" s="63" t="s">
        <v>1878</v>
      </c>
      <c r="AC679" s="29"/>
    </row>
    <row r="680" spans="2:29" ht="75" x14ac:dyDescent="0.25">
      <c r="B680" s="13" t="str">
        <f>Calculations!A653</f>
        <v>19S089</v>
      </c>
      <c r="C680" s="60" t="s">
        <v>1847</v>
      </c>
      <c r="D680" s="29" t="str">
        <f>Calculations!B653</f>
        <v>Land to the North of Liverpool Old Road and West of Liverpool Road (A59), Much Hoole, PR4 4QB</v>
      </c>
      <c r="E680" s="29" t="s">
        <v>1814</v>
      </c>
      <c r="F680" s="13" t="str">
        <f>Calculations!C653</f>
        <v>Residential</v>
      </c>
      <c r="G680" s="53">
        <f>Calculations!D653</f>
        <v>3.2085300000000001</v>
      </c>
      <c r="H680" s="53">
        <f>Calculations!H653</f>
        <v>3.2085300000000001</v>
      </c>
      <c r="I680" s="53">
        <f>Calculations!L653</f>
        <v>100</v>
      </c>
      <c r="J680" s="53">
        <f>Calculations!G653</f>
        <v>0</v>
      </c>
      <c r="K680" s="53">
        <f>Calculations!K653</f>
        <v>0</v>
      </c>
      <c r="L680" s="53">
        <f>Calculations!F653</f>
        <v>0</v>
      </c>
      <c r="M680" s="53">
        <f>Calculations!J653</f>
        <v>0</v>
      </c>
      <c r="N680" s="53">
        <f>Calculations!E653</f>
        <v>0</v>
      </c>
      <c r="O680" s="53">
        <f>Calculations!I653</f>
        <v>0</v>
      </c>
      <c r="P680" s="53">
        <f>Calculations!Q653</f>
        <v>0.17072229999999999</v>
      </c>
      <c r="Q680" s="53">
        <f>Calculations!V653</f>
        <v>5.320888381906979</v>
      </c>
      <c r="R680" s="53">
        <f>Calculations!O653</f>
        <v>4.4859299999999998E-2</v>
      </c>
      <c r="S680" s="53">
        <f>Calculations!T653</f>
        <v>1.3981262447288945</v>
      </c>
      <c r="T680" s="53">
        <f>Calculations!M653</f>
        <v>2.6645599999999998E-2</v>
      </c>
      <c r="U680" s="53">
        <f>Calculations!R653</f>
        <v>0.83046130159294129</v>
      </c>
      <c r="V680" s="31" t="s">
        <v>1782</v>
      </c>
      <c r="W680" s="31" t="s">
        <v>1782</v>
      </c>
      <c r="X680" s="31" t="s">
        <v>1779</v>
      </c>
      <c r="Y680" s="29" t="s">
        <v>1787</v>
      </c>
      <c r="Z680" s="38" t="s">
        <v>1788</v>
      </c>
      <c r="AA680" s="66" t="s">
        <v>1964</v>
      </c>
      <c r="AB680" s="63" t="s">
        <v>1878</v>
      </c>
      <c r="AC680" s="29"/>
    </row>
    <row r="681" spans="2:29" ht="75" x14ac:dyDescent="0.25">
      <c r="B681" s="13" t="str">
        <f>Calculations!A654</f>
        <v>19S091</v>
      </c>
      <c r="C681" s="60">
        <v>28</v>
      </c>
      <c r="D681" s="29" t="str">
        <f>Calculations!B654</f>
        <v>Land North of Wham Lane, New Longton, PR4 4XE</v>
      </c>
      <c r="E681" s="29" t="s">
        <v>1814</v>
      </c>
      <c r="F681" s="13" t="str">
        <f>Calculations!C654</f>
        <v>Residential</v>
      </c>
      <c r="G681" s="53">
        <f>Calculations!D654</f>
        <v>8.6968300000000003</v>
      </c>
      <c r="H681" s="53">
        <f>Calculations!H654</f>
        <v>8.6968300000000003</v>
      </c>
      <c r="I681" s="53">
        <f>Calculations!L654</f>
        <v>100</v>
      </c>
      <c r="J681" s="53">
        <f>Calculations!G654</f>
        <v>0</v>
      </c>
      <c r="K681" s="53">
        <f>Calculations!K654</f>
        <v>0</v>
      </c>
      <c r="L681" s="53">
        <f>Calculations!F654</f>
        <v>0</v>
      </c>
      <c r="M681" s="53">
        <f>Calculations!J654</f>
        <v>0</v>
      </c>
      <c r="N681" s="53">
        <f>Calculations!E654</f>
        <v>0</v>
      </c>
      <c r="O681" s="53">
        <f>Calculations!I654</f>
        <v>0</v>
      </c>
      <c r="P681" s="53">
        <f>Calculations!Q654</f>
        <v>2.4356646</v>
      </c>
      <c r="Q681" s="53">
        <f>Calculations!V654</f>
        <v>28.006349439968353</v>
      </c>
      <c r="R681" s="53">
        <f>Calculations!O654</f>
        <v>6.4614599999999994E-2</v>
      </c>
      <c r="S681" s="53">
        <f>Calculations!T654</f>
        <v>0.74296726508394428</v>
      </c>
      <c r="T681" s="53">
        <f>Calculations!M654</f>
        <v>0</v>
      </c>
      <c r="U681" s="53">
        <f>Calculations!R654</f>
        <v>0</v>
      </c>
      <c r="V681" s="31" t="s">
        <v>1782</v>
      </c>
      <c r="W681" s="31" t="s">
        <v>1782</v>
      </c>
      <c r="X681" s="31" t="s">
        <v>1779</v>
      </c>
      <c r="Y681" s="29" t="s">
        <v>1787</v>
      </c>
      <c r="Z681" s="38" t="s">
        <v>1788</v>
      </c>
      <c r="AA681" s="66" t="s">
        <v>1965</v>
      </c>
      <c r="AB681" s="63" t="s">
        <v>1878</v>
      </c>
      <c r="AC681" s="29"/>
    </row>
    <row r="682" spans="2:29" ht="75" x14ac:dyDescent="0.25">
      <c r="B682" s="13" t="str">
        <f>Calculations!A655</f>
        <v>19S092</v>
      </c>
      <c r="C682" s="60">
        <v>45</v>
      </c>
      <c r="D682" s="29" t="str">
        <f>Calculations!B655</f>
        <v>Land North of Dawson Lane, Leyland, Lancashire, PR25 5UD</v>
      </c>
      <c r="E682" s="29" t="s">
        <v>1814</v>
      </c>
      <c r="F682" s="13" t="str">
        <f>Calculations!C655</f>
        <v>Mixed Use</v>
      </c>
      <c r="G682" s="53">
        <f>Calculations!D655</f>
        <v>21.025300000000001</v>
      </c>
      <c r="H682" s="53">
        <f>Calculations!H655</f>
        <v>21.025300000000001</v>
      </c>
      <c r="I682" s="53">
        <f>Calculations!L655</f>
        <v>100</v>
      </c>
      <c r="J682" s="53">
        <f>Calculations!G655</f>
        <v>0</v>
      </c>
      <c r="K682" s="53">
        <f>Calculations!K655</f>
        <v>0</v>
      </c>
      <c r="L682" s="53">
        <f>Calculations!F655</f>
        <v>0</v>
      </c>
      <c r="M682" s="53">
        <f>Calculations!J655</f>
        <v>0</v>
      </c>
      <c r="N682" s="53">
        <f>Calculations!E655</f>
        <v>0</v>
      </c>
      <c r="O682" s="53">
        <f>Calculations!I655</f>
        <v>0</v>
      </c>
      <c r="P682" s="53">
        <f>Calculations!Q655</f>
        <v>0.99568000000000001</v>
      </c>
      <c r="Q682" s="53">
        <f>Calculations!V655</f>
        <v>4.7356280290887645</v>
      </c>
      <c r="R682" s="53">
        <f>Calculations!O655</f>
        <v>0.465341</v>
      </c>
      <c r="S682" s="53">
        <f>Calculations!T655</f>
        <v>2.213243092845286</v>
      </c>
      <c r="T682" s="53">
        <f>Calculations!M655</f>
        <v>0.27588699999999999</v>
      </c>
      <c r="U682" s="53">
        <f>Calculations!R655</f>
        <v>1.3121667705098143</v>
      </c>
      <c r="V682" s="31" t="s">
        <v>1782</v>
      </c>
      <c r="W682" s="31" t="s">
        <v>1782</v>
      </c>
      <c r="X682" s="31" t="s">
        <v>1779</v>
      </c>
      <c r="Y682" s="29" t="s">
        <v>1787</v>
      </c>
      <c r="Z682" s="38" t="s">
        <v>1788</v>
      </c>
      <c r="AA682" s="66" t="s">
        <v>1966</v>
      </c>
      <c r="AB682" s="63" t="s">
        <v>1878</v>
      </c>
      <c r="AC682" s="29"/>
    </row>
    <row r="683" spans="2:29" ht="75" x14ac:dyDescent="0.25">
      <c r="B683" s="13" t="str">
        <f>Calculations!A656</f>
        <v>19S093</v>
      </c>
      <c r="C683" s="60">
        <v>29</v>
      </c>
      <c r="D683" s="29" t="str">
        <f>Calculations!B656</f>
        <v>Land off Coote Lane, Lostock Hall, PR1 9TP</v>
      </c>
      <c r="E683" s="29" t="s">
        <v>1814</v>
      </c>
      <c r="F683" s="13" t="str">
        <f>Calculations!C656</f>
        <v>Residential</v>
      </c>
      <c r="G683" s="53">
        <f>Calculations!D656</f>
        <v>1.8906000000000001</v>
      </c>
      <c r="H683" s="53">
        <f>Calculations!H656</f>
        <v>1.8906000000000001</v>
      </c>
      <c r="I683" s="53">
        <f>Calculations!L656</f>
        <v>100</v>
      </c>
      <c r="J683" s="53">
        <f>Calculations!G656</f>
        <v>0</v>
      </c>
      <c r="K683" s="53">
        <f>Calculations!K656</f>
        <v>0</v>
      </c>
      <c r="L683" s="53">
        <f>Calculations!F656</f>
        <v>0</v>
      </c>
      <c r="M683" s="53">
        <f>Calculations!J656</f>
        <v>0</v>
      </c>
      <c r="N683" s="53">
        <f>Calculations!E656</f>
        <v>0</v>
      </c>
      <c r="O683" s="53">
        <f>Calculations!I656</f>
        <v>0</v>
      </c>
      <c r="P683" s="53">
        <f>Calculations!Q656</f>
        <v>0.29297432000000001</v>
      </c>
      <c r="Q683" s="53">
        <f>Calculations!V656</f>
        <v>15.49636729080715</v>
      </c>
      <c r="R683" s="53">
        <f>Calculations!O656</f>
        <v>8.413532E-2</v>
      </c>
      <c r="S683" s="53">
        <f>Calculations!T656</f>
        <v>4.450191473606262</v>
      </c>
      <c r="T683" s="53">
        <f>Calculations!M656</f>
        <v>9.17252E-3</v>
      </c>
      <c r="U683" s="53">
        <f>Calculations!R656</f>
        <v>0.48516449804294931</v>
      </c>
      <c r="V683" s="31" t="s">
        <v>1782</v>
      </c>
      <c r="W683" s="31" t="s">
        <v>1782</v>
      </c>
      <c r="X683" s="31" t="s">
        <v>1779</v>
      </c>
      <c r="Y683" s="29" t="s">
        <v>1787</v>
      </c>
      <c r="Z683" s="38" t="s">
        <v>1788</v>
      </c>
      <c r="AA683" s="66" t="s">
        <v>1967</v>
      </c>
      <c r="AB683" s="63" t="s">
        <v>1878</v>
      </c>
      <c r="AC683" s="29"/>
    </row>
    <row r="684" spans="2:29" ht="75" x14ac:dyDescent="0.25">
      <c r="B684" s="13" t="str">
        <f>Calculations!A657</f>
        <v>19S094</v>
      </c>
      <c r="C684" s="60">
        <v>31</v>
      </c>
      <c r="D684" s="29" t="str">
        <f>Calculations!B657</f>
        <v>Land at Stilefield/Leigh House, South Ribble, PR5 5UP and Land at Lime Kiln Farm, South Ribble, PR5 5UQ</v>
      </c>
      <c r="E684" s="29" t="s">
        <v>1814</v>
      </c>
      <c r="F684" s="13" t="str">
        <f>Calculations!C657</f>
        <v>Residential</v>
      </c>
      <c r="G684" s="53">
        <f>Calculations!D657</f>
        <v>13.107200000000001</v>
      </c>
      <c r="H684" s="53">
        <f>Calculations!H657</f>
        <v>13.107200000000001</v>
      </c>
      <c r="I684" s="53">
        <f>Calculations!L657</f>
        <v>100</v>
      </c>
      <c r="J684" s="53">
        <f>Calculations!G657</f>
        <v>0</v>
      </c>
      <c r="K684" s="53">
        <f>Calculations!K657</f>
        <v>0</v>
      </c>
      <c r="L684" s="53">
        <f>Calculations!F657</f>
        <v>0</v>
      </c>
      <c r="M684" s="53">
        <f>Calculations!J657</f>
        <v>0</v>
      </c>
      <c r="N684" s="53">
        <f>Calculations!E657</f>
        <v>0</v>
      </c>
      <c r="O684" s="53">
        <f>Calculations!I657</f>
        <v>0</v>
      </c>
      <c r="P684" s="53">
        <f>Calculations!Q657</f>
        <v>0.81402299999999994</v>
      </c>
      <c r="Q684" s="53">
        <f>Calculations!V657</f>
        <v>6.2105026245117179</v>
      </c>
      <c r="R684" s="53">
        <f>Calculations!O657</f>
        <v>0.229458</v>
      </c>
      <c r="S684" s="53">
        <f>Calculations!T657</f>
        <v>1.7506256103515625</v>
      </c>
      <c r="T684" s="53">
        <f>Calculations!M657</f>
        <v>0.116894</v>
      </c>
      <c r="U684" s="53">
        <f>Calculations!R657</f>
        <v>0.89183044433593739</v>
      </c>
      <c r="V684" s="31" t="s">
        <v>1782</v>
      </c>
      <c r="W684" s="31" t="s">
        <v>1782</v>
      </c>
      <c r="X684" s="31" t="s">
        <v>1779</v>
      </c>
      <c r="Y684" s="29" t="s">
        <v>1787</v>
      </c>
      <c r="Z684" s="38" t="s">
        <v>1788</v>
      </c>
      <c r="AA684" s="66" t="s">
        <v>1968</v>
      </c>
      <c r="AB684" s="63" t="s">
        <v>1878</v>
      </c>
      <c r="AC684" s="29"/>
    </row>
    <row r="685" spans="2:29" ht="90" x14ac:dyDescent="0.25">
      <c r="B685" s="13" t="str">
        <f>Calculations!A658</f>
        <v>19S095</v>
      </c>
      <c r="C685" s="60">
        <v>44</v>
      </c>
      <c r="D685" s="29" t="str">
        <f>Calculations!B658</f>
        <v>Land to the South and West of Emnie Lane/Leyland Lane, South Leyland, PR26 8LH</v>
      </c>
      <c r="E685" s="29" t="s">
        <v>1814</v>
      </c>
      <c r="F685" s="13" t="str">
        <f>Calculations!C658</f>
        <v>Residential</v>
      </c>
      <c r="G685" s="53">
        <f>Calculations!D658</f>
        <v>24.925599999999999</v>
      </c>
      <c r="H685" s="53">
        <f>Calculations!H658</f>
        <v>22.178409174108996</v>
      </c>
      <c r="I685" s="53">
        <f>Calculations!L658</f>
        <v>88.978436523530007</v>
      </c>
      <c r="J685" s="53">
        <f>Calculations!G658</f>
        <v>1.18642874304</v>
      </c>
      <c r="K685" s="53">
        <f>Calculations!K658</f>
        <v>4.7598803761594501</v>
      </c>
      <c r="L685" s="53">
        <f>Calculations!F658</f>
        <v>0.778799965122</v>
      </c>
      <c r="M685" s="53">
        <f>Calculations!J658</f>
        <v>3.1244983676300673</v>
      </c>
      <c r="N685" s="53">
        <f>Calculations!E658</f>
        <v>0.78196211772900004</v>
      </c>
      <c r="O685" s="53">
        <f>Calculations!I658</f>
        <v>3.1371847326804572</v>
      </c>
      <c r="P685" s="53">
        <f>Calculations!Q658</f>
        <v>4.386107</v>
      </c>
      <c r="Q685" s="53">
        <f>Calculations!V658</f>
        <v>17.596796065089706</v>
      </c>
      <c r="R685" s="53">
        <f>Calculations!O658</f>
        <v>1.3417569999999999</v>
      </c>
      <c r="S685" s="53">
        <f>Calculations!T658</f>
        <v>5.3830479507012869</v>
      </c>
      <c r="T685" s="53">
        <f>Calculations!M658</f>
        <v>0.79173899999999997</v>
      </c>
      <c r="U685" s="53">
        <f>Calculations!R658</f>
        <v>3.1764089931636548</v>
      </c>
      <c r="V685" s="31" t="s">
        <v>1782</v>
      </c>
      <c r="W685" s="31" t="s">
        <v>1781</v>
      </c>
      <c r="X685" s="31" t="s">
        <v>1779</v>
      </c>
      <c r="Y685" s="29" t="s">
        <v>1786</v>
      </c>
      <c r="Z685" s="38" t="s">
        <v>1791</v>
      </c>
      <c r="AA685" s="66" t="s">
        <v>1969</v>
      </c>
      <c r="AB685" s="63" t="s">
        <v>1878</v>
      </c>
      <c r="AC685" s="29"/>
    </row>
    <row r="686" spans="2:29" ht="75" x14ac:dyDescent="0.25">
      <c r="B686" s="13" t="str">
        <f>Calculations!A659</f>
        <v>19S096</v>
      </c>
      <c r="C686" s="60">
        <v>37</v>
      </c>
      <c r="D686" s="29" t="str">
        <f>Calculations!B659</f>
        <v>Land Adjacent 120 Longmeanygate, Midge Hall, Leyland, PR26 6TE</v>
      </c>
      <c r="E686" s="29" t="s">
        <v>1814</v>
      </c>
      <c r="F686" s="13" t="str">
        <f>Calculations!C659</f>
        <v>Residential</v>
      </c>
      <c r="G686" s="53">
        <f>Calculations!D659</f>
        <v>1.3243</v>
      </c>
      <c r="H686" s="53">
        <f>Calculations!H659</f>
        <v>1.3243</v>
      </c>
      <c r="I686" s="53">
        <f>Calculations!L659</f>
        <v>100</v>
      </c>
      <c r="J686" s="53">
        <f>Calculations!G659</f>
        <v>0</v>
      </c>
      <c r="K686" s="53">
        <f>Calculations!K659</f>
        <v>0</v>
      </c>
      <c r="L686" s="53">
        <f>Calculations!F659</f>
        <v>0</v>
      </c>
      <c r="M686" s="53">
        <f>Calculations!J659</f>
        <v>0</v>
      </c>
      <c r="N686" s="53">
        <f>Calculations!E659</f>
        <v>0</v>
      </c>
      <c r="O686" s="53">
        <f>Calculations!I659</f>
        <v>0</v>
      </c>
      <c r="P686" s="53">
        <f>Calculations!Q659</f>
        <v>0.49083561999999997</v>
      </c>
      <c r="Q686" s="53">
        <f>Calculations!V659</f>
        <v>37.063778600015098</v>
      </c>
      <c r="R686" s="53">
        <f>Calculations!O659</f>
        <v>0.28665861999999998</v>
      </c>
      <c r="S686" s="53">
        <f>Calculations!T659</f>
        <v>21.646048478441436</v>
      </c>
      <c r="T686" s="53">
        <f>Calculations!M659</f>
        <v>1.22762E-3</v>
      </c>
      <c r="U686" s="53">
        <f>Calculations!R659</f>
        <v>9.2699539379294718E-2</v>
      </c>
      <c r="V686" s="31" t="s">
        <v>1781</v>
      </c>
      <c r="W686" s="31" t="s">
        <v>1782</v>
      </c>
      <c r="X686" s="31" t="s">
        <v>1779</v>
      </c>
      <c r="Y686" s="29" t="s">
        <v>1783</v>
      </c>
      <c r="Z686" s="38" t="s">
        <v>1806</v>
      </c>
      <c r="AA686" s="66" t="s">
        <v>1970</v>
      </c>
      <c r="AB686" s="63" t="s">
        <v>1894</v>
      </c>
      <c r="AC686" s="29"/>
    </row>
    <row r="687" spans="2:29" ht="75" x14ac:dyDescent="0.25">
      <c r="B687" s="13" t="str">
        <f>Calculations!A660</f>
        <v>19S097</v>
      </c>
      <c r="C687" s="60">
        <v>29</v>
      </c>
      <c r="D687" s="29" t="str">
        <f>Calculations!B660</f>
        <v>Pickerings Farm, Penwortham, PR1 9TX</v>
      </c>
      <c r="E687" s="29" t="s">
        <v>1814</v>
      </c>
      <c r="F687" s="13" t="str">
        <f>Calculations!C660</f>
        <v>Residential</v>
      </c>
      <c r="G687" s="53">
        <f>Calculations!D660</f>
        <v>99.851600000000005</v>
      </c>
      <c r="H687" s="53">
        <f>Calculations!H660</f>
        <v>99.851600000000005</v>
      </c>
      <c r="I687" s="53">
        <f>Calculations!L660</f>
        <v>100</v>
      </c>
      <c r="J687" s="53">
        <f>Calculations!G660</f>
        <v>0</v>
      </c>
      <c r="K687" s="53">
        <f>Calculations!K660</f>
        <v>0</v>
      </c>
      <c r="L687" s="53">
        <f>Calculations!F660</f>
        <v>0</v>
      </c>
      <c r="M687" s="53">
        <f>Calculations!J660</f>
        <v>0</v>
      </c>
      <c r="N687" s="53">
        <f>Calculations!E660</f>
        <v>0</v>
      </c>
      <c r="O687" s="53">
        <f>Calculations!I660</f>
        <v>0</v>
      </c>
      <c r="P687" s="53">
        <f>Calculations!Q660</f>
        <v>12.792999999999999</v>
      </c>
      <c r="Q687" s="53">
        <f>Calculations!V660</f>
        <v>12.812013027332561</v>
      </c>
      <c r="R687" s="53">
        <f>Calculations!O660</f>
        <v>3.7112100000000003</v>
      </c>
      <c r="S687" s="53">
        <f>Calculations!T660</f>
        <v>3.7167256208212991</v>
      </c>
      <c r="T687" s="53">
        <f>Calculations!M660</f>
        <v>1.36846</v>
      </c>
      <c r="U687" s="53">
        <f>Calculations!R660</f>
        <v>1.3704938128182222</v>
      </c>
      <c r="V687" s="31" t="s">
        <v>1782</v>
      </c>
      <c r="W687" s="31" t="s">
        <v>1782</v>
      </c>
      <c r="X687" s="31" t="s">
        <v>1779</v>
      </c>
      <c r="Y687" s="29" t="s">
        <v>1787</v>
      </c>
      <c r="Z687" s="38" t="s">
        <v>1788</v>
      </c>
      <c r="AA687" s="66" t="s">
        <v>1971</v>
      </c>
      <c r="AB687" s="63" t="s">
        <v>1878</v>
      </c>
      <c r="AC687" s="29"/>
    </row>
    <row r="688" spans="2:29" ht="75" x14ac:dyDescent="0.25">
      <c r="B688" s="13" t="str">
        <f>Calculations!A661</f>
        <v>19S098</v>
      </c>
      <c r="C688" s="60">
        <v>29</v>
      </c>
      <c r="D688" s="29" t="str">
        <f>Calculations!B661</f>
        <v>Aspley House, Farington, South Ribble, PR4 4LE</v>
      </c>
      <c r="E688" s="29" t="s">
        <v>1814</v>
      </c>
      <c r="F688" s="13" t="str">
        <f>Calculations!C661</f>
        <v>Residential</v>
      </c>
      <c r="G688" s="53">
        <f>Calculations!D661</f>
        <v>11.1866</v>
      </c>
      <c r="H688" s="53">
        <f>Calculations!H661</f>
        <v>11.1866</v>
      </c>
      <c r="I688" s="53">
        <f>Calculations!L661</f>
        <v>100</v>
      </c>
      <c r="J688" s="53">
        <f>Calculations!G661</f>
        <v>0</v>
      </c>
      <c r="K688" s="53">
        <f>Calculations!K661</f>
        <v>0</v>
      </c>
      <c r="L688" s="53">
        <f>Calculations!F661</f>
        <v>0</v>
      </c>
      <c r="M688" s="53">
        <f>Calculations!J661</f>
        <v>0</v>
      </c>
      <c r="N688" s="53">
        <f>Calculations!E661</f>
        <v>0</v>
      </c>
      <c r="O688" s="53">
        <f>Calculations!I661</f>
        <v>0</v>
      </c>
      <c r="P688" s="53">
        <f>Calculations!Q661</f>
        <v>1.9361120000000001</v>
      </c>
      <c r="Q688" s="53">
        <f>Calculations!V661</f>
        <v>17.307421379150053</v>
      </c>
      <c r="R688" s="53">
        <f>Calculations!O661</f>
        <v>0.45966200000000002</v>
      </c>
      <c r="S688" s="53">
        <f>Calculations!T661</f>
        <v>4.1090411742620638</v>
      </c>
      <c r="T688" s="53">
        <f>Calculations!M661</f>
        <v>0.11819499999999999</v>
      </c>
      <c r="U688" s="53">
        <f>Calculations!R661</f>
        <v>1.0565766184542218</v>
      </c>
      <c r="V688" s="31" t="s">
        <v>1782</v>
      </c>
      <c r="W688" s="31" t="s">
        <v>1782</v>
      </c>
      <c r="X688" s="31" t="s">
        <v>1779</v>
      </c>
      <c r="Y688" s="29" t="s">
        <v>1787</v>
      </c>
      <c r="Z688" s="38" t="s">
        <v>1788</v>
      </c>
      <c r="AA688" s="66" t="s">
        <v>1972</v>
      </c>
      <c r="AB688" s="63" t="s">
        <v>1878</v>
      </c>
      <c r="AC688" s="29"/>
    </row>
    <row r="689" spans="2:29" ht="75" x14ac:dyDescent="0.25">
      <c r="B689" s="13" t="str">
        <f>Calculations!A662</f>
        <v>19S099</v>
      </c>
      <c r="C689" s="60">
        <v>29</v>
      </c>
      <c r="D689" s="29" t="str">
        <f>Calculations!B662</f>
        <v>Land Between Coote Lane and Church Lane, Farington Moss, PR4 4LH</v>
      </c>
      <c r="E689" s="29" t="s">
        <v>1814</v>
      </c>
      <c r="F689" s="13" t="str">
        <f>Calculations!C662</f>
        <v>Residential</v>
      </c>
      <c r="G689" s="53">
        <f>Calculations!D662</f>
        <v>5.1677499999999998</v>
      </c>
      <c r="H689" s="53">
        <f>Calculations!H662</f>
        <v>5.1677499999999998</v>
      </c>
      <c r="I689" s="53">
        <f>Calculations!L662</f>
        <v>100</v>
      </c>
      <c r="J689" s="53">
        <f>Calculations!G662</f>
        <v>0</v>
      </c>
      <c r="K689" s="53">
        <f>Calculations!K662</f>
        <v>0</v>
      </c>
      <c r="L689" s="53">
        <f>Calculations!F662</f>
        <v>0</v>
      </c>
      <c r="M689" s="53">
        <f>Calculations!J662</f>
        <v>0</v>
      </c>
      <c r="N689" s="53">
        <f>Calculations!E662</f>
        <v>0</v>
      </c>
      <c r="O689" s="53">
        <f>Calculations!I662</f>
        <v>0</v>
      </c>
      <c r="P689" s="53">
        <f>Calculations!Q662</f>
        <v>0.55066230000000005</v>
      </c>
      <c r="Q689" s="53">
        <f>Calculations!V662</f>
        <v>10.65574573073388</v>
      </c>
      <c r="R689" s="53">
        <f>Calculations!O662</f>
        <v>8.8597300000000004E-2</v>
      </c>
      <c r="S689" s="53">
        <f>Calculations!T662</f>
        <v>1.7144269749891152</v>
      </c>
      <c r="T689" s="53">
        <f>Calculations!M662</f>
        <v>5.6523400000000001E-2</v>
      </c>
      <c r="U689" s="53">
        <f>Calculations!R662</f>
        <v>1.0937719510425234</v>
      </c>
      <c r="V689" s="31" t="s">
        <v>1782</v>
      </c>
      <c r="W689" s="31" t="s">
        <v>1782</v>
      </c>
      <c r="X689" s="31" t="s">
        <v>1779</v>
      </c>
      <c r="Y689" s="29" t="s">
        <v>1787</v>
      </c>
      <c r="Z689" s="38" t="s">
        <v>1788</v>
      </c>
      <c r="AA689" s="66" t="s">
        <v>1923</v>
      </c>
      <c r="AB689" s="63" t="s">
        <v>1878</v>
      </c>
      <c r="AC689" s="29"/>
    </row>
    <row r="690" spans="2:29" ht="75" x14ac:dyDescent="0.25">
      <c r="B690" s="13" t="str">
        <f>Calculations!A663</f>
        <v>19S100</v>
      </c>
      <c r="C690" s="60" t="s">
        <v>1843</v>
      </c>
      <c r="D690" s="29" t="str">
        <f>Calculations!B663</f>
        <v>Cuerden Valley Park, Land to the east of Wigan Road and South of Lostock Lane, Bamber Bridge, Preston PR5 6AS</v>
      </c>
      <c r="E690" s="29" t="s">
        <v>1814</v>
      </c>
      <c r="F690" s="13" t="str">
        <f>Calculations!C663</f>
        <v>Other</v>
      </c>
      <c r="G690" s="53">
        <f>Calculations!D663</f>
        <v>14.7265</v>
      </c>
      <c r="H690" s="53">
        <f>Calculations!H663</f>
        <v>11.105512947137999</v>
      </c>
      <c r="I690" s="53">
        <f>Calculations!L663</f>
        <v>75.411760751964138</v>
      </c>
      <c r="J690" s="53">
        <f>Calculations!G663</f>
        <v>2.8916251345899999</v>
      </c>
      <c r="K690" s="53">
        <f>Calculations!K663</f>
        <v>19.635521913489288</v>
      </c>
      <c r="L690" s="53">
        <f>Calculations!F663</f>
        <v>0.41415781789299999</v>
      </c>
      <c r="M690" s="53">
        <f>Calculations!J663</f>
        <v>2.8123302746273722</v>
      </c>
      <c r="N690" s="53">
        <f>Calculations!E663</f>
        <v>0.31520410037899999</v>
      </c>
      <c r="O690" s="53">
        <f>Calculations!I663</f>
        <v>2.1403870599191932</v>
      </c>
      <c r="P690" s="53">
        <f>Calculations!Q663</f>
        <v>1.7438009999999999</v>
      </c>
      <c r="Q690" s="53">
        <f>Calculations!V663</f>
        <v>11.841245373985672</v>
      </c>
      <c r="R690" s="53">
        <f>Calculations!O663</f>
        <v>0.78104399999999996</v>
      </c>
      <c r="S690" s="53">
        <f>Calculations!T663</f>
        <v>5.3036634638237192</v>
      </c>
      <c r="T690" s="53">
        <f>Calculations!M663</f>
        <v>0.54628299999999996</v>
      </c>
      <c r="U690" s="53">
        <f>Calculations!R663</f>
        <v>3.7095236478457201</v>
      </c>
      <c r="V690" s="31" t="s">
        <v>1782</v>
      </c>
      <c r="W690" s="31" t="s">
        <v>1781</v>
      </c>
      <c r="X690" s="31" t="s">
        <v>1779</v>
      </c>
      <c r="Y690" s="29" t="s">
        <v>1786</v>
      </c>
      <c r="Z690" s="38" t="s">
        <v>1797</v>
      </c>
      <c r="AA690" s="66" t="s">
        <v>1973</v>
      </c>
      <c r="AB690" s="63" t="s">
        <v>1878</v>
      </c>
      <c r="AC690" s="29" t="s">
        <v>2473</v>
      </c>
    </row>
    <row r="691" spans="2:29" ht="60" x14ac:dyDescent="0.25">
      <c r="B691" s="13" t="str">
        <f>Calculations!A664</f>
        <v>19S101</v>
      </c>
      <c r="C691" s="60" t="s">
        <v>1841</v>
      </c>
      <c r="D691" s="29" t="str">
        <f>Calculations!B664</f>
        <v>Land to the North of Knoll Lane, Little Hoole, PR4 4TB</v>
      </c>
      <c r="E691" s="29" t="s">
        <v>1814</v>
      </c>
      <c r="F691" s="13" t="str">
        <f>Calculations!C664</f>
        <v>Residential</v>
      </c>
      <c r="G691" s="53">
        <f>Calculations!D664</f>
        <v>4.4138999999999999</v>
      </c>
      <c r="H691" s="53">
        <f>Calculations!H664</f>
        <v>4.4138999999999999</v>
      </c>
      <c r="I691" s="53">
        <f>Calculations!L664</f>
        <v>100</v>
      </c>
      <c r="J691" s="53">
        <f>Calculations!G664</f>
        <v>0</v>
      </c>
      <c r="K691" s="53">
        <f>Calculations!K664</f>
        <v>0</v>
      </c>
      <c r="L691" s="53">
        <f>Calculations!F664</f>
        <v>0</v>
      </c>
      <c r="M691" s="53">
        <f>Calculations!J664</f>
        <v>0</v>
      </c>
      <c r="N691" s="53">
        <f>Calculations!E664</f>
        <v>0</v>
      </c>
      <c r="O691" s="53">
        <f>Calculations!I664</f>
        <v>0</v>
      </c>
      <c r="P691" s="53">
        <f>Calculations!Q664</f>
        <v>0.1346482</v>
      </c>
      <c r="Q691" s="53">
        <f>Calculations!V664</f>
        <v>3.0505494007567004</v>
      </c>
      <c r="R691" s="53">
        <f>Calculations!O664</f>
        <v>3.00472E-2</v>
      </c>
      <c r="S691" s="53">
        <f>Calculations!T664</f>
        <v>0.68074038831872041</v>
      </c>
      <c r="T691" s="53">
        <f>Calculations!M664</f>
        <v>1.5545E-2</v>
      </c>
      <c r="U691" s="53">
        <f>Calculations!R664</f>
        <v>0.35218287682095195</v>
      </c>
      <c r="V691" s="31" t="s">
        <v>1782</v>
      </c>
      <c r="W691" s="31" t="s">
        <v>1782</v>
      </c>
      <c r="X691" s="31" t="s">
        <v>1779</v>
      </c>
      <c r="Y691" s="29" t="s">
        <v>1787</v>
      </c>
      <c r="Z691" s="38" t="s">
        <v>1788</v>
      </c>
      <c r="AA691" s="66" t="s">
        <v>1974</v>
      </c>
      <c r="AB691" s="63" t="s">
        <v>1878</v>
      </c>
      <c r="AC691" s="29"/>
    </row>
    <row r="692" spans="2:29" ht="60" x14ac:dyDescent="0.25">
      <c r="B692" s="13" t="str">
        <f>Calculations!A665</f>
        <v>19S102</v>
      </c>
      <c r="C692" s="60">
        <v>36</v>
      </c>
      <c r="D692" s="29" t="str">
        <f>Calculations!B665</f>
        <v>Land off Midge Hall Lane, Midge Hall, Leyland, PR26 6TN</v>
      </c>
      <c r="E692" s="29" t="s">
        <v>1814</v>
      </c>
      <c r="F692" s="13" t="str">
        <f>Calculations!C665</f>
        <v>Residential</v>
      </c>
      <c r="G692" s="53">
        <f>Calculations!D665</f>
        <v>0.946828</v>
      </c>
      <c r="H692" s="53">
        <f>Calculations!H665</f>
        <v>0.946828</v>
      </c>
      <c r="I692" s="53">
        <f>Calculations!L665</f>
        <v>100</v>
      </c>
      <c r="J692" s="53">
        <f>Calculations!G665</f>
        <v>0</v>
      </c>
      <c r="K692" s="53">
        <f>Calculations!K665</f>
        <v>0</v>
      </c>
      <c r="L692" s="53">
        <f>Calculations!F665</f>
        <v>0</v>
      </c>
      <c r="M692" s="53">
        <f>Calculations!J665</f>
        <v>0</v>
      </c>
      <c r="N692" s="53">
        <f>Calculations!E665</f>
        <v>0</v>
      </c>
      <c r="O692" s="53">
        <f>Calculations!I665</f>
        <v>0</v>
      </c>
      <c r="P692" s="53">
        <f>Calculations!Q665</f>
        <v>7.8844499999999998E-2</v>
      </c>
      <c r="Q692" s="53">
        <f>Calculations!V665</f>
        <v>8.3272252193640242</v>
      </c>
      <c r="R692" s="53">
        <f>Calculations!O665</f>
        <v>4.3897499999999999E-2</v>
      </c>
      <c r="S692" s="53">
        <f>Calculations!T665</f>
        <v>4.6362697343128847</v>
      </c>
      <c r="T692" s="53">
        <f>Calculations!M665</f>
        <v>3.2308499999999997E-2</v>
      </c>
      <c r="U692" s="53">
        <f>Calculations!R665</f>
        <v>3.4122881875060727</v>
      </c>
      <c r="V692" s="31" t="s">
        <v>1782</v>
      </c>
      <c r="W692" s="31" t="s">
        <v>1782</v>
      </c>
      <c r="X692" s="31" t="s">
        <v>1779</v>
      </c>
      <c r="Y692" s="29" t="s">
        <v>1787</v>
      </c>
      <c r="Z692" s="38" t="s">
        <v>1788</v>
      </c>
      <c r="AA692" s="66" t="s">
        <v>1974</v>
      </c>
      <c r="AB692" s="63" t="s">
        <v>1878</v>
      </c>
      <c r="AC692" s="29"/>
    </row>
    <row r="693" spans="2:29" ht="105" x14ac:dyDescent="0.25">
      <c r="B693" s="13" t="str">
        <f>Calculations!A666</f>
        <v>19S103</v>
      </c>
      <c r="C693" s="60">
        <v>29</v>
      </c>
      <c r="D693" s="29" t="str">
        <f>Calculations!B666</f>
        <v>Land South of Chain House Lane, New Longton, Preston, PR4 4LJ</v>
      </c>
      <c r="E693" s="29" t="s">
        <v>1814</v>
      </c>
      <c r="F693" s="13" t="str">
        <f>Calculations!C666</f>
        <v>Residential</v>
      </c>
      <c r="G693" s="53">
        <f>Calculations!D666</f>
        <v>3.7457699999999998</v>
      </c>
      <c r="H693" s="53">
        <f>Calculations!H666</f>
        <v>3.7457699999999998</v>
      </c>
      <c r="I693" s="53">
        <f>Calculations!L666</f>
        <v>100</v>
      </c>
      <c r="J693" s="53">
        <f>Calculations!G666</f>
        <v>0</v>
      </c>
      <c r="K693" s="53">
        <f>Calculations!K666</f>
        <v>0</v>
      </c>
      <c r="L693" s="53">
        <f>Calculations!F666</f>
        <v>0</v>
      </c>
      <c r="M693" s="53">
        <f>Calculations!J666</f>
        <v>0</v>
      </c>
      <c r="N693" s="53">
        <f>Calculations!E666</f>
        <v>0</v>
      </c>
      <c r="O693" s="53">
        <f>Calculations!I666</f>
        <v>0</v>
      </c>
      <c r="P693" s="53">
        <f>Calculations!Q666</f>
        <v>1.1914457000000001</v>
      </c>
      <c r="Q693" s="53">
        <f>Calculations!V666</f>
        <v>31.807764491679951</v>
      </c>
      <c r="R693" s="53">
        <f>Calculations!O666</f>
        <v>0.21041070000000001</v>
      </c>
      <c r="S693" s="53">
        <f>Calculations!T666</f>
        <v>5.6172883012037582</v>
      </c>
      <c r="T693" s="53">
        <f>Calculations!M666</f>
        <v>6.8071699999999999E-2</v>
      </c>
      <c r="U693" s="53">
        <f>Calculations!R666</f>
        <v>1.8172952423667228</v>
      </c>
      <c r="V693" s="31" t="s">
        <v>1782</v>
      </c>
      <c r="W693" s="31" t="s">
        <v>1782</v>
      </c>
      <c r="X693" s="31" t="s">
        <v>1779</v>
      </c>
      <c r="Y693" s="29" t="s">
        <v>1787</v>
      </c>
      <c r="Z693" s="38" t="s">
        <v>1788</v>
      </c>
      <c r="AA693" s="66" t="s">
        <v>1944</v>
      </c>
      <c r="AB693" s="63" t="s">
        <v>1878</v>
      </c>
      <c r="AC693" s="29"/>
    </row>
    <row r="694" spans="2:29" ht="75" x14ac:dyDescent="0.25">
      <c r="B694" s="13" t="str">
        <f>Calculations!A667</f>
        <v>19S104</v>
      </c>
      <c r="C694" s="60" t="s">
        <v>1843</v>
      </c>
      <c r="D694" s="29" t="str">
        <f>Calculations!B667</f>
        <v>Cuerden Valley Park, Land to the East of Wigan Road and South of Lostock Lane, Bamber Bridge, Preston, PR5 6AS</v>
      </c>
      <c r="E694" s="29" t="s">
        <v>1814</v>
      </c>
      <c r="F694" s="13" t="str">
        <f>Calculations!C667</f>
        <v>Employment</v>
      </c>
      <c r="G694" s="53">
        <f>Calculations!D667</f>
        <v>14.7265</v>
      </c>
      <c r="H694" s="53">
        <f>Calculations!H667</f>
        <v>11.105512947137999</v>
      </c>
      <c r="I694" s="53">
        <f>Calculations!L667</f>
        <v>75.411760751964138</v>
      </c>
      <c r="J694" s="53">
        <f>Calculations!G667</f>
        <v>2.8916251345899999</v>
      </c>
      <c r="K694" s="53">
        <f>Calculations!K667</f>
        <v>19.635521913489288</v>
      </c>
      <c r="L694" s="53">
        <f>Calculations!F667</f>
        <v>0.41415781789299999</v>
      </c>
      <c r="M694" s="53">
        <f>Calculations!J667</f>
        <v>2.8123302746273722</v>
      </c>
      <c r="N694" s="53">
        <f>Calculations!E667</f>
        <v>0.31520410037899999</v>
      </c>
      <c r="O694" s="53">
        <f>Calculations!I667</f>
        <v>2.1403870599191932</v>
      </c>
      <c r="P694" s="53">
        <f>Calculations!Q667</f>
        <v>1.7438009999999999</v>
      </c>
      <c r="Q694" s="53">
        <f>Calculations!V667</f>
        <v>11.841245373985672</v>
      </c>
      <c r="R694" s="53">
        <f>Calculations!O667</f>
        <v>0.78104399999999996</v>
      </c>
      <c r="S694" s="53">
        <f>Calculations!T667</f>
        <v>5.3036634638237192</v>
      </c>
      <c r="T694" s="53">
        <f>Calculations!M667</f>
        <v>0.54628299999999996</v>
      </c>
      <c r="U694" s="53">
        <f>Calculations!R667</f>
        <v>3.7095236478457201</v>
      </c>
      <c r="V694" s="31" t="s">
        <v>1782</v>
      </c>
      <c r="W694" s="31" t="s">
        <v>1781</v>
      </c>
      <c r="X694" s="31" t="s">
        <v>1780</v>
      </c>
      <c r="Y694" s="29" t="s">
        <v>1786</v>
      </c>
      <c r="Z694" s="38" t="s">
        <v>1791</v>
      </c>
      <c r="AA694" s="66" t="s">
        <v>1973</v>
      </c>
      <c r="AB694" s="63" t="s">
        <v>1878</v>
      </c>
      <c r="AC694" s="29" t="s">
        <v>2473</v>
      </c>
    </row>
    <row r="695" spans="2:29" ht="75" x14ac:dyDescent="0.25">
      <c r="B695" s="13" t="str">
        <f>Calculations!A668</f>
        <v>19S105</v>
      </c>
      <c r="C695" s="60" t="s">
        <v>1837</v>
      </c>
      <c r="D695" s="29" t="str">
        <f>Calculations!B668</f>
        <v>Land off Higher Walton Road, Walton le Dale, PR5 4HD</v>
      </c>
      <c r="E695" s="29" t="s">
        <v>1814</v>
      </c>
      <c r="F695" s="13" t="str">
        <f>Calculations!C668</f>
        <v>Residential</v>
      </c>
      <c r="G695" s="53">
        <f>Calculations!D668</f>
        <v>6.9076000000000004</v>
      </c>
      <c r="H695" s="53">
        <f>Calculations!H668</f>
        <v>0.35273028502000026</v>
      </c>
      <c r="I695" s="53">
        <f>Calculations!L668</f>
        <v>5.1064086661069004</v>
      </c>
      <c r="J695" s="53">
        <f>Calculations!G668</f>
        <v>1.8451726636000001</v>
      </c>
      <c r="K695" s="53">
        <f>Calculations!K668</f>
        <v>26.712210660721524</v>
      </c>
      <c r="L695" s="53">
        <f>Calculations!F668</f>
        <v>4.7096970513800001</v>
      </c>
      <c r="M695" s="53">
        <f>Calculations!J668</f>
        <v>68.181380673171574</v>
      </c>
      <c r="N695" s="53">
        <f>Calculations!E668</f>
        <v>0</v>
      </c>
      <c r="O695" s="53">
        <f>Calculations!I668</f>
        <v>0</v>
      </c>
      <c r="P695" s="53">
        <f>Calculations!Q668</f>
        <v>1.3156639999999999</v>
      </c>
      <c r="Q695" s="53">
        <f>Calculations!V668</f>
        <v>19.04661532225375</v>
      </c>
      <c r="R695" s="53">
        <f>Calculations!O668</f>
        <v>0.45640700000000001</v>
      </c>
      <c r="S695" s="53">
        <f>Calculations!T668</f>
        <v>6.6073165788406971</v>
      </c>
      <c r="T695" s="53">
        <f>Calculations!M668</f>
        <v>0.14430200000000001</v>
      </c>
      <c r="U695" s="53">
        <f>Calculations!R668</f>
        <v>2.0890323701430309</v>
      </c>
      <c r="V695" s="31" t="s">
        <v>1782</v>
      </c>
      <c r="W695" s="31" t="s">
        <v>1781</v>
      </c>
      <c r="X695" s="31" t="s">
        <v>1779</v>
      </c>
      <c r="Y695" s="29" t="s">
        <v>1783</v>
      </c>
      <c r="Z695" s="38" t="s">
        <v>2515</v>
      </c>
      <c r="AA695" s="74" t="s">
        <v>2433</v>
      </c>
      <c r="AB695" s="63" t="s">
        <v>1878</v>
      </c>
      <c r="AC695" s="29" t="s">
        <v>2447</v>
      </c>
    </row>
    <row r="696" spans="2:29" ht="90" x14ac:dyDescent="0.25">
      <c r="B696" s="13" t="str">
        <f>Calculations!A669</f>
        <v>19S106</v>
      </c>
      <c r="C696" s="60">
        <v>28</v>
      </c>
      <c r="D696" s="29" t="str">
        <f>Calculations!B669</f>
        <v>91 Chapel Lane, Longton, PR4 5WA_x000D_</v>
      </c>
      <c r="E696" s="29" t="s">
        <v>1814</v>
      </c>
      <c r="F696" s="13" t="str">
        <f>Calculations!C669</f>
        <v>Residential</v>
      </c>
      <c r="G696" s="53">
        <f>Calculations!D669</f>
        <v>2.2993399999999999</v>
      </c>
      <c r="H696" s="53">
        <f>Calculations!H669</f>
        <v>0.93173730758999995</v>
      </c>
      <c r="I696" s="53">
        <f>Calculations!L669</f>
        <v>40.521945757913144</v>
      </c>
      <c r="J696" s="53">
        <f>Calculations!G669</f>
        <v>1.36760269241</v>
      </c>
      <c r="K696" s="53">
        <f>Calculations!K669</f>
        <v>59.478054242086863</v>
      </c>
      <c r="L696" s="53">
        <f>Calculations!F669</f>
        <v>0</v>
      </c>
      <c r="M696" s="53">
        <f>Calculations!J669</f>
        <v>0</v>
      </c>
      <c r="N696" s="53">
        <f>Calculations!E669</f>
        <v>0</v>
      </c>
      <c r="O696" s="53">
        <f>Calculations!I669</f>
        <v>0</v>
      </c>
      <c r="P696" s="53">
        <f>Calculations!Q669</f>
        <v>0.13764199999999999</v>
      </c>
      <c r="Q696" s="53">
        <f>Calculations!V669</f>
        <v>5.9861525481225044</v>
      </c>
      <c r="R696" s="53">
        <f>Calculations!O669</f>
        <v>6.02023E-2</v>
      </c>
      <c r="S696" s="53">
        <f>Calculations!T669</f>
        <v>2.6182426261448937</v>
      </c>
      <c r="T696" s="53">
        <f>Calculations!M669</f>
        <v>1.3495200000000001E-2</v>
      </c>
      <c r="U696" s="53">
        <f>Calculations!R669</f>
        <v>0.58691624553132649</v>
      </c>
      <c r="V696" s="31" t="s">
        <v>1782</v>
      </c>
      <c r="W696" s="31" t="s">
        <v>1781</v>
      </c>
      <c r="X696" s="31" t="s">
        <v>1779</v>
      </c>
      <c r="Y696" s="29" t="s">
        <v>1783</v>
      </c>
      <c r="Z696" s="38" t="s">
        <v>2514</v>
      </c>
      <c r="AA696" s="74" t="s">
        <v>2352</v>
      </c>
      <c r="AB696" s="63" t="s">
        <v>1878</v>
      </c>
      <c r="AC696" s="29"/>
    </row>
    <row r="697" spans="2:29" ht="75" x14ac:dyDescent="0.25">
      <c r="B697" s="13" t="str">
        <f>Calculations!A670</f>
        <v>19S107</v>
      </c>
      <c r="C697" s="60" t="s">
        <v>1836</v>
      </c>
      <c r="D697" s="29" t="str">
        <f>Calculations!B670</f>
        <v>Cuerdale Enterprise Corridor, Cuerdale Lane, Preston, PR5 0UY</v>
      </c>
      <c r="E697" s="29" t="s">
        <v>1814</v>
      </c>
      <c r="F697" s="13" t="str">
        <f>Calculations!C670</f>
        <v>Mixed Use</v>
      </c>
      <c r="G697" s="53">
        <f>Calculations!D670</f>
        <v>128.15700000000001</v>
      </c>
      <c r="H697" s="53">
        <f>Calculations!H670</f>
        <v>123.06951096846301</v>
      </c>
      <c r="I697" s="53">
        <f>Calculations!L670</f>
        <v>96.030268318127767</v>
      </c>
      <c r="J697" s="53">
        <f>Calculations!G670</f>
        <v>4.90384807581</v>
      </c>
      <c r="K697" s="53">
        <f>Calculations!K670</f>
        <v>3.8264379439359537</v>
      </c>
      <c r="L697" s="53">
        <f>Calculations!F670</f>
        <v>0.18364095572700001</v>
      </c>
      <c r="M697" s="53">
        <f>Calculations!J670</f>
        <v>0.14329373793628128</v>
      </c>
      <c r="N697" s="53">
        <f>Calculations!E670</f>
        <v>0</v>
      </c>
      <c r="O697" s="53">
        <f>Calculations!I670</f>
        <v>0</v>
      </c>
      <c r="P697" s="53">
        <f>Calculations!Q670</f>
        <v>6.5210000000000008</v>
      </c>
      <c r="Q697" s="53">
        <f>Calculations!V670</f>
        <v>5.0882901441201032</v>
      </c>
      <c r="R697" s="53">
        <f>Calculations!O670</f>
        <v>2.3869500000000001</v>
      </c>
      <c r="S697" s="53">
        <f>Calculations!T670</f>
        <v>1.8625201900793558</v>
      </c>
      <c r="T697" s="53">
        <f>Calculations!M670</f>
        <v>1.2498</v>
      </c>
      <c r="U697" s="53">
        <f>Calculations!R670</f>
        <v>0.9752100938692384</v>
      </c>
      <c r="V697" s="31" t="s">
        <v>1782</v>
      </c>
      <c r="W697" s="31" t="s">
        <v>1781</v>
      </c>
      <c r="X697" s="31" t="s">
        <v>1779</v>
      </c>
      <c r="Y697" s="29" t="s">
        <v>1786</v>
      </c>
      <c r="Z697" s="38" t="s">
        <v>1791</v>
      </c>
      <c r="AA697" s="66" t="s">
        <v>1975</v>
      </c>
      <c r="AB697" s="63" t="s">
        <v>1878</v>
      </c>
      <c r="AC697" s="29" t="s">
        <v>2478</v>
      </c>
    </row>
    <row r="698" spans="2:29" ht="75" x14ac:dyDescent="0.25">
      <c r="B698" s="13" t="str">
        <f>Calculations!A671</f>
        <v>19S108</v>
      </c>
      <c r="C698" s="60">
        <v>39</v>
      </c>
      <c r="D698" s="29" t="str">
        <f>Calculations!B671</f>
        <v>Hospital Crossing, off Bank Head Lane, PR5 6YP</v>
      </c>
      <c r="E698" s="29" t="s">
        <v>1814</v>
      </c>
      <c r="F698" s="13" t="str">
        <f>Calculations!C671</f>
        <v>Residential</v>
      </c>
      <c r="G698" s="53">
        <f>Calculations!D671</f>
        <v>0.37614700000000001</v>
      </c>
      <c r="H698" s="53">
        <f>Calculations!H671</f>
        <v>0.37614700000000001</v>
      </c>
      <c r="I698" s="53">
        <f>Calculations!L671</f>
        <v>100</v>
      </c>
      <c r="J698" s="53">
        <f>Calculations!G671</f>
        <v>0</v>
      </c>
      <c r="K698" s="53">
        <f>Calculations!K671</f>
        <v>0</v>
      </c>
      <c r="L698" s="53">
        <f>Calculations!F671</f>
        <v>0</v>
      </c>
      <c r="M698" s="53">
        <f>Calculations!J671</f>
        <v>0</v>
      </c>
      <c r="N698" s="53">
        <f>Calculations!E671</f>
        <v>0</v>
      </c>
      <c r="O698" s="53">
        <f>Calculations!I671</f>
        <v>0</v>
      </c>
      <c r="P698" s="53">
        <f>Calculations!Q671</f>
        <v>0</v>
      </c>
      <c r="Q698" s="53">
        <f>Calculations!V671</f>
        <v>0</v>
      </c>
      <c r="R698" s="53">
        <f>Calculations!O671</f>
        <v>0</v>
      </c>
      <c r="S698" s="53">
        <f>Calculations!T671</f>
        <v>0</v>
      </c>
      <c r="T698" s="53">
        <f>Calculations!M671</f>
        <v>0</v>
      </c>
      <c r="U698" s="53">
        <f>Calculations!R671</f>
        <v>0</v>
      </c>
      <c r="V698" s="31" t="s">
        <v>1782</v>
      </c>
      <c r="W698" s="31" t="s">
        <v>1782</v>
      </c>
      <c r="X698" s="31" t="s">
        <v>1779</v>
      </c>
      <c r="Y698" s="29" t="s">
        <v>1789</v>
      </c>
      <c r="Z698" s="38" t="s">
        <v>1790</v>
      </c>
      <c r="AA698" s="66" t="s">
        <v>1976</v>
      </c>
      <c r="AB698" s="63" t="s">
        <v>1878</v>
      </c>
      <c r="AC698" s="29"/>
    </row>
    <row r="699" spans="2:29" ht="26.25" x14ac:dyDescent="0.25">
      <c r="B699" s="13" t="str">
        <f>Calculations!A672</f>
        <v>19S109</v>
      </c>
      <c r="C699" s="60">
        <v>28</v>
      </c>
      <c r="D699" s="29" t="str">
        <f>Calculations!B672</f>
        <v>Land South of Orchard Avenue, New Longton, Preston, PR4 4XE</v>
      </c>
      <c r="E699" s="29" t="s">
        <v>1814</v>
      </c>
      <c r="F699" s="13" t="str">
        <f>Calculations!C672</f>
        <v>Residential</v>
      </c>
      <c r="G699" s="53">
        <f>Calculations!D672</f>
        <v>1.1698</v>
      </c>
      <c r="H699" s="53">
        <f>Calculations!H672</f>
        <v>1.1698</v>
      </c>
      <c r="I699" s="53">
        <f>Calculations!L672</f>
        <v>100</v>
      </c>
      <c r="J699" s="53">
        <f>Calculations!G672</f>
        <v>0</v>
      </c>
      <c r="K699" s="53">
        <f>Calculations!K672</f>
        <v>0</v>
      </c>
      <c r="L699" s="53">
        <f>Calculations!F672</f>
        <v>0</v>
      </c>
      <c r="M699" s="53">
        <f>Calculations!J672</f>
        <v>0</v>
      </c>
      <c r="N699" s="53">
        <f>Calculations!E672</f>
        <v>0</v>
      </c>
      <c r="O699" s="53">
        <f>Calculations!I672</f>
        <v>0</v>
      </c>
      <c r="P699" s="53">
        <f>Calculations!Q672</f>
        <v>8.9368199999999995E-2</v>
      </c>
      <c r="Q699" s="53">
        <f>Calculations!V672</f>
        <v>7.6396136091639599</v>
      </c>
      <c r="R699" s="53">
        <f>Calculations!O672</f>
        <v>0</v>
      </c>
      <c r="S699" s="53">
        <f>Calculations!T672</f>
        <v>0</v>
      </c>
      <c r="T699" s="53">
        <f>Calculations!M672</f>
        <v>0</v>
      </c>
      <c r="U699" s="53">
        <f>Calculations!R672</f>
        <v>0</v>
      </c>
      <c r="V699" s="31" t="s">
        <v>1782</v>
      </c>
      <c r="W699" s="31" t="s">
        <v>1782</v>
      </c>
      <c r="X699" s="31" t="s">
        <v>1779</v>
      </c>
      <c r="Y699" s="29" t="s">
        <v>1787</v>
      </c>
      <c r="Z699" s="38" t="s">
        <v>1788</v>
      </c>
      <c r="AA699" s="66" t="s">
        <v>1977</v>
      </c>
      <c r="AB699" s="63" t="s">
        <v>1878</v>
      </c>
      <c r="AC699" s="29"/>
    </row>
    <row r="700" spans="2:29" ht="77.25" x14ac:dyDescent="0.25">
      <c r="B700" s="13" t="str">
        <f>Calculations!A673</f>
        <v>19S110</v>
      </c>
      <c r="C700" s="60" t="s">
        <v>1840</v>
      </c>
      <c r="D700" s="29" t="str">
        <f>Calculations!B673</f>
        <v>Land South of Chapel Lane, Longton, Preston, PR4 5EB</v>
      </c>
      <c r="E700" s="29" t="s">
        <v>1814</v>
      </c>
      <c r="F700" s="13" t="str">
        <f>Calculations!C673</f>
        <v>Residential</v>
      </c>
      <c r="G700" s="53">
        <f>Calculations!D673</f>
        <v>8.0399100000000008</v>
      </c>
      <c r="H700" s="53">
        <f>Calculations!H673</f>
        <v>8.0399100000000008</v>
      </c>
      <c r="I700" s="53">
        <f>Calculations!L673</f>
        <v>100</v>
      </c>
      <c r="J700" s="53">
        <f>Calculations!G673</f>
        <v>0</v>
      </c>
      <c r="K700" s="53">
        <f>Calculations!K673</f>
        <v>0</v>
      </c>
      <c r="L700" s="53">
        <f>Calculations!F673</f>
        <v>0</v>
      </c>
      <c r="M700" s="53">
        <f>Calculations!J673</f>
        <v>0</v>
      </c>
      <c r="N700" s="53">
        <f>Calculations!E673</f>
        <v>0</v>
      </c>
      <c r="O700" s="53">
        <f>Calculations!I673</f>
        <v>0</v>
      </c>
      <c r="P700" s="53">
        <f>Calculations!Q673</f>
        <v>0.9079060000000001</v>
      </c>
      <c r="Q700" s="53">
        <f>Calculations!V673</f>
        <v>11.292489592545191</v>
      </c>
      <c r="R700" s="53">
        <f>Calculations!O673</f>
        <v>0.30527799999999999</v>
      </c>
      <c r="S700" s="53">
        <f>Calculations!T673</f>
        <v>3.7970325538469956</v>
      </c>
      <c r="T700" s="53">
        <f>Calculations!M673</f>
        <v>0.184168</v>
      </c>
      <c r="U700" s="53">
        <f>Calculations!R673</f>
        <v>2.2906724080244674</v>
      </c>
      <c r="V700" s="31" t="s">
        <v>1782</v>
      </c>
      <c r="W700" s="31" t="s">
        <v>1782</v>
      </c>
      <c r="X700" s="31" t="s">
        <v>1779</v>
      </c>
      <c r="Y700" s="29" t="s">
        <v>1787</v>
      </c>
      <c r="Z700" s="38" t="s">
        <v>1788</v>
      </c>
      <c r="AA700" s="67" t="s">
        <v>1978</v>
      </c>
      <c r="AB700" s="63" t="s">
        <v>1878</v>
      </c>
      <c r="AC700" s="29"/>
    </row>
    <row r="701" spans="2:29" ht="51.75" x14ac:dyDescent="0.25">
      <c r="B701" s="13" t="str">
        <f>Calculations!A674</f>
        <v>19S111</v>
      </c>
      <c r="C701" s="60" t="s">
        <v>1841</v>
      </c>
      <c r="D701" s="29" t="str">
        <f>Calculations!B674</f>
        <v>Land South of Knoll Road, Little Hoole, PR4 4TB</v>
      </c>
      <c r="E701" s="29" t="s">
        <v>1814</v>
      </c>
      <c r="F701" s="13" t="str">
        <f>Calculations!C674</f>
        <v>Residential</v>
      </c>
      <c r="G701" s="53">
        <f>Calculations!D674</f>
        <v>1.2633399999999999</v>
      </c>
      <c r="H701" s="53">
        <f>Calculations!H674</f>
        <v>1.2633399999999999</v>
      </c>
      <c r="I701" s="53">
        <f>Calculations!L674</f>
        <v>100</v>
      </c>
      <c r="J701" s="53">
        <f>Calculations!G674</f>
        <v>0</v>
      </c>
      <c r="K701" s="53">
        <f>Calculations!K674</f>
        <v>0</v>
      </c>
      <c r="L701" s="53">
        <f>Calculations!F674</f>
        <v>0</v>
      </c>
      <c r="M701" s="53">
        <f>Calculations!J674</f>
        <v>0</v>
      </c>
      <c r="N701" s="53">
        <f>Calculations!E674</f>
        <v>0</v>
      </c>
      <c r="O701" s="53">
        <f>Calculations!I674</f>
        <v>0</v>
      </c>
      <c r="P701" s="53">
        <f>Calculations!Q674</f>
        <v>1.6723600000000001E-3</v>
      </c>
      <c r="Q701" s="53">
        <f>Calculations!V674</f>
        <v>0.13237608244811375</v>
      </c>
      <c r="R701" s="53">
        <f>Calculations!O674</f>
        <v>1.5243E-4</v>
      </c>
      <c r="S701" s="53">
        <f>Calculations!T674</f>
        <v>1.206563553754334E-2</v>
      </c>
      <c r="T701" s="53">
        <f>Calculations!M674</f>
        <v>0</v>
      </c>
      <c r="U701" s="53">
        <f>Calculations!R674</f>
        <v>0</v>
      </c>
      <c r="V701" s="31" t="s">
        <v>1782</v>
      </c>
      <c r="W701" s="31" t="s">
        <v>1782</v>
      </c>
      <c r="X701" s="31" t="s">
        <v>1779</v>
      </c>
      <c r="Y701" s="29" t="s">
        <v>1787</v>
      </c>
      <c r="Z701" s="38" t="s">
        <v>1788</v>
      </c>
      <c r="AA701" s="67" t="s">
        <v>1979</v>
      </c>
      <c r="AB701" s="63" t="s">
        <v>1878</v>
      </c>
      <c r="AC701" s="29"/>
    </row>
    <row r="702" spans="2:29" ht="77.25" x14ac:dyDescent="0.25">
      <c r="B702" s="13" t="str">
        <f>Calculations!A675</f>
        <v>19S112</v>
      </c>
      <c r="C702" s="60">
        <v>27</v>
      </c>
      <c r="D702" s="29" t="str">
        <f>Calculations!B675</f>
        <v>Land to the North of Back Lane, Longton, PR4 5BE</v>
      </c>
      <c r="E702" s="29" t="s">
        <v>1814</v>
      </c>
      <c r="F702" s="13" t="str">
        <f>Calculations!C675</f>
        <v>Residential</v>
      </c>
      <c r="G702" s="53">
        <f>Calculations!D675</f>
        <v>3.8325</v>
      </c>
      <c r="H702" s="53">
        <f>Calculations!H675</f>
        <v>1.9399556848945341</v>
      </c>
      <c r="I702" s="53">
        <f>Calculations!L675</f>
        <v>50.618543637169843</v>
      </c>
      <c r="J702" s="53">
        <f>Calculations!G675</f>
        <v>1.61514240422</v>
      </c>
      <c r="K702" s="53">
        <f>Calculations!K675</f>
        <v>42.143311264709723</v>
      </c>
      <c r="L702" s="53">
        <f>Calculations!F675</f>
        <v>8.09440024466E-4</v>
      </c>
      <c r="M702" s="53">
        <f>Calculations!J675</f>
        <v>2.1120418120443574E-2</v>
      </c>
      <c r="N702" s="53">
        <f>Calculations!E675</f>
        <v>0.27659247086099997</v>
      </c>
      <c r="O702" s="53">
        <f>Calculations!I675</f>
        <v>7.2170246799999989</v>
      </c>
      <c r="P702" s="53">
        <f>Calculations!Q675</f>
        <v>1.2048072000000001</v>
      </c>
      <c r="Q702" s="53">
        <f>Calculations!V675</f>
        <v>31.43658708414873</v>
      </c>
      <c r="R702" s="53">
        <f>Calculations!O675</f>
        <v>0.22455020000000001</v>
      </c>
      <c r="S702" s="53">
        <f>Calculations!T675</f>
        <v>5.8591050228310504</v>
      </c>
      <c r="T702" s="53">
        <f>Calculations!M675</f>
        <v>1.7529200000000002E-2</v>
      </c>
      <c r="U702" s="53">
        <f>Calculations!R675</f>
        <v>0.45738290932811482</v>
      </c>
      <c r="V702" s="31" t="s">
        <v>1782</v>
      </c>
      <c r="W702" s="31" t="s">
        <v>1781</v>
      </c>
      <c r="X702" s="31" t="s">
        <v>1779</v>
      </c>
      <c r="Y702" s="29" t="s">
        <v>1786</v>
      </c>
      <c r="Z702" s="38" t="s">
        <v>1815</v>
      </c>
      <c r="AA702" s="67" t="s">
        <v>1980</v>
      </c>
      <c r="AB702" s="63" t="s">
        <v>1878</v>
      </c>
      <c r="AC702" s="29"/>
    </row>
    <row r="703" spans="2:29" ht="51.75" x14ac:dyDescent="0.25">
      <c r="B703" s="13" t="str">
        <f>Calculations!A676</f>
        <v>19S113</v>
      </c>
      <c r="C703" s="60">
        <v>36</v>
      </c>
      <c r="D703" s="29" t="str">
        <f>Calculations!B676</f>
        <v>Nook Farm Barn, Dob Lane, Little Hoole, Preston, PR4 4SX</v>
      </c>
      <c r="E703" s="29" t="s">
        <v>1814</v>
      </c>
      <c r="F703" s="13" t="str">
        <f>Calculations!C676</f>
        <v>Residential</v>
      </c>
      <c r="G703" s="53">
        <f>Calculations!D676</f>
        <v>0.45088899999999998</v>
      </c>
      <c r="H703" s="53">
        <f>Calculations!H676</f>
        <v>0.45088899999999998</v>
      </c>
      <c r="I703" s="53">
        <f>Calculations!L676</f>
        <v>100</v>
      </c>
      <c r="J703" s="53">
        <f>Calculations!G676</f>
        <v>0</v>
      </c>
      <c r="K703" s="53">
        <f>Calculations!K676</f>
        <v>0</v>
      </c>
      <c r="L703" s="53">
        <f>Calculations!F676</f>
        <v>0</v>
      </c>
      <c r="M703" s="53">
        <f>Calculations!J676</f>
        <v>0</v>
      </c>
      <c r="N703" s="53">
        <f>Calculations!E676</f>
        <v>0</v>
      </c>
      <c r="O703" s="53">
        <f>Calculations!I676</f>
        <v>0</v>
      </c>
      <c r="P703" s="53">
        <f>Calculations!Q676</f>
        <v>8.2413600000000005E-4</v>
      </c>
      <c r="Q703" s="53">
        <f>Calculations!V676</f>
        <v>0.18278024081314917</v>
      </c>
      <c r="R703" s="53">
        <f>Calculations!O676</f>
        <v>0</v>
      </c>
      <c r="S703" s="53">
        <f>Calculations!T676</f>
        <v>0</v>
      </c>
      <c r="T703" s="53">
        <f>Calculations!M676</f>
        <v>0</v>
      </c>
      <c r="U703" s="53">
        <f>Calculations!R676</f>
        <v>0</v>
      </c>
      <c r="V703" s="31" t="s">
        <v>1782</v>
      </c>
      <c r="W703" s="31" t="s">
        <v>1782</v>
      </c>
      <c r="X703" s="31" t="s">
        <v>1779</v>
      </c>
      <c r="Y703" s="29" t="s">
        <v>1787</v>
      </c>
      <c r="Z703" s="38" t="s">
        <v>1788</v>
      </c>
      <c r="AA703" s="67" t="s">
        <v>1902</v>
      </c>
      <c r="AB703" s="63" t="s">
        <v>1878</v>
      </c>
      <c r="AC703" s="29"/>
    </row>
    <row r="704" spans="2:29" ht="51.75" x14ac:dyDescent="0.25">
      <c r="B704" s="13" t="str">
        <f>Calculations!A677</f>
        <v>19S114</v>
      </c>
      <c r="C704" s="60">
        <v>32</v>
      </c>
      <c r="D704" s="29" t="str">
        <f>Calculations!B677</f>
        <v>Land Between 119-141 Gregson Lane, Hoghton, Preston, PR5 0LB</v>
      </c>
      <c r="E704" s="29" t="s">
        <v>1814</v>
      </c>
      <c r="F704" s="13" t="str">
        <f>Calculations!C677</f>
        <v>Residential</v>
      </c>
      <c r="G704" s="53">
        <f>Calculations!D677</f>
        <v>1.0033700000000001</v>
      </c>
      <c r="H704" s="53">
        <f>Calculations!H677</f>
        <v>1.0033700000000001</v>
      </c>
      <c r="I704" s="53">
        <f>Calculations!L677</f>
        <v>100</v>
      </c>
      <c r="J704" s="53">
        <f>Calculations!G677</f>
        <v>0</v>
      </c>
      <c r="K704" s="53">
        <f>Calculations!K677</f>
        <v>0</v>
      </c>
      <c r="L704" s="53">
        <f>Calculations!F677</f>
        <v>0</v>
      </c>
      <c r="M704" s="53">
        <f>Calculations!J677</f>
        <v>0</v>
      </c>
      <c r="N704" s="53">
        <f>Calculations!E677</f>
        <v>0</v>
      </c>
      <c r="O704" s="53">
        <f>Calculations!I677</f>
        <v>0</v>
      </c>
      <c r="P704" s="53">
        <f>Calculations!Q677</f>
        <v>3.3536500000000001E-4</v>
      </c>
      <c r="Q704" s="53">
        <f>Calculations!V677</f>
        <v>3.3423861586453649E-2</v>
      </c>
      <c r="R704" s="53">
        <f>Calculations!O677</f>
        <v>0</v>
      </c>
      <c r="S704" s="53">
        <f>Calculations!T677</f>
        <v>0</v>
      </c>
      <c r="T704" s="53">
        <f>Calculations!M677</f>
        <v>0</v>
      </c>
      <c r="U704" s="53">
        <f>Calculations!R677</f>
        <v>0</v>
      </c>
      <c r="V704" s="31" t="s">
        <v>1782</v>
      </c>
      <c r="W704" s="31" t="s">
        <v>1782</v>
      </c>
      <c r="X704" s="31" t="s">
        <v>1779</v>
      </c>
      <c r="Y704" s="29" t="s">
        <v>1787</v>
      </c>
      <c r="Z704" s="38" t="s">
        <v>1788</v>
      </c>
      <c r="AA704" s="67" t="s">
        <v>1902</v>
      </c>
      <c r="AB704" s="63" t="s">
        <v>1878</v>
      </c>
      <c r="AC704" s="29"/>
    </row>
    <row r="705" spans="2:29" ht="64.5" x14ac:dyDescent="0.25">
      <c r="B705" s="13" t="str">
        <f>Calculations!A678</f>
        <v>19S115</v>
      </c>
      <c r="C705" s="60">
        <v>35</v>
      </c>
      <c r="D705" s="29" t="str">
        <f>Calculations!B678</f>
        <v>Land West of Liverpool Road, Longton, South Ribble, PR4 5YE</v>
      </c>
      <c r="E705" s="29" t="s">
        <v>1814</v>
      </c>
      <c r="F705" s="13" t="str">
        <f>Calculations!C678</f>
        <v>Residential</v>
      </c>
      <c r="G705" s="53">
        <f>Calculations!D678</f>
        <v>8.9495500000000003</v>
      </c>
      <c r="H705" s="53">
        <f>Calculations!H678</f>
        <v>8.9457481260976195</v>
      </c>
      <c r="I705" s="53">
        <f>Calculations!L678</f>
        <v>99.957518826059626</v>
      </c>
      <c r="J705" s="53">
        <f>Calculations!G678</f>
        <v>3.6454349353500001E-3</v>
      </c>
      <c r="K705" s="53">
        <f>Calculations!K678</f>
        <v>4.0733164632299951E-2</v>
      </c>
      <c r="L705" s="53">
        <f>Calculations!F678</f>
        <v>1.5643896703E-4</v>
      </c>
      <c r="M705" s="53">
        <f>Calculations!J678</f>
        <v>1.7480093080657687E-3</v>
      </c>
      <c r="N705" s="53">
        <f>Calculations!E678</f>
        <v>0</v>
      </c>
      <c r="O705" s="53">
        <f>Calculations!I678</f>
        <v>0</v>
      </c>
      <c r="P705" s="53">
        <f>Calculations!Q678</f>
        <v>0.31658889999999995</v>
      </c>
      <c r="Q705" s="53">
        <f>Calculations!V678</f>
        <v>3.5374840075757996</v>
      </c>
      <c r="R705" s="53">
        <f>Calculations!O678</f>
        <v>0.12424089999999999</v>
      </c>
      <c r="S705" s="53">
        <f>Calculations!T678</f>
        <v>1.3882362800364261</v>
      </c>
      <c r="T705" s="53">
        <f>Calculations!M678</f>
        <v>5.4187699999999998E-2</v>
      </c>
      <c r="U705" s="53">
        <f>Calculations!R678</f>
        <v>0.60547960511981047</v>
      </c>
      <c r="V705" s="31" t="s">
        <v>1782</v>
      </c>
      <c r="W705" s="31" t="s">
        <v>1781</v>
      </c>
      <c r="X705" s="31" t="s">
        <v>1779</v>
      </c>
      <c r="Y705" s="29" t="s">
        <v>1786</v>
      </c>
      <c r="Z705" s="38" t="s">
        <v>1791</v>
      </c>
      <c r="AA705" s="67" t="s">
        <v>1981</v>
      </c>
      <c r="AB705" s="63" t="s">
        <v>1878</v>
      </c>
      <c r="AC705" s="29"/>
    </row>
    <row r="706" spans="2:29" ht="64.5" x14ac:dyDescent="0.25">
      <c r="B706" s="13" t="str">
        <f>Calculations!A679</f>
        <v>19S116</v>
      </c>
      <c r="C706" s="60" t="s">
        <v>1838</v>
      </c>
      <c r="D706" s="29" t="str">
        <f>Calculations!B679</f>
        <v>Land North of Cottage Lane, Bamber Bridge, PR5 6YA</v>
      </c>
      <c r="E706" s="29" t="s">
        <v>1814</v>
      </c>
      <c r="F706" s="13" t="str">
        <f>Calculations!C679</f>
        <v>Residential</v>
      </c>
      <c r="G706" s="53">
        <f>Calculations!D679</f>
        <v>5.46645</v>
      </c>
      <c r="H706" s="53">
        <f>Calculations!H679</f>
        <v>5.46645</v>
      </c>
      <c r="I706" s="53">
        <f>Calculations!L679</f>
        <v>100</v>
      </c>
      <c r="J706" s="53">
        <f>Calculations!G679</f>
        <v>0</v>
      </c>
      <c r="K706" s="53">
        <f>Calculations!K679</f>
        <v>0</v>
      </c>
      <c r="L706" s="53">
        <f>Calculations!F679</f>
        <v>0</v>
      </c>
      <c r="M706" s="53">
        <f>Calculations!J679</f>
        <v>0</v>
      </c>
      <c r="N706" s="53">
        <f>Calculations!E679</f>
        <v>0</v>
      </c>
      <c r="O706" s="53">
        <f>Calculations!I679</f>
        <v>0</v>
      </c>
      <c r="P706" s="53">
        <f>Calculations!Q679</f>
        <v>5.8471730000000006E-2</v>
      </c>
      <c r="Q706" s="53">
        <f>Calculations!V679</f>
        <v>1.0696472116272904</v>
      </c>
      <c r="R706" s="53">
        <f>Calculations!O679</f>
        <v>2.7168530000000003E-2</v>
      </c>
      <c r="S706" s="53">
        <f>Calculations!T679</f>
        <v>0.49700500324707997</v>
      </c>
      <c r="T706" s="53">
        <f>Calculations!M679</f>
        <v>2.2849600000000001E-2</v>
      </c>
      <c r="U706" s="53">
        <f>Calculations!R679</f>
        <v>0.41799705476131671</v>
      </c>
      <c r="V706" s="31" t="s">
        <v>1782</v>
      </c>
      <c r="W706" s="31" t="s">
        <v>1782</v>
      </c>
      <c r="X706" s="31" t="s">
        <v>1779</v>
      </c>
      <c r="Y706" s="29" t="s">
        <v>1787</v>
      </c>
      <c r="Z706" s="38" t="s">
        <v>1788</v>
      </c>
      <c r="AA706" s="67" t="s">
        <v>1982</v>
      </c>
      <c r="AB706" s="63" t="s">
        <v>1878</v>
      </c>
      <c r="AC706" s="29"/>
    </row>
    <row r="707" spans="2:29" ht="51.75" x14ac:dyDescent="0.25">
      <c r="B707" s="13" t="str">
        <f>Calculations!A680</f>
        <v>19S117</v>
      </c>
      <c r="C707" s="60">
        <v>32</v>
      </c>
      <c r="D707" s="29" t="str">
        <f>Calculations!B680</f>
        <v>Land North of Gregson Lane and East of Charles Crescent, PR5 0LE</v>
      </c>
      <c r="E707" s="29" t="s">
        <v>1814</v>
      </c>
      <c r="F707" s="13" t="str">
        <f>Calculations!C680</f>
        <v>Residential</v>
      </c>
      <c r="G707" s="53">
        <f>Calculations!D680</f>
        <v>0.94332800000000006</v>
      </c>
      <c r="H707" s="53">
        <f>Calculations!H680</f>
        <v>0.94332800000000006</v>
      </c>
      <c r="I707" s="53">
        <f>Calculations!L680</f>
        <v>100</v>
      </c>
      <c r="J707" s="53">
        <f>Calculations!G680</f>
        <v>0</v>
      </c>
      <c r="K707" s="53">
        <f>Calculations!K680</f>
        <v>0</v>
      </c>
      <c r="L707" s="53">
        <f>Calculations!F680</f>
        <v>0</v>
      </c>
      <c r="M707" s="53">
        <f>Calculations!J680</f>
        <v>0</v>
      </c>
      <c r="N707" s="53">
        <f>Calculations!E680</f>
        <v>0</v>
      </c>
      <c r="O707" s="53">
        <f>Calculations!I680</f>
        <v>0</v>
      </c>
      <c r="P707" s="53">
        <f>Calculations!Q680</f>
        <v>0</v>
      </c>
      <c r="Q707" s="53">
        <f>Calculations!V680</f>
        <v>0</v>
      </c>
      <c r="R707" s="53">
        <f>Calculations!O680</f>
        <v>0</v>
      </c>
      <c r="S707" s="53">
        <f>Calculations!T680</f>
        <v>0</v>
      </c>
      <c r="T707" s="53">
        <f>Calculations!M680</f>
        <v>0</v>
      </c>
      <c r="U707" s="53">
        <f>Calculations!R680</f>
        <v>0</v>
      </c>
      <c r="V707" s="31" t="s">
        <v>1782</v>
      </c>
      <c r="W707" s="31" t="s">
        <v>1782</v>
      </c>
      <c r="X707" s="31" t="s">
        <v>1779</v>
      </c>
      <c r="Y707" s="29" t="s">
        <v>1789</v>
      </c>
      <c r="Z707" s="38" t="s">
        <v>1790</v>
      </c>
      <c r="AA707" s="67" t="s">
        <v>1902</v>
      </c>
      <c r="AB707" s="63" t="s">
        <v>1878</v>
      </c>
      <c r="AC707" s="29"/>
    </row>
    <row r="708" spans="2:29" ht="51.75" x14ac:dyDescent="0.25">
      <c r="B708" s="13" t="str">
        <f>Calculations!A681</f>
        <v>19S118</v>
      </c>
      <c r="C708" s="60">
        <v>35</v>
      </c>
      <c r="D708" s="29" t="str">
        <f>Calculations!B681</f>
        <v>Land West of the A59 Liverpool Road, Much Hoole, Preston, PR4 4QB</v>
      </c>
      <c r="E708" s="29" t="s">
        <v>1814</v>
      </c>
      <c r="F708" s="13" t="str">
        <f>Calculations!C681</f>
        <v>Residential</v>
      </c>
      <c r="G708" s="53">
        <f>Calculations!D681</f>
        <v>0.98529500000000003</v>
      </c>
      <c r="H708" s="53">
        <f>Calculations!H681</f>
        <v>0.98529500000000003</v>
      </c>
      <c r="I708" s="53">
        <f>Calculations!L681</f>
        <v>100</v>
      </c>
      <c r="J708" s="53">
        <f>Calculations!G681</f>
        <v>0</v>
      </c>
      <c r="K708" s="53">
        <f>Calculations!K681</f>
        <v>0</v>
      </c>
      <c r="L708" s="53">
        <f>Calculations!F681</f>
        <v>0</v>
      </c>
      <c r="M708" s="53">
        <f>Calculations!J681</f>
        <v>0</v>
      </c>
      <c r="N708" s="53">
        <f>Calculations!E681</f>
        <v>0</v>
      </c>
      <c r="O708" s="53">
        <f>Calculations!I681</f>
        <v>0</v>
      </c>
      <c r="P708" s="53">
        <f>Calculations!Q681</f>
        <v>0.1392005</v>
      </c>
      <c r="Q708" s="53">
        <f>Calculations!V681</f>
        <v>14.12779928853795</v>
      </c>
      <c r="R708" s="53">
        <f>Calculations!O681</f>
        <v>4.8253400000000002E-2</v>
      </c>
      <c r="S708" s="53">
        <f>Calculations!T681</f>
        <v>4.8973556143084052</v>
      </c>
      <c r="T708" s="53">
        <f>Calculations!M681</f>
        <v>2.0659899999999998E-2</v>
      </c>
      <c r="U708" s="53">
        <f>Calculations!R681</f>
        <v>2.0968237938891394</v>
      </c>
      <c r="V708" s="31" t="s">
        <v>1782</v>
      </c>
      <c r="W708" s="31" t="s">
        <v>1782</v>
      </c>
      <c r="X708" s="31" t="s">
        <v>1779</v>
      </c>
      <c r="Y708" s="29" t="s">
        <v>1787</v>
      </c>
      <c r="Z708" s="38" t="s">
        <v>1788</v>
      </c>
      <c r="AA708" s="67" t="s">
        <v>1902</v>
      </c>
      <c r="AB708" s="63" t="s">
        <v>1878</v>
      </c>
      <c r="AC708" s="29"/>
    </row>
    <row r="709" spans="2:29" ht="64.5" x14ac:dyDescent="0.25">
      <c r="B709" s="13" t="str">
        <f>Calculations!A682</f>
        <v>19S119</v>
      </c>
      <c r="C709" s="60">
        <v>37</v>
      </c>
      <c r="D709" s="29" t="str">
        <f>Calculations!B682</f>
        <v>Farington Moss, Land at Lodge Lane, Flensburg Way and Penwortham Way, PR26 6PH</v>
      </c>
      <c r="E709" s="29" t="s">
        <v>1814</v>
      </c>
      <c r="F709" s="13" t="str">
        <f>Calculations!C682</f>
        <v>Employment</v>
      </c>
      <c r="G709" s="53">
        <f>Calculations!D682</f>
        <v>11.835900000000001</v>
      </c>
      <c r="H709" s="53">
        <f>Calculations!H682</f>
        <v>11.835900000000001</v>
      </c>
      <c r="I709" s="53">
        <f>Calculations!L682</f>
        <v>100</v>
      </c>
      <c r="J709" s="53">
        <f>Calculations!G682</f>
        <v>0</v>
      </c>
      <c r="K709" s="53">
        <f>Calculations!K682</f>
        <v>0</v>
      </c>
      <c r="L709" s="53">
        <f>Calculations!F682</f>
        <v>0</v>
      </c>
      <c r="M709" s="53">
        <f>Calculations!J682</f>
        <v>0</v>
      </c>
      <c r="N709" s="53">
        <f>Calculations!E682</f>
        <v>0</v>
      </c>
      <c r="O709" s="53">
        <f>Calculations!I682</f>
        <v>0</v>
      </c>
      <c r="P709" s="53">
        <f>Calculations!Q682</f>
        <v>1.3431099999999998</v>
      </c>
      <c r="Q709" s="53">
        <f>Calculations!V682</f>
        <v>11.34776400611698</v>
      </c>
      <c r="R709" s="53">
        <f>Calculations!O682</f>
        <v>0.29242000000000001</v>
      </c>
      <c r="S709" s="53">
        <f>Calculations!T682</f>
        <v>2.4706190488260291</v>
      </c>
      <c r="T709" s="53">
        <f>Calculations!M682</f>
        <v>0.13064999999999999</v>
      </c>
      <c r="U709" s="53">
        <f>Calculations!R682</f>
        <v>1.103845081489367</v>
      </c>
      <c r="V709" s="31" t="s">
        <v>1782</v>
      </c>
      <c r="W709" s="31" t="s">
        <v>1782</v>
      </c>
      <c r="X709" s="31" t="s">
        <v>1780</v>
      </c>
      <c r="Y709" s="29" t="s">
        <v>1787</v>
      </c>
      <c r="Z709" s="38" t="s">
        <v>1788</v>
      </c>
      <c r="AA709" s="67" t="s">
        <v>1983</v>
      </c>
      <c r="AB709" s="63" t="s">
        <v>1878</v>
      </c>
      <c r="AC709" s="29"/>
    </row>
    <row r="710" spans="2:29" ht="77.25" x14ac:dyDescent="0.25">
      <c r="B710" s="13" t="str">
        <f>Calculations!A683</f>
        <v>19S120</v>
      </c>
      <c r="C710" s="60" t="s">
        <v>1843</v>
      </c>
      <c r="D710" s="29" t="str">
        <f>Calculations!B683</f>
        <v>Farrington Estate, Lostock Hall, Preston, PR5 5XT</v>
      </c>
      <c r="E710" s="29" t="s">
        <v>1814</v>
      </c>
      <c r="F710" s="13" t="str">
        <f>Calculations!C683</f>
        <v>Mixed Use</v>
      </c>
      <c r="G710" s="53">
        <f>Calculations!D683</f>
        <v>42.575600000000001</v>
      </c>
      <c r="H710" s="53">
        <f>Calculations!H683</f>
        <v>38.364201033533199</v>
      </c>
      <c r="I710" s="53">
        <f>Calculations!L683</f>
        <v>90.108421334128465</v>
      </c>
      <c r="J710" s="53">
        <f>Calculations!G683</f>
        <v>3.7395306134399999</v>
      </c>
      <c r="K710" s="53">
        <f>Calculations!K683</f>
        <v>8.7832716707221969</v>
      </c>
      <c r="L710" s="53">
        <f>Calculations!F683</f>
        <v>0.39025439640999998</v>
      </c>
      <c r="M710" s="53">
        <f>Calculations!J683</f>
        <v>0.91661514202970706</v>
      </c>
      <c r="N710" s="53">
        <f>Calculations!E683</f>
        <v>8.1613956616800001E-2</v>
      </c>
      <c r="O710" s="53">
        <f>Calculations!I683</f>
        <v>0.19169185311962719</v>
      </c>
      <c r="P710" s="53">
        <f>Calculations!Q683</f>
        <v>7.97058</v>
      </c>
      <c r="Q710" s="53">
        <f>Calculations!V683</f>
        <v>18.721004519020283</v>
      </c>
      <c r="R710" s="53">
        <f>Calculations!O683</f>
        <v>3.4790299999999998</v>
      </c>
      <c r="S710" s="53">
        <f>Calculations!T683</f>
        <v>8.1714174315805277</v>
      </c>
      <c r="T710" s="53">
        <f>Calculations!M683</f>
        <v>2.0907399999999998</v>
      </c>
      <c r="U710" s="53">
        <f>Calculations!R683</f>
        <v>4.9106530501038153</v>
      </c>
      <c r="V710" s="31" t="s">
        <v>1782</v>
      </c>
      <c r="W710" s="31" t="s">
        <v>1781</v>
      </c>
      <c r="X710" s="31" t="s">
        <v>1779</v>
      </c>
      <c r="Y710" s="29" t="s">
        <v>1786</v>
      </c>
      <c r="Z710" s="38" t="s">
        <v>1791</v>
      </c>
      <c r="AA710" s="67" t="s">
        <v>1984</v>
      </c>
      <c r="AB710" s="63" t="s">
        <v>1878</v>
      </c>
      <c r="AC710" s="29" t="s">
        <v>2474</v>
      </c>
    </row>
    <row r="711" spans="2:29" ht="77.25" x14ac:dyDescent="0.25">
      <c r="B711" s="13" t="str">
        <f>Calculations!A684</f>
        <v>19S121</v>
      </c>
      <c r="C711" s="60">
        <v>30</v>
      </c>
      <c r="D711" s="29" t="str">
        <f>Calculations!B684</f>
        <v>Land at Carrwood Road, Walton-le-Dale, PR5 4LQ</v>
      </c>
      <c r="E711" s="29" t="s">
        <v>1814</v>
      </c>
      <c r="F711" s="13" t="str">
        <f>Calculations!C684</f>
        <v>Residential</v>
      </c>
      <c r="G711" s="53">
        <f>Calculations!D684</f>
        <v>2.64045</v>
      </c>
      <c r="H711" s="53">
        <f>Calculations!H684</f>
        <v>2.64045</v>
      </c>
      <c r="I711" s="53">
        <f>Calculations!L684</f>
        <v>100</v>
      </c>
      <c r="J711" s="53">
        <f>Calculations!G684</f>
        <v>0</v>
      </c>
      <c r="K711" s="53">
        <f>Calculations!K684</f>
        <v>0</v>
      </c>
      <c r="L711" s="53">
        <f>Calculations!F684</f>
        <v>0</v>
      </c>
      <c r="M711" s="53">
        <f>Calculations!J684</f>
        <v>0</v>
      </c>
      <c r="N711" s="53">
        <f>Calculations!E684</f>
        <v>0</v>
      </c>
      <c r="O711" s="53">
        <f>Calculations!I684</f>
        <v>0</v>
      </c>
      <c r="P711" s="53">
        <f>Calculations!Q684</f>
        <v>0.13620209999999999</v>
      </c>
      <c r="Q711" s="53">
        <f>Calculations!V684</f>
        <v>5.1582912003635739</v>
      </c>
      <c r="R711" s="53">
        <f>Calculations!O684</f>
        <v>7.2010400000000002E-2</v>
      </c>
      <c r="S711" s="53">
        <f>Calculations!T684</f>
        <v>2.7272018027230209</v>
      </c>
      <c r="T711" s="53">
        <f>Calculations!M684</f>
        <v>1.87948E-2</v>
      </c>
      <c r="U711" s="53">
        <f>Calculations!R684</f>
        <v>0.71180291238235904</v>
      </c>
      <c r="V711" s="31" t="s">
        <v>1782</v>
      </c>
      <c r="W711" s="31" t="s">
        <v>1782</v>
      </c>
      <c r="X711" s="31" t="s">
        <v>1779</v>
      </c>
      <c r="Y711" s="29" t="s">
        <v>1787</v>
      </c>
      <c r="Z711" s="38" t="s">
        <v>1788</v>
      </c>
      <c r="AA711" s="67" t="s">
        <v>1985</v>
      </c>
      <c r="AB711" s="63" t="s">
        <v>1878</v>
      </c>
      <c r="AC711" s="29"/>
    </row>
    <row r="712" spans="2:29" ht="64.5" x14ac:dyDescent="0.25">
      <c r="B712" s="13" t="str">
        <f>Calculations!A685</f>
        <v>19S122</v>
      </c>
      <c r="C712" s="60">
        <v>28</v>
      </c>
      <c r="D712" s="29" t="str">
        <f>Calculations!B685</f>
        <v>Land at Liverpool Road, Hutton, PR4 5SL</v>
      </c>
      <c r="E712" s="29" t="s">
        <v>1814</v>
      </c>
      <c r="F712" s="13" t="str">
        <f>Calculations!C685</f>
        <v>Residential</v>
      </c>
      <c r="G712" s="53">
        <f>Calculations!D685</f>
        <v>5.7363799999999996</v>
      </c>
      <c r="H712" s="53">
        <f>Calculations!H685</f>
        <v>5.7363799999999996</v>
      </c>
      <c r="I712" s="53">
        <f>Calculations!L685</f>
        <v>100</v>
      </c>
      <c r="J712" s="53">
        <f>Calculations!G685</f>
        <v>0</v>
      </c>
      <c r="K712" s="53">
        <f>Calculations!K685</f>
        <v>0</v>
      </c>
      <c r="L712" s="53">
        <f>Calculations!F685</f>
        <v>0</v>
      </c>
      <c r="M712" s="53">
        <f>Calculations!J685</f>
        <v>0</v>
      </c>
      <c r="N712" s="53">
        <f>Calculations!E685</f>
        <v>0</v>
      </c>
      <c r="O712" s="53">
        <f>Calculations!I685</f>
        <v>0</v>
      </c>
      <c r="P712" s="53">
        <f>Calculations!Q685</f>
        <v>0.16395940000000001</v>
      </c>
      <c r="Q712" s="53">
        <f>Calculations!V685</f>
        <v>2.8582381223001265</v>
      </c>
      <c r="R712" s="53">
        <f>Calculations!O685</f>
        <v>4.03694E-2</v>
      </c>
      <c r="S712" s="53">
        <f>Calculations!T685</f>
        <v>0.70374347585062369</v>
      </c>
      <c r="T712" s="53">
        <f>Calculations!M685</f>
        <v>2.8969600000000002E-2</v>
      </c>
      <c r="U712" s="53">
        <f>Calculations!R685</f>
        <v>0.50501535811783749</v>
      </c>
      <c r="V712" s="31" t="s">
        <v>1782</v>
      </c>
      <c r="W712" s="31" t="s">
        <v>1782</v>
      </c>
      <c r="X712" s="31" t="s">
        <v>1779</v>
      </c>
      <c r="Y712" s="29" t="s">
        <v>1787</v>
      </c>
      <c r="Z712" s="38" t="s">
        <v>1788</v>
      </c>
      <c r="AA712" s="67" t="s">
        <v>1986</v>
      </c>
      <c r="AB712" s="63" t="s">
        <v>1878</v>
      </c>
      <c r="AC712" s="29"/>
    </row>
    <row r="713" spans="2:29" ht="51.75" x14ac:dyDescent="0.25">
      <c r="B713" s="13" t="str">
        <f>Calculations!A686</f>
        <v>19S123</v>
      </c>
      <c r="C713" s="60">
        <v>32</v>
      </c>
      <c r="D713" s="29" t="str">
        <f>Calculations!B686</f>
        <v>10 Knot Lane, Walton-Le-Dale, PR5 4BQ</v>
      </c>
      <c r="E713" s="29" t="s">
        <v>1814</v>
      </c>
      <c r="F713" s="13" t="str">
        <f>Calculations!C686</f>
        <v>Residential</v>
      </c>
      <c r="G713" s="53">
        <f>Calculations!D686</f>
        <v>0.23303599999999999</v>
      </c>
      <c r="H713" s="53">
        <f>Calculations!H686</f>
        <v>0.23303599999999999</v>
      </c>
      <c r="I713" s="53">
        <f>Calculations!L686</f>
        <v>100</v>
      </c>
      <c r="J713" s="53">
        <f>Calculations!G686</f>
        <v>0</v>
      </c>
      <c r="K713" s="53">
        <f>Calculations!K686</f>
        <v>0</v>
      </c>
      <c r="L713" s="53">
        <f>Calculations!F686</f>
        <v>0</v>
      </c>
      <c r="M713" s="53">
        <f>Calculations!J686</f>
        <v>0</v>
      </c>
      <c r="N713" s="53">
        <f>Calculations!E686</f>
        <v>0</v>
      </c>
      <c r="O713" s="53">
        <f>Calculations!I686</f>
        <v>0</v>
      </c>
      <c r="P713" s="53">
        <f>Calculations!Q686</f>
        <v>0</v>
      </c>
      <c r="Q713" s="53">
        <f>Calculations!V686</f>
        <v>0</v>
      </c>
      <c r="R713" s="53">
        <f>Calculations!O686</f>
        <v>0</v>
      </c>
      <c r="S713" s="53">
        <f>Calculations!T686</f>
        <v>0</v>
      </c>
      <c r="T713" s="53">
        <f>Calculations!M686</f>
        <v>0</v>
      </c>
      <c r="U713" s="53">
        <f>Calculations!R686</f>
        <v>0</v>
      </c>
      <c r="V713" s="31" t="s">
        <v>1782</v>
      </c>
      <c r="W713" s="31" t="s">
        <v>1782</v>
      </c>
      <c r="X713" s="31" t="s">
        <v>1779</v>
      </c>
      <c r="Y713" s="29" t="s">
        <v>1789</v>
      </c>
      <c r="Z713" s="38" t="s">
        <v>1790</v>
      </c>
      <c r="AA713" s="67" t="s">
        <v>1902</v>
      </c>
      <c r="AB713" s="63" t="s">
        <v>1878</v>
      </c>
      <c r="AC713" s="29"/>
    </row>
    <row r="714" spans="2:29" ht="64.5" x14ac:dyDescent="0.25">
      <c r="B714" s="13" t="str">
        <f>Calculations!A687</f>
        <v>19S124</v>
      </c>
      <c r="C714" s="60">
        <v>31</v>
      </c>
      <c r="D714" s="29" t="str">
        <f>Calculations!B687</f>
        <v>Land at Brownedge Road, Bamber Bridge, PR5 6SR</v>
      </c>
      <c r="E714" s="29" t="s">
        <v>1814</v>
      </c>
      <c r="F714" s="13" t="str">
        <f>Calculations!C687</f>
        <v>Residential</v>
      </c>
      <c r="G714" s="53">
        <f>Calculations!D687</f>
        <v>1.9290799999999999</v>
      </c>
      <c r="H714" s="53">
        <f>Calculations!H687</f>
        <v>1.9290799999999999</v>
      </c>
      <c r="I714" s="53">
        <f>Calculations!L687</f>
        <v>100</v>
      </c>
      <c r="J714" s="53">
        <f>Calculations!G687</f>
        <v>0</v>
      </c>
      <c r="K714" s="53">
        <f>Calculations!K687</f>
        <v>0</v>
      </c>
      <c r="L714" s="53">
        <f>Calculations!F687</f>
        <v>0</v>
      </c>
      <c r="M714" s="53">
        <f>Calculations!J687</f>
        <v>0</v>
      </c>
      <c r="N714" s="53">
        <f>Calculations!E687</f>
        <v>0</v>
      </c>
      <c r="O714" s="53">
        <f>Calculations!I687</f>
        <v>0</v>
      </c>
      <c r="P714" s="53">
        <f>Calculations!Q687</f>
        <v>0.103659</v>
      </c>
      <c r="Q714" s="53">
        <f>Calculations!V687</f>
        <v>5.373494100814896</v>
      </c>
      <c r="R714" s="53">
        <f>Calculations!O687</f>
        <v>0</v>
      </c>
      <c r="S714" s="53">
        <f>Calculations!T687</f>
        <v>0</v>
      </c>
      <c r="T714" s="53">
        <f>Calculations!M687</f>
        <v>0</v>
      </c>
      <c r="U714" s="53">
        <f>Calculations!R687</f>
        <v>0</v>
      </c>
      <c r="V714" s="31" t="s">
        <v>1782</v>
      </c>
      <c r="W714" s="31" t="s">
        <v>1782</v>
      </c>
      <c r="X714" s="31" t="s">
        <v>1779</v>
      </c>
      <c r="Y714" s="29" t="s">
        <v>1787</v>
      </c>
      <c r="Z714" s="38" t="s">
        <v>1788</v>
      </c>
      <c r="AA714" s="67" t="s">
        <v>1987</v>
      </c>
      <c r="AB714" s="63" t="s">
        <v>1878</v>
      </c>
      <c r="AC714" s="29"/>
    </row>
    <row r="715" spans="2:29" ht="51.75" x14ac:dyDescent="0.25">
      <c r="B715" s="13" t="str">
        <f>Calculations!A688</f>
        <v>19S125</v>
      </c>
      <c r="C715" s="60">
        <v>27</v>
      </c>
      <c r="D715" s="29" t="str">
        <f>Calculations!B688</f>
        <v>Field to the Rear of 86 and 88 Marsh Lane Extending to Back Lane, Longton, PR4 5ZL</v>
      </c>
      <c r="E715" s="29" t="s">
        <v>1814</v>
      </c>
      <c r="F715" s="13" t="str">
        <f>Calculations!C688</f>
        <v>Residential</v>
      </c>
      <c r="G715" s="53">
        <f>Calculations!D688</f>
        <v>0.67702300000000004</v>
      </c>
      <c r="H715" s="53">
        <f>Calculations!H688</f>
        <v>0.67215525244582008</v>
      </c>
      <c r="I715" s="53">
        <f>Calculations!L688</f>
        <v>99.281007062658148</v>
      </c>
      <c r="J715" s="53">
        <f>Calculations!G688</f>
        <v>2.0556160548000002E-3</v>
      </c>
      <c r="K715" s="53">
        <f>Calculations!K688</f>
        <v>0.30362573425127359</v>
      </c>
      <c r="L715" s="53">
        <f>Calculations!F688</f>
        <v>2.8121314993799999E-3</v>
      </c>
      <c r="M715" s="53">
        <f>Calculations!J688</f>
        <v>0.41536720309058922</v>
      </c>
      <c r="N715" s="53">
        <f>Calculations!E688</f>
        <v>0</v>
      </c>
      <c r="O715" s="53">
        <f>Calculations!I688</f>
        <v>0</v>
      </c>
      <c r="P715" s="53">
        <f>Calculations!Q688</f>
        <v>2.9746743999999998E-3</v>
      </c>
      <c r="Q715" s="53">
        <f>Calculations!V688</f>
        <v>0.43937567852199999</v>
      </c>
      <c r="R715" s="53">
        <f>Calculations!O688</f>
        <v>1.244E-7</v>
      </c>
      <c r="S715" s="53">
        <f>Calculations!T688</f>
        <v>1.8374560391596741E-5</v>
      </c>
      <c r="T715" s="53">
        <f>Calculations!M688</f>
        <v>0</v>
      </c>
      <c r="U715" s="53">
        <f>Calculations!R688</f>
        <v>0</v>
      </c>
      <c r="V715" s="31" t="s">
        <v>1782</v>
      </c>
      <c r="W715" s="31" t="s">
        <v>1781</v>
      </c>
      <c r="X715" s="31" t="s">
        <v>1779</v>
      </c>
      <c r="Y715" s="29" t="s">
        <v>1786</v>
      </c>
      <c r="Z715" s="38" t="s">
        <v>1791</v>
      </c>
      <c r="AA715" s="67" t="s">
        <v>1988</v>
      </c>
      <c r="AB715" s="63" t="s">
        <v>1878</v>
      </c>
      <c r="AC715" s="29"/>
    </row>
    <row r="716" spans="2:29" ht="64.5" x14ac:dyDescent="0.25">
      <c r="B716" s="13" t="str">
        <f>Calculations!A689</f>
        <v>19S126</v>
      </c>
      <c r="C716" s="60">
        <v>35</v>
      </c>
      <c r="D716" s="29" t="str">
        <f>Calculations!B689</f>
        <v>To the Rear of 238/240 Liverpool Road, Longton, Preston, PR4 5YB</v>
      </c>
      <c r="E716" s="29" t="s">
        <v>1814</v>
      </c>
      <c r="F716" s="13" t="str">
        <f>Calculations!C689</f>
        <v>Residential</v>
      </c>
      <c r="G716" s="53">
        <f>Calculations!D689</f>
        <v>1.1042700000000001</v>
      </c>
      <c r="H716" s="53">
        <f>Calculations!H689</f>
        <v>1.1042700000000001</v>
      </c>
      <c r="I716" s="53">
        <f>Calculations!L689</f>
        <v>100</v>
      </c>
      <c r="J716" s="53">
        <f>Calculations!G689</f>
        <v>0</v>
      </c>
      <c r="K716" s="53">
        <f>Calculations!K689</f>
        <v>0</v>
      </c>
      <c r="L716" s="53">
        <f>Calculations!F689</f>
        <v>0</v>
      </c>
      <c r="M716" s="53">
        <f>Calculations!J689</f>
        <v>0</v>
      </c>
      <c r="N716" s="53">
        <f>Calculations!E689</f>
        <v>0</v>
      </c>
      <c r="O716" s="53">
        <f>Calculations!I689</f>
        <v>0</v>
      </c>
      <c r="P716" s="53">
        <f>Calculations!Q689</f>
        <v>0.11838789999999999</v>
      </c>
      <c r="Q716" s="53">
        <f>Calculations!V689</f>
        <v>10.720919702608962</v>
      </c>
      <c r="R716" s="53">
        <f>Calculations!O689</f>
        <v>7.7444199999999991E-2</v>
      </c>
      <c r="S716" s="53">
        <f>Calculations!T689</f>
        <v>7.0131580138915277</v>
      </c>
      <c r="T716" s="53">
        <f>Calculations!M689</f>
        <v>5.1294199999999998E-2</v>
      </c>
      <c r="U716" s="53">
        <f>Calculations!R689</f>
        <v>4.6450777436677617</v>
      </c>
      <c r="V716" s="31" t="s">
        <v>1782</v>
      </c>
      <c r="W716" s="31" t="s">
        <v>1782</v>
      </c>
      <c r="X716" s="31" t="s">
        <v>1779</v>
      </c>
      <c r="Y716" s="29" t="s">
        <v>1787</v>
      </c>
      <c r="Z716" s="38" t="s">
        <v>1788</v>
      </c>
      <c r="AA716" s="67" t="s">
        <v>1989</v>
      </c>
      <c r="AB716" s="63" t="s">
        <v>1878</v>
      </c>
      <c r="AC716" s="29"/>
    </row>
    <row r="717" spans="2:29" ht="51.75" x14ac:dyDescent="0.25">
      <c r="B717" s="13" t="str">
        <f>Calculations!A690</f>
        <v>19S127</v>
      </c>
      <c r="C717" s="60">
        <v>32</v>
      </c>
      <c r="D717" s="29" t="str">
        <f>Calculations!B690</f>
        <v>Land to the West of Coupe Green Primary School, Coupe Green, Chorley, Lancashire, PR5 0JR</v>
      </c>
      <c r="E717" s="29" t="s">
        <v>1814</v>
      </c>
      <c r="F717" s="13" t="str">
        <f>Calculations!C690</f>
        <v>Residential</v>
      </c>
      <c r="G717" s="53">
        <f>Calculations!D690</f>
        <v>0.71690200000000004</v>
      </c>
      <c r="H717" s="53">
        <f>Calculations!H690</f>
        <v>0.71690200000000004</v>
      </c>
      <c r="I717" s="53">
        <f>Calculations!L690</f>
        <v>100</v>
      </c>
      <c r="J717" s="53">
        <f>Calculations!G690</f>
        <v>0</v>
      </c>
      <c r="K717" s="53">
        <f>Calculations!K690</f>
        <v>0</v>
      </c>
      <c r="L717" s="53">
        <f>Calculations!F690</f>
        <v>0</v>
      </c>
      <c r="M717" s="53">
        <f>Calculations!J690</f>
        <v>0</v>
      </c>
      <c r="N717" s="53">
        <f>Calculations!E690</f>
        <v>0</v>
      </c>
      <c r="O717" s="53">
        <f>Calculations!I690</f>
        <v>0</v>
      </c>
      <c r="P717" s="53">
        <f>Calculations!Q690</f>
        <v>1.16171E-2</v>
      </c>
      <c r="Q717" s="53">
        <f>Calculations!V690</f>
        <v>1.6204585842974355</v>
      </c>
      <c r="R717" s="53">
        <f>Calculations!O690</f>
        <v>0</v>
      </c>
      <c r="S717" s="53">
        <f>Calculations!T690</f>
        <v>0</v>
      </c>
      <c r="T717" s="53">
        <f>Calculations!M690</f>
        <v>0</v>
      </c>
      <c r="U717" s="53">
        <f>Calculations!R690</f>
        <v>0</v>
      </c>
      <c r="V717" s="31" t="s">
        <v>1782</v>
      </c>
      <c r="W717" s="31" t="s">
        <v>1782</v>
      </c>
      <c r="X717" s="31" t="s">
        <v>1779</v>
      </c>
      <c r="Y717" s="29" t="s">
        <v>1787</v>
      </c>
      <c r="Z717" s="38" t="s">
        <v>1788</v>
      </c>
      <c r="AA717" s="67" t="s">
        <v>1990</v>
      </c>
      <c r="AB717" s="63" t="s">
        <v>1878</v>
      </c>
      <c r="AC717" s="29"/>
    </row>
    <row r="718" spans="2:29" ht="90" x14ac:dyDescent="0.25">
      <c r="B718" s="13" t="str">
        <f>Calculations!A691</f>
        <v>19S128</v>
      </c>
      <c r="C718" s="60" t="s">
        <v>1840</v>
      </c>
      <c r="D718" s="29" t="str">
        <f>Calculations!B691</f>
        <v>Land off Chapel Meadow, Chapel Lane, Longton, PR4 5DG</v>
      </c>
      <c r="E718" s="29" t="s">
        <v>1814</v>
      </c>
      <c r="F718" s="13" t="str">
        <f>Calculations!C691</f>
        <v>Residential</v>
      </c>
      <c r="G718" s="53">
        <f>Calculations!D691</f>
        <v>5.2274399999999996</v>
      </c>
      <c r="H718" s="53">
        <f>Calculations!H691</f>
        <v>5.2274399999999996</v>
      </c>
      <c r="I718" s="53">
        <f>Calculations!L691</f>
        <v>100</v>
      </c>
      <c r="J718" s="53">
        <f>Calculations!G691</f>
        <v>0</v>
      </c>
      <c r="K718" s="53">
        <f>Calculations!K691</f>
        <v>0</v>
      </c>
      <c r="L718" s="53">
        <f>Calculations!F691</f>
        <v>0</v>
      </c>
      <c r="M718" s="53">
        <f>Calculations!J691</f>
        <v>0</v>
      </c>
      <c r="N718" s="53">
        <f>Calculations!E691</f>
        <v>0</v>
      </c>
      <c r="O718" s="53">
        <f>Calculations!I691</f>
        <v>0</v>
      </c>
      <c r="P718" s="53">
        <f>Calculations!Q691</f>
        <v>1.7921480000000001</v>
      </c>
      <c r="Q718" s="53">
        <f>Calculations!V691</f>
        <v>34.283473363634975</v>
      </c>
      <c r="R718" s="53">
        <f>Calculations!O691</f>
        <v>0.81940000000000002</v>
      </c>
      <c r="S718" s="53">
        <f>Calculations!T691</f>
        <v>15.674976661616395</v>
      </c>
      <c r="T718" s="53">
        <f>Calculations!M691</f>
        <v>0.249028</v>
      </c>
      <c r="U718" s="53">
        <f>Calculations!R691</f>
        <v>4.7638614694764554</v>
      </c>
      <c r="V718" s="31" t="s">
        <v>1781</v>
      </c>
      <c r="W718" s="31" t="s">
        <v>1782</v>
      </c>
      <c r="X718" s="31" t="s">
        <v>1779</v>
      </c>
      <c r="Y718" s="29" t="s">
        <v>1783</v>
      </c>
      <c r="Z718" s="38" t="s">
        <v>1806</v>
      </c>
      <c r="AA718" s="67" t="s">
        <v>1991</v>
      </c>
      <c r="AB718" s="63" t="s">
        <v>1894</v>
      </c>
      <c r="AC718" s="29"/>
    </row>
    <row r="719" spans="2:29" ht="64.5" x14ac:dyDescent="0.25">
      <c r="B719" s="13" t="str">
        <f>Calculations!A692</f>
        <v>19S129</v>
      </c>
      <c r="C719" s="60">
        <v>30</v>
      </c>
      <c r="D719" s="29" t="str">
        <f>Calculations!B692</f>
        <v>Walton Hall Farm, Walton Green, Higher Walton, PR5 4JL</v>
      </c>
      <c r="E719" s="29" t="s">
        <v>1814</v>
      </c>
      <c r="F719" s="13" t="str">
        <f>Calculations!C692</f>
        <v>Residential</v>
      </c>
      <c r="G719" s="53">
        <f>Calculations!D692</f>
        <v>4.0674799999999998</v>
      </c>
      <c r="H719" s="53">
        <f>Calculations!H692</f>
        <v>2.2320658070597998</v>
      </c>
      <c r="I719" s="53">
        <f>Calculations!L692</f>
        <v>54.875888930241821</v>
      </c>
      <c r="J719" s="53">
        <f>Calculations!G692</f>
        <v>1.7386882641200001</v>
      </c>
      <c r="K719" s="53">
        <f>Calculations!K692</f>
        <v>42.74608022952787</v>
      </c>
      <c r="L719" s="53">
        <f>Calculations!F692</f>
        <v>9.6725928820199994E-2</v>
      </c>
      <c r="M719" s="53">
        <f>Calculations!J692</f>
        <v>2.3780308402303145</v>
      </c>
      <c r="N719" s="53">
        <f>Calculations!E692</f>
        <v>0</v>
      </c>
      <c r="O719" s="53">
        <f>Calculations!I692</f>
        <v>0</v>
      </c>
      <c r="P719" s="53">
        <f>Calculations!Q692</f>
        <v>0.87147399999999997</v>
      </c>
      <c r="Q719" s="53">
        <f>Calculations!V692</f>
        <v>21.425403443901384</v>
      </c>
      <c r="R719" s="53">
        <f>Calculations!O692</f>
        <v>0.42269199999999996</v>
      </c>
      <c r="S719" s="53">
        <f>Calculations!T692</f>
        <v>10.391987176335224</v>
      </c>
      <c r="T719" s="53">
        <f>Calculations!M692</f>
        <v>0.18602099999999999</v>
      </c>
      <c r="U719" s="53">
        <f>Calculations!R692</f>
        <v>4.5733722108037407</v>
      </c>
      <c r="V719" s="31" t="s">
        <v>1781</v>
      </c>
      <c r="W719" s="31" t="s">
        <v>1781</v>
      </c>
      <c r="X719" s="31" t="s">
        <v>1779</v>
      </c>
      <c r="Y719" s="29" t="s">
        <v>1783</v>
      </c>
      <c r="Z719" s="38" t="s">
        <v>1806</v>
      </c>
      <c r="AA719" s="67" t="s">
        <v>1992</v>
      </c>
      <c r="AB719" s="63" t="s">
        <v>1894</v>
      </c>
      <c r="AC719" s="29" t="s">
        <v>2488</v>
      </c>
    </row>
    <row r="720" spans="2:29" ht="64.5" x14ac:dyDescent="0.25">
      <c r="B720" s="13" t="str">
        <f>Calculations!A693</f>
        <v>19S130</v>
      </c>
      <c r="C720" s="60">
        <v>28</v>
      </c>
      <c r="D720" s="29" t="str">
        <f>Calculations!B693</f>
        <v>Land Behind and to Right of 31 Chapel Lane, Longton, PR4 5WA</v>
      </c>
      <c r="E720" s="29" t="s">
        <v>1814</v>
      </c>
      <c r="F720" s="13" t="str">
        <f>Calculations!C693</f>
        <v>Other</v>
      </c>
      <c r="G720" s="53">
        <f>Calculations!D693</f>
        <v>1.14893</v>
      </c>
      <c r="H720" s="53">
        <f>Calculations!H693</f>
        <v>0.78565173775500008</v>
      </c>
      <c r="I720" s="53">
        <f>Calculations!L693</f>
        <v>68.381166629385604</v>
      </c>
      <c r="J720" s="53">
        <f>Calculations!G693</f>
        <v>0.36327826224499998</v>
      </c>
      <c r="K720" s="53">
        <f>Calculations!K693</f>
        <v>31.618833370614396</v>
      </c>
      <c r="L720" s="53">
        <f>Calculations!F693</f>
        <v>0</v>
      </c>
      <c r="M720" s="53">
        <f>Calculations!J693</f>
        <v>0</v>
      </c>
      <c r="N720" s="53">
        <f>Calculations!E693</f>
        <v>0</v>
      </c>
      <c r="O720" s="53">
        <f>Calculations!I693</f>
        <v>0</v>
      </c>
      <c r="P720" s="53">
        <f>Calculations!Q693</f>
        <v>4.7452855000000002E-2</v>
      </c>
      <c r="Q720" s="53">
        <f>Calculations!V693</f>
        <v>4.1301780787341267</v>
      </c>
      <c r="R720" s="53">
        <f>Calculations!O693</f>
        <v>2.1289550000000001E-3</v>
      </c>
      <c r="S720" s="53">
        <f>Calculations!T693</f>
        <v>0.18529893030907019</v>
      </c>
      <c r="T720" s="53">
        <f>Calculations!M693</f>
        <v>8.8083499999999995E-4</v>
      </c>
      <c r="U720" s="53">
        <f>Calculations!R693</f>
        <v>7.6665680241616102E-2</v>
      </c>
      <c r="V720" s="31" t="s">
        <v>1782</v>
      </c>
      <c r="W720" s="31" t="s">
        <v>1781</v>
      </c>
      <c r="X720" s="31" t="s">
        <v>1779</v>
      </c>
      <c r="Y720" s="29" t="s">
        <v>1787</v>
      </c>
      <c r="Z720" s="38" t="s">
        <v>1788</v>
      </c>
      <c r="AA720" s="67" t="s">
        <v>1993</v>
      </c>
      <c r="AB720" s="63" t="s">
        <v>1878</v>
      </c>
      <c r="AC720" s="29"/>
    </row>
    <row r="721" spans="2:29" ht="51.75" x14ac:dyDescent="0.25">
      <c r="B721" s="13" t="str">
        <f>Calculations!A694</f>
        <v>19S131</v>
      </c>
      <c r="C721" s="60">
        <v>29</v>
      </c>
      <c r="D721" s="29" t="str">
        <f>Calculations!B694</f>
        <v>Former Lostock Hall Primary School, Avondale Drive, Lostock Hall, Preston, PR5 5BQ</v>
      </c>
      <c r="E721" s="29" t="s">
        <v>1814</v>
      </c>
      <c r="F721" s="13" t="str">
        <f>Calculations!C694</f>
        <v>Residential</v>
      </c>
      <c r="G721" s="53">
        <f>Calculations!D694</f>
        <v>1.31602</v>
      </c>
      <c r="H721" s="53">
        <f>Calculations!H694</f>
        <v>1.31602</v>
      </c>
      <c r="I721" s="53">
        <f>Calculations!L694</f>
        <v>100</v>
      </c>
      <c r="J721" s="53">
        <f>Calculations!G694</f>
        <v>0</v>
      </c>
      <c r="K721" s="53">
        <f>Calculations!K694</f>
        <v>0</v>
      </c>
      <c r="L721" s="53">
        <f>Calculations!F694</f>
        <v>0</v>
      </c>
      <c r="M721" s="53">
        <f>Calculations!J694</f>
        <v>0</v>
      </c>
      <c r="N721" s="53">
        <f>Calculations!E694</f>
        <v>0</v>
      </c>
      <c r="O721" s="53">
        <f>Calculations!I694</f>
        <v>0</v>
      </c>
      <c r="P721" s="53">
        <f>Calculations!Q694</f>
        <v>4.6318239999999997E-2</v>
      </c>
      <c r="Q721" s="53">
        <f>Calculations!V694</f>
        <v>3.5195696114040818</v>
      </c>
      <c r="R721" s="53">
        <f>Calculations!O694</f>
        <v>2.0778040000000001E-2</v>
      </c>
      <c r="S721" s="53">
        <f>Calculations!T694</f>
        <v>1.5788544247047918</v>
      </c>
      <c r="T721" s="53">
        <f>Calculations!M694</f>
        <v>6.3907399999999998E-3</v>
      </c>
      <c r="U721" s="53">
        <f>Calculations!R694</f>
        <v>0.48561116092460604</v>
      </c>
      <c r="V721" s="31" t="s">
        <v>1782</v>
      </c>
      <c r="W721" s="31" t="s">
        <v>1782</v>
      </c>
      <c r="X721" s="31" t="s">
        <v>1779</v>
      </c>
      <c r="Y721" s="29" t="s">
        <v>1787</v>
      </c>
      <c r="Z721" s="38" t="s">
        <v>1788</v>
      </c>
      <c r="AA721" s="67" t="s">
        <v>1994</v>
      </c>
      <c r="AB721" s="63" t="s">
        <v>1878</v>
      </c>
      <c r="AC721" s="29"/>
    </row>
    <row r="722" spans="2:29" ht="64.5" x14ac:dyDescent="0.25">
      <c r="B722" s="13" t="str">
        <f>Calculations!A695</f>
        <v>19S132</v>
      </c>
      <c r="C722" s="60">
        <v>29</v>
      </c>
      <c r="D722" s="29" t="str">
        <f>Calculations!B695</f>
        <v>Land East of Leyland Road/Land off Claytongate Drive/Land at Moor Hey School, PR5 5SS</v>
      </c>
      <c r="E722" s="29" t="s">
        <v>1814</v>
      </c>
      <c r="F722" s="13" t="str">
        <f>Calculations!C695</f>
        <v>Residential</v>
      </c>
      <c r="G722" s="53">
        <f>Calculations!D695</f>
        <v>1.89666</v>
      </c>
      <c r="H722" s="53">
        <f>Calculations!H695</f>
        <v>1.699388726387</v>
      </c>
      <c r="I722" s="53">
        <f>Calculations!L695</f>
        <v>89.599017556494047</v>
      </c>
      <c r="J722" s="53">
        <f>Calculations!G695</f>
        <v>0.19727127361300001</v>
      </c>
      <c r="K722" s="53">
        <f>Calculations!K695</f>
        <v>10.400982443505953</v>
      </c>
      <c r="L722" s="53">
        <f>Calculations!F695</f>
        <v>0</v>
      </c>
      <c r="M722" s="53">
        <f>Calculations!J695</f>
        <v>0</v>
      </c>
      <c r="N722" s="53">
        <f>Calculations!E695</f>
        <v>0</v>
      </c>
      <c r="O722" s="53">
        <f>Calculations!I695</f>
        <v>0</v>
      </c>
      <c r="P722" s="53">
        <f>Calculations!Q695</f>
        <v>0.23079369999999999</v>
      </c>
      <c r="Q722" s="53">
        <f>Calculations!V695</f>
        <v>12.168427657039215</v>
      </c>
      <c r="R722" s="53">
        <f>Calculations!O695</f>
        <v>4.0906700000000004E-2</v>
      </c>
      <c r="S722" s="53">
        <f>Calculations!T695</f>
        <v>2.1567755949933041</v>
      </c>
      <c r="T722" s="53">
        <f>Calculations!M695</f>
        <v>1.84E-2</v>
      </c>
      <c r="U722" s="53">
        <f>Calculations!R695</f>
        <v>0.97012643278183763</v>
      </c>
      <c r="V722" s="31" t="s">
        <v>1782</v>
      </c>
      <c r="W722" s="31" t="s">
        <v>1781</v>
      </c>
      <c r="X722" s="31" t="s">
        <v>1779</v>
      </c>
      <c r="Y722" s="29" t="s">
        <v>1787</v>
      </c>
      <c r="Z722" s="38" t="s">
        <v>1788</v>
      </c>
      <c r="AA722" s="67" t="s">
        <v>1995</v>
      </c>
      <c r="AB722" s="63" t="s">
        <v>1878</v>
      </c>
      <c r="AC722" s="29"/>
    </row>
    <row r="723" spans="2:29" x14ac:dyDescent="0.25">
      <c r="B723" s="13" t="str">
        <f>Calculations!A696</f>
        <v>19S133</v>
      </c>
      <c r="C723" s="60">
        <v>33</v>
      </c>
      <c r="D723" s="29" t="str">
        <f>Calculations!B696</f>
        <v>Land at Olive Farm, Hoghton Lane, South Ribble, PR5 0JJ</v>
      </c>
      <c r="E723" s="29" t="s">
        <v>1814</v>
      </c>
      <c r="F723" s="13" t="str">
        <f>Calculations!C696</f>
        <v>Residential</v>
      </c>
      <c r="G723" s="53">
        <f>Calculations!D696</f>
        <v>1.65709</v>
      </c>
      <c r="H723" s="53">
        <f>Calculations!H696</f>
        <v>1.65709</v>
      </c>
      <c r="I723" s="53">
        <f>Calculations!L696</f>
        <v>100</v>
      </c>
      <c r="J723" s="53">
        <f>Calculations!G696</f>
        <v>0</v>
      </c>
      <c r="K723" s="53">
        <f>Calculations!K696</f>
        <v>0</v>
      </c>
      <c r="L723" s="53">
        <f>Calculations!F696</f>
        <v>0</v>
      </c>
      <c r="M723" s="53">
        <f>Calculations!J696</f>
        <v>0</v>
      </c>
      <c r="N723" s="53">
        <f>Calculations!E696</f>
        <v>0</v>
      </c>
      <c r="O723" s="53">
        <f>Calculations!I696</f>
        <v>0</v>
      </c>
      <c r="P723" s="53">
        <f>Calculations!Q696</f>
        <v>4.4054900000000001E-2</v>
      </c>
      <c r="Q723" s="53">
        <f>Calculations!V696</f>
        <v>2.6585701440476983</v>
      </c>
      <c r="R723" s="53">
        <f>Calculations!O696</f>
        <v>1.4799999999999999E-2</v>
      </c>
      <c r="S723" s="53">
        <f>Calculations!T696</f>
        <v>0.89313193610485853</v>
      </c>
      <c r="T723" s="53">
        <f>Calculations!M696</f>
        <v>1.24E-2</v>
      </c>
      <c r="U723" s="53">
        <f>Calculations!R696</f>
        <v>0.74829973025001661</v>
      </c>
      <c r="V723" s="31" t="s">
        <v>1782</v>
      </c>
      <c r="W723" s="31" t="s">
        <v>1782</v>
      </c>
      <c r="X723" s="31" t="s">
        <v>1779</v>
      </c>
      <c r="Y723" s="29" t="s">
        <v>1787</v>
      </c>
      <c r="Z723" s="38" t="s">
        <v>1788</v>
      </c>
      <c r="AA723" s="68" t="s">
        <v>1937</v>
      </c>
      <c r="AB723" s="63" t="s">
        <v>1896</v>
      </c>
      <c r="AC723" s="29"/>
    </row>
    <row r="724" spans="2:29" ht="77.25" x14ac:dyDescent="0.25">
      <c r="B724" s="13" t="str">
        <f>Calculations!A697</f>
        <v>19S134</v>
      </c>
      <c r="C724" s="60">
        <v>32</v>
      </c>
      <c r="D724" s="29" t="str">
        <f>Calculations!B697</f>
        <v>Lands Either side of 172 Higher Walton Road, PR54HR</v>
      </c>
      <c r="E724" s="29" t="s">
        <v>1814</v>
      </c>
      <c r="F724" s="13" t="str">
        <f>Calculations!C697</f>
        <v>Residential</v>
      </c>
      <c r="G724" s="53">
        <f>Calculations!D697</f>
        <v>0.65566100000000005</v>
      </c>
      <c r="H724" s="53">
        <f>Calculations!H697</f>
        <v>0.25418010473820007</v>
      </c>
      <c r="I724" s="53">
        <f>Calculations!L697</f>
        <v>38.767000742487362</v>
      </c>
      <c r="J724" s="53">
        <f>Calculations!G697</f>
        <v>0.248442356778</v>
      </c>
      <c r="K724" s="53">
        <f>Calculations!K697</f>
        <v>37.891891812689785</v>
      </c>
      <c r="L724" s="53">
        <f>Calculations!F697</f>
        <v>0.115066798308</v>
      </c>
      <c r="M724" s="53">
        <f>Calculations!J697</f>
        <v>17.54973962276237</v>
      </c>
      <c r="N724" s="53">
        <f>Calculations!E697</f>
        <v>3.7971740175800003E-2</v>
      </c>
      <c r="O724" s="53">
        <f>Calculations!I697</f>
        <v>5.7913678220604856</v>
      </c>
      <c r="P724" s="53">
        <f>Calculations!Q697</f>
        <v>1.7951000000000002E-2</v>
      </c>
      <c r="Q724" s="53">
        <f>Calculations!V697</f>
        <v>2.7378477597416957</v>
      </c>
      <c r="R724" s="53">
        <f>Calculations!O697</f>
        <v>0</v>
      </c>
      <c r="S724" s="53">
        <f>Calculations!T697</f>
        <v>0</v>
      </c>
      <c r="T724" s="53">
        <f>Calculations!M697</f>
        <v>0</v>
      </c>
      <c r="U724" s="53">
        <f>Calculations!R697</f>
        <v>0</v>
      </c>
      <c r="V724" s="31" t="s">
        <v>1782</v>
      </c>
      <c r="W724" s="31" t="s">
        <v>1781</v>
      </c>
      <c r="X724" s="31" t="s">
        <v>1779</v>
      </c>
      <c r="Y724" s="29" t="s">
        <v>1784</v>
      </c>
      <c r="Z724" s="38" t="s">
        <v>1785</v>
      </c>
      <c r="AA724" s="67" t="s">
        <v>1996</v>
      </c>
      <c r="AB724" s="63" t="s">
        <v>1878</v>
      </c>
      <c r="AC724" s="29" t="s">
        <v>2487</v>
      </c>
    </row>
    <row r="725" spans="2:29" ht="64.5" x14ac:dyDescent="0.25">
      <c r="B725" s="13" t="str">
        <f>Calculations!A698</f>
        <v>19S135</v>
      </c>
      <c r="C725" s="60" t="s">
        <v>1872</v>
      </c>
      <c r="D725" s="29" t="str">
        <f>Calculations!B698</f>
        <v>Land off Carwood Lane, Walton-Le-Dale, Preston, PR54LE</v>
      </c>
      <c r="E725" s="29" t="s">
        <v>1814</v>
      </c>
      <c r="F725" s="13" t="str">
        <f>Calculations!C698</f>
        <v>Residential</v>
      </c>
      <c r="G725" s="53">
        <f>Calculations!D698</f>
        <v>4.3949400000000001</v>
      </c>
      <c r="H725" s="53">
        <f>Calculations!H698</f>
        <v>4.3949400000000001</v>
      </c>
      <c r="I725" s="53">
        <f>Calculations!L698</f>
        <v>100</v>
      </c>
      <c r="J725" s="53">
        <f>Calculations!G698</f>
        <v>0</v>
      </c>
      <c r="K725" s="53">
        <f>Calculations!K698</f>
        <v>0</v>
      </c>
      <c r="L725" s="53">
        <f>Calculations!F698</f>
        <v>0</v>
      </c>
      <c r="M725" s="53">
        <f>Calculations!J698</f>
        <v>0</v>
      </c>
      <c r="N725" s="53">
        <f>Calculations!E698</f>
        <v>0</v>
      </c>
      <c r="O725" s="53">
        <f>Calculations!I698</f>
        <v>0</v>
      </c>
      <c r="P725" s="53">
        <f>Calculations!Q698</f>
        <v>0.1272683</v>
      </c>
      <c r="Q725" s="53">
        <f>Calculations!V698</f>
        <v>2.8957915238888359</v>
      </c>
      <c r="R725" s="53">
        <f>Calculations!O698</f>
        <v>4.7037599999999999E-2</v>
      </c>
      <c r="S725" s="53">
        <f>Calculations!T698</f>
        <v>1.070267170882879</v>
      </c>
      <c r="T725" s="53">
        <f>Calculations!M698</f>
        <v>2.7437599999999999E-2</v>
      </c>
      <c r="U725" s="53">
        <f>Calculations!R698</f>
        <v>0.62429976290916378</v>
      </c>
      <c r="V725" s="31" t="s">
        <v>1782</v>
      </c>
      <c r="W725" s="31" t="s">
        <v>1781</v>
      </c>
      <c r="X725" s="31" t="s">
        <v>1779</v>
      </c>
      <c r="Y725" s="29" t="s">
        <v>1787</v>
      </c>
      <c r="Z725" s="38" t="s">
        <v>1788</v>
      </c>
      <c r="AA725" s="67" t="s">
        <v>1997</v>
      </c>
      <c r="AB725" s="63" t="s">
        <v>1878</v>
      </c>
      <c r="AC725" s="29"/>
    </row>
    <row r="726" spans="2:29" ht="51.75" x14ac:dyDescent="0.25">
      <c r="B726" s="13" t="str">
        <f>Calculations!A699</f>
        <v>19S136</v>
      </c>
      <c r="C726" s="60">
        <v>29</v>
      </c>
      <c r="D726" s="29" t="str">
        <f>Calculations!B699</f>
        <v>Land at the Junction of Naptha Lane and Chainhouse Lane, Whitestake, PR4 4LB</v>
      </c>
      <c r="E726" s="29" t="s">
        <v>1814</v>
      </c>
      <c r="F726" s="13" t="str">
        <f>Calculations!C699</f>
        <v>Residential</v>
      </c>
      <c r="G726" s="53">
        <f>Calculations!D699</f>
        <v>0.38741399999999998</v>
      </c>
      <c r="H726" s="53">
        <f>Calculations!H699</f>
        <v>0.38741399999999998</v>
      </c>
      <c r="I726" s="53">
        <f>Calculations!L699</f>
        <v>100</v>
      </c>
      <c r="J726" s="53">
        <f>Calculations!G699</f>
        <v>0</v>
      </c>
      <c r="K726" s="53">
        <f>Calculations!K699</f>
        <v>0</v>
      </c>
      <c r="L726" s="53">
        <f>Calculations!F699</f>
        <v>0</v>
      </c>
      <c r="M726" s="53">
        <f>Calculations!J699</f>
        <v>0</v>
      </c>
      <c r="N726" s="53">
        <f>Calculations!E699</f>
        <v>0</v>
      </c>
      <c r="O726" s="53">
        <f>Calculations!I699</f>
        <v>0</v>
      </c>
      <c r="P726" s="53">
        <f>Calculations!Q699</f>
        <v>8.1815000000000002E-4</v>
      </c>
      <c r="Q726" s="53">
        <f>Calculations!V699</f>
        <v>0.21118235272860561</v>
      </c>
      <c r="R726" s="53">
        <f>Calculations!O699</f>
        <v>0</v>
      </c>
      <c r="S726" s="53">
        <f>Calculations!T699</f>
        <v>0</v>
      </c>
      <c r="T726" s="53">
        <f>Calculations!M699</f>
        <v>0</v>
      </c>
      <c r="U726" s="53">
        <f>Calculations!R699</f>
        <v>0</v>
      </c>
      <c r="V726" s="31" t="s">
        <v>1782</v>
      </c>
      <c r="W726" s="31" t="s">
        <v>1782</v>
      </c>
      <c r="X726" s="31" t="s">
        <v>1779</v>
      </c>
      <c r="Y726" s="29" t="s">
        <v>1787</v>
      </c>
      <c r="Z726" s="38" t="s">
        <v>1788</v>
      </c>
      <c r="AA726" s="67" t="s">
        <v>1979</v>
      </c>
      <c r="AB726" s="63" t="s">
        <v>1878</v>
      </c>
      <c r="AC726" s="29"/>
    </row>
    <row r="727" spans="2:29" ht="90" x14ac:dyDescent="0.25">
      <c r="B727" s="13" t="str">
        <f>Calculations!A700</f>
        <v>19S137</v>
      </c>
      <c r="C727" s="60">
        <v>29</v>
      </c>
      <c r="D727" s="29" t="str">
        <f>Calculations!B700</f>
        <v>Land off Penwortham Way &amp; Pope Lane, Penwortham, PR1 9FS</v>
      </c>
      <c r="E727" s="29" t="s">
        <v>1814</v>
      </c>
      <c r="F727" s="13" t="str">
        <f>Calculations!C700</f>
        <v>Residential</v>
      </c>
      <c r="G727" s="53">
        <f>Calculations!D700</f>
        <v>3.3175400000000002</v>
      </c>
      <c r="H727" s="53">
        <f>Calculations!H700</f>
        <v>3.3175400000000002</v>
      </c>
      <c r="I727" s="53">
        <f>Calculations!L700</f>
        <v>100</v>
      </c>
      <c r="J727" s="53">
        <f>Calculations!G700</f>
        <v>0</v>
      </c>
      <c r="K727" s="53">
        <f>Calculations!K700</f>
        <v>0</v>
      </c>
      <c r="L727" s="53">
        <f>Calculations!F700</f>
        <v>0</v>
      </c>
      <c r="M727" s="53">
        <f>Calculations!J700</f>
        <v>0</v>
      </c>
      <c r="N727" s="53">
        <f>Calculations!E700</f>
        <v>0</v>
      </c>
      <c r="O727" s="53">
        <f>Calculations!I700</f>
        <v>0</v>
      </c>
      <c r="P727" s="53">
        <f>Calculations!Q700</f>
        <v>1.3915884000000001</v>
      </c>
      <c r="Q727" s="53">
        <f>Calculations!V700</f>
        <v>41.946394014842326</v>
      </c>
      <c r="R727" s="53">
        <f>Calculations!O700</f>
        <v>0.23001840000000001</v>
      </c>
      <c r="S727" s="53">
        <f>Calculations!T700</f>
        <v>6.9334024608595533</v>
      </c>
      <c r="T727" s="53">
        <f>Calculations!M700</f>
        <v>2.8582400000000001E-2</v>
      </c>
      <c r="U727" s="53">
        <f>Calculations!R700</f>
        <v>0.86155404305599936</v>
      </c>
      <c r="V727" s="31" t="s">
        <v>1782</v>
      </c>
      <c r="W727" s="31" t="s">
        <v>1782</v>
      </c>
      <c r="X727" s="31" t="s">
        <v>1779</v>
      </c>
      <c r="Y727" s="29" t="s">
        <v>1783</v>
      </c>
      <c r="Z727" s="38" t="s">
        <v>2514</v>
      </c>
      <c r="AA727" s="75" t="s">
        <v>2434</v>
      </c>
      <c r="AB727" s="63" t="s">
        <v>1894</v>
      </c>
      <c r="AC727" s="29"/>
    </row>
    <row r="728" spans="2:29" ht="90" x14ac:dyDescent="0.25">
      <c r="B728" s="13" t="str">
        <f>Calculations!A701</f>
        <v>19S138</v>
      </c>
      <c r="C728" s="60" t="s">
        <v>1873</v>
      </c>
      <c r="D728" s="29" t="str">
        <f>Calculations!B701</f>
        <v>Land to the West of Liverpool Road, Hutton, PR4 5HB</v>
      </c>
      <c r="E728" s="29" t="s">
        <v>1814</v>
      </c>
      <c r="F728" s="13" t="str">
        <f>Calculations!C701</f>
        <v>Residential</v>
      </c>
      <c r="G728" s="53">
        <f>Calculations!D701</f>
        <v>0.18716099999999999</v>
      </c>
      <c r="H728" s="53">
        <f>Calculations!H701</f>
        <v>-2.6410574002766474E-7</v>
      </c>
      <c r="I728" s="53">
        <f>Calculations!L701</f>
        <v>-1.4111152431738703E-4</v>
      </c>
      <c r="J728" s="53">
        <f>Calculations!G701</f>
        <v>0.18296634335600001</v>
      </c>
      <c r="K728" s="53">
        <f>Calculations!K701</f>
        <v>97.758797696101226</v>
      </c>
      <c r="L728" s="53">
        <f>Calculations!F701</f>
        <v>4.1949207497399997E-3</v>
      </c>
      <c r="M728" s="53">
        <f>Calculations!J701</f>
        <v>2.2413434154230849</v>
      </c>
      <c r="N728" s="53">
        <f>Calculations!E701</f>
        <v>0</v>
      </c>
      <c r="O728" s="53">
        <f>Calculations!I701</f>
        <v>0</v>
      </c>
      <c r="P728" s="53">
        <f>Calculations!Q701</f>
        <v>0</v>
      </c>
      <c r="Q728" s="53">
        <f>Calculations!V701</f>
        <v>0</v>
      </c>
      <c r="R728" s="53">
        <f>Calculations!O701</f>
        <v>0</v>
      </c>
      <c r="S728" s="53">
        <f>Calculations!T701</f>
        <v>0</v>
      </c>
      <c r="T728" s="53">
        <f>Calculations!M701</f>
        <v>0</v>
      </c>
      <c r="U728" s="53">
        <f>Calculations!R701</f>
        <v>0</v>
      </c>
      <c r="V728" s="31" t="s">
        <v>1782</v>
      </c>
      <c r="W728" s="31" t="s">
        <v>1781</v>
      </c>
      <c r="X728" s="31" t="s">
        <v>1779</v>
      </c>
      <c r="Y728" s="29" t="s">
        <v>1783</v>
      </c>
      <c r="Z728" s="38" t="s">
        <v>2514</v>
      </c>
      <c r="AA728" s="75" t="s">
        <v>2435</v>
      </c>
      <c r="AB728" s="63" t="s">
        <v>1878</v>
      </c>
      <c r="AC728" s="29"/>
    </row>
    <row r="729" spans="2:29" ht="77.25" x14ac:dyDescent="0.25">
      <c r="B729" s="13" t="str">
        <f>Calculations!A702</f>
        <v>19S139</v>
      </c>
      <c r="C729" s="60" t="s">
        <v>1873</v>
      </c>
      <c r="D729" s="29" t="str">
        <f>Calculations!B702</f>
        <v>Land to the West of Liverpool Road, Hutton, PR4 5HB</v>
      </c>
      <c r="E729" s="29" t="s">
        <v>1814</v>
      </c>
      <c r="F729" s="13" t="str">
        <f>Calculations!C702</f>
        <v>Residential</v>
      </c>
      <c r="G729" s="53">
        <f>Calculations!D702</f>
        <v>1.61581</v>
      </c>
      <c r="H729" s="53">
        <f>Calculations!H702</f>
        <v>0.78249175554429995</v>
      </c>
      <c r="I729" s="53">
        <f>Calculations!L702</f>
        <v>48.427213319901469</v>
      </c>
      <c r="J729" s="53">
        <f>Calculations!G702</f>
        <v>0.81921367665599998</v>
      </c>
      <c r="K729" s="53">
        <f>Calculations!K702</f>
        <v>50.699876635000408</v>
      </c>
      <c r="L729" s="53">
        <f>Calculations!F702</f>
        <v>1.4104567799700001E-2</v>
      </c>
      <c r="M729" s="53">
        <f>Calculations!J702</f>
        <v>0.8729100450981242</v>
      </c>
      <c r="N729" s="53">
        <f>Calculations!E702</f>
        <v>0</v>
      </c>
      <c r="O729" s="53">
        <f>Calculations!I702</f>
        <v>0</v>
      </c>
      <c r="P729" s="53">
        <f>Calculations!Q702</f>
        <v>3.3240534999999997E-3</v>
      </c>
      <c r="Q729" s="53">
        <f>Calculations!V702</f>
        <v>0.20572056739344349</v>
      </c>
      <c r="R729" s="53">
        <f>Calculations!O702</f>
        <v>2.9873500000000001E-5</v>
      </c>
      <c r="S729" s="53">
        <f>Calculations!T702</f>
        <v>1.8488250474993967E-3</v>
      </c>
      <c r="T729" s="53">
        <f>Calculations!M702</f>
        <v>0</v>
      </c>
      <c r="U729" s="53">
        <f>Calculations!R702</f>
        <v>0</v>
      </c>
      <c r="V729" s="31" t="s">
        <v>1782</v>
      </c>
      <c r="W729" s="31" t="s">
        <v>1781</v>
      </c>
      <c r="X729" s="31" t="s">
        <v>1779</v>
      </c>
      <c r="Y729" s="29" t="s">
        <v>1786</v>
      </c>
      <c r="Z729" s="38" t="s">
        <v>1815</v>
      </c>
      <c r="AA729" s="67" t="s">
        <v>1998</v>
      </c>
      <c r="AB729" s="63" t="s">
        <v>1878</v>
      </c>
      <c r="AC729" s="29"/>
    </row>
    <row r="730" spans="2:29" ht="102.75" x14ac:dyDescent="0.25">
      <c r="B730" s="13" t="str">
        <f>Calculations!A703</f>
        <v>19S140</v>
      </c>
      <c r="C730" s="60">
        <v>27</v>
      </c>
      <c r="D730" s="29" t="str">
        <f>Calculations!B703</f>
        <v>Land South of Marsh Lane, Longton, Preston, PR4 5ZL</v>
      </c>
      <c r="E730" s="29" t="s">
        <v>1814</v>
      </c>
      <c r="F730" s="13" t="str">
        <f>Calculations!C703</f>
        <v>Residential</v>
      </c>
      <c r="G730" s="53">
        <f>Calculations!D703</f>
        <v>0.48482500000000001</v>
      </c>
      <c r="H730" s="53">
        <f>Calculations!H703</f>
        <v>0.35313613156490004</v>
      </c>
      <c r="I730" s="53">
        <f>Calculations!L703</f>
        <v>72.837855218872789</v>
      </c>
      <c r="J730" s="53">
        <f>Calculations!G703</f>
        <v>2.28470246518E-2</v>
      </c>
      <c r="K730" s="53">
        <f>Calculations!K703</f>
        <v>4.7124270926210485</v>
      </c>
      <c r="L730" s="53">
        <f>Calculations!F703</f>
        <v>2.7680460951600001E-2</v>
      </c>
      <c r="M730" s="53">
        <f>Calculations!J703</f>
        <v>5.7093716189552932</v>
      </c>
      <c r="N730" s="53">
        <f>Calculations!E703</f>
        <v>8.1161382831700005E-2</v>
      </c>
      <c r="O730" s="53">
        <f>Calculations!I703</f>
        <v>16.740346069550871</v>
      </c>
      <c r="P730" s="53">
        <f>Calculations!Q703</f>
        <v>8.7312799999999996E-2</v>
      </c>
      <c r="Q730" s="53">
        <f>Calculations!V703</f>
        <v>18.00913731758882</v>
      </c>
      <c r="R730" s="53">
        <f>Calculations!O703</f>
        <v>4.6436900000000003E-2</v>
      </c>
      <c r="S730" s="53">
        <f>Calculations!T703</f>
        <v>9.5780745629866448</v>
      </c>
      <c r="T730" s="53">
        <f>Calculations!M703</f>
        <v>1.6075300000000001E-2</v>
      </c>
      <c r="U730" s="53">
        <f>Calculations!R703</f>
        <v>3.3156912287938947</v>
      </c>
      <c r="V730" s="31" t="s">
        <v>1782</v>
      </c>
      <c r="W730" s="31" t="s">
        <v>1781</v>
      </c>
      <c r="X730" s="31" t="s">
        <v>1779</v>
      </c>
      <c r="Y730" s="29" t="s">
        <v>1783</v>
      </c>
      <c r="Z730" s="38" t="s">
        <v>1807</v>
      </c>
      <c r="AA730" s="67" t="s">
        <v>1999</v>
      </c>
      <c r="AB730" s="63" t="s">
        <v>1894</v>
      </c>
      <c r="AC730" s="29"/>
    </row>
    <row r="731" spans="2:29" ht="77.25" x14ac:dyDescent="0.25">
      <c r="B731" s="13" t="str">
        <f>Calculations!A704</f>
        <v>19S141</v>
      </c>
      <c r="C731" s="60">
        <v>38</v>
      </c>
      <c r="D731" s="29" t="str">
        <f>Calculations!B704</f>
        <v>Land North and South of Fowler Lane, Farington, Leyland, PR25 3RJ</v>
      </c>
      <c r="E731" s="29" t="s">
        <v>1814</v>
      </c>
      <c r="F731" s="13" t="str">
        <f>Calculations!C704</f>
        <v>Mixed Use</v>
      </c>
      <c r="G731" s="53">
        <f>Calculations!D704</f>
        <v>9.0843500000000006</v>
      </c>
      <c r="H731" s="53">
        <f>Calculations!H704</f>
        <v>9.0843500000000006</v>
      </c>
      <c r="I731" s="53">
        <f>Calculations!L704</f>
        <v>100</v>
      </c>
      <c r="J731" s="53">
        <f>Calculations!G704</f>
        <v>0</v>
      </c>
      <c r="K731" s="53">
        <f>Calculations!K704</f>
        <v>0</v>
      </c>
      <c r="L731" s="53">
        <f>Calculations!F704</f>
        <v>0</v>
      </c>
      <c r="M731" s="53">
        <f>Calculations!J704</f>
        <v>0</v>
      </c>
      <c r="N731" s="53">
        <f>Calculations!E704</f>
        <v>0</v>
      </c>
      <c r="O731" s="53">
        <f>Calculations!I704</f>
        <v>0</v>
      </c>
      <c r="P731" s="53">
        <f>Calculations!Q704</f>
        <v>2.2376740000000002</v>
      </c>
      <c r="Q731" s="53">
        <f>Calculations!V704</f>
        <v>24.63218612228723</v>
      </c>
      <c r="R731" s="53">
        <f>Calculations!O704</f>
        <v>0.69953399999999999</v>
      </c>
      <c r="S731" s="53">
        <f>Calculations!T704</f>
        <v>7.7004298601440935</v>
      </c>
      <c r="T731" s="53">
        <f>Calculations!M704</f>
        <v>0.36352499999999999</v>
      </c>
      <c r="U731" s="53">
        <f>Calculations!R704</f>
        <v>4.0016621992767778</v>
      </c>
      <c r="V731" s="31" t="s">
        <v>1782</v>
      </c>
      <c r="W731" s="31" t="s">
        <v>1782</v>
      </c>
      <c r="X731" s="31" t="s">
        <v>1779</v>
      </c>
      <c r="Y731" s="29" t="s">
        <v>1787</v>
      </c>
      <c r="Z731" s="38" t="s">
        <v>1788</v>
      </c>
      <c r="AA731" s="67" t="s">
        <v>2000</v>
      </c>
      <c r="AB731" s="63" t="s">
        <v>1878</v>
      </c>
      <c r="AC731" s="29"/>
    </row>
    <row r="732" spans="2:29" ht="77.25" x14ac:dyDescent="0.25">
      <c r="B732" s="13" t="str">
        <f>Calculations!A705</f>
        <v>19S142</v>
      </c>
      <c r="C732" s="60" t="s">
        <v>1838</v>
      </c>
      <c r="D732" s="29" t="str">
        <f>Calculations!B705</f>
        <v>Land to South of Kittlingborne Brow, Higher Walton, Preston, PR5 4DP</v>
      </c>
      <c r="E732" s="29" t="s">
        <v>1814</v>
      </c>
      <c r="F732" s="13" t="str">
        <f>Calculations!C705</f>
        <v>Residential</v>
      </c>
      <c r="G732" s="53">
        <f>Calculations!D705</f>
        <v>8.4611900000000002</v>
      </c>
      <c r="H732" s="53">
        <f>Calculations!H705</f>
        <v>8.1216221037680008</v>
      </c>
      <c r="I732" s="53">
        <f>Calculations!L705</f>
        <v>95.986759590175851</v>
      </c>
      <c r="J732" s="53">
        <f>Calculations!G705</f>
        <v>0.20754733338299999</v>
      </c>
      <c r="K732" s="53">
        <f>Calculations!K705</f>
        <v>2.4529331380455939</v>
      </c>
      <c r="L732" s="53">
        <f>Calculations!F705</f>
        <v>0.13202056284899999</v>
      </c>
      <c r="M732" s="53">
        <f>Calculations!J705</f>
        <v>1.5603072717785558</v>
      </c>
      <c r="N732" s="53">
        <f>Calculations!E705</f>
        <v>0</v>
      </c>
      <c r="O732" s="53">
        <f>Calculations!I705</f>
        <v>0</v>
      </c>
      <c r="P732" s="53">
        <f>Calculations!Q705</f>
        <v>0.76495000000000002</v>
      </c>
      <c r="Q732" s="53">
        <f>Calculations!V705</f>
        <v>9.0406904938903399</v>
      </c>
      <c r="R732" s="53">
        <f>Calculations!O705</f>
        <v>0.47714199999999996</v>
      </c>
      <c r="S732" s="53">
        <f>Calculations!T705</f>
        <v>5.6391831409057112</v>
      </c>
      <c r="T732" s="53">
        <f>Calculations!M705</f>
        <v>0.33179199999999998</v>
      </c>
      <c r="U732" s="53">
        <f>Calculations!R705</f>
        <v>3.9213396697154885</v>
      </c>
      <c r="V732" s="31" t="s">
        <v>1782</v>
      </c>
      <c r="W732" s="31" t="s">
        <v>1781</v>
      </c>
      <c r="X732" s="31" t="s">
        <v>1779</v>
      </c>
      <c r="Y732" s="29" t="s">
        <v>1786</v>
      </c>
      <c r="Z732" s="38" t="s">
        <v>1791</v>
      </c>
      <c r="AA732" s="67" t="s">
        <v>2001</v>
      </c>
      <c r="AB732" s="63" t="s">
        <v>1878</v>
      </c>
      <c r="AC732" s="29"/>
    </row>
    <row r="733" spans="2:29" ht="77.25" x14ac:dyDescent="0.25">
      <c r="B733" s="13" t="str">
        <f>Calculations!A706</f>
        <v>19S143</v>
      </c>
      <c r="C733" s="60">
        <v>32</v>
      </c>
      <c r="D733" s="29" t="str">
        <f>Calculations!B706</f>
        <v>Walton Lodge Farm, Cuerdale Lane, Walton-le-Dale, PRESTON, PR5 4BJ</v>
      </c>
      <c r="E733" s="29" t="s">
        <v>1814</v>
      </c>
      <c r="F733" s="13" t="str">
        <f>Calculations!C706</f>
        <v>Residential</v>
      </c>
      <c r="G733" s="53">
        <f>Calculations!D706</f>
        <v>25.023199999999999</v>
      </c>
      <c r="H733" s="53">
        <f>Calculations!H706</f>
        <v>24.179667259485399</v>
      </c>
      <c r="I733" s="53">
        <f>Calculations!L706</f>
        <v>96.628997328420823</v>
      </c>
      <c r="J733" s="53">
        <f>Calculations!G706</f>
        <v>0.75459419874699996</v>
      </c>
      <c r="K733" s="53">
        <f>Calculations!K706</f>
        <v>3.0155783382900667</v>
      </c>
      <c r="L733" s="53">
        <f>Calculations!F706</f>
        <v>8.8938541767599993E-2</v>
      </c>
      <c r="M733" s="53">
        <f>Calculations!J706</f>
        <v>0.35542433328910772</v>
      </c>
      <c r="N733" s="53">
        <f>Calculations!E706</f>
        <v>0</v>
      </c>
      <c r="O733" s="53">
        <f>Calculations!I706</f>
        <v>0</v>
      </c>
      <c r="P733" s="53">
        <f>Calculations!Q706</f>
        <v>1.0573539999999999</v>
      </c>
      <c r="Q733" s="53">
        <f>Calculations!V706</f>
        <v>4.2254947408804631</v>
      </c>
      <c r="R733" s="53">
        <f>Calculations!O706</f>
        <v>0.64388599999999996</v>
      </c>
      <c r="S733" s="53">
        <f>Calculations!T706</f>
        <v>2.5731561111288723</v>
      </c>
      <c r="T733" s="53">
        <f>Calculations!M706</f>
        <v>0.48621199999999998</v>
      </c>
      <c r="U733" s="53">
        <f>Calculations!R706</f>
        <v>1.9430448543751397</v>
      </c>
      <c r="V733" s="31" t="s">
        <v>1782</v>
      </c>
      <c r="W733" s="31" t="s">
        <v>1781</v>
      </c>
      <c r="X733" s="31" t="s">
        <v>1779</v>
      </c>
      <c r="Y733" s="29" t="s">
        <v>1786</v>
      </c>
      <c r="Z733" s="38" t="s">
        <v>1791</v>
      </c>
      <c r="AA733" s="67" t="s">
        <v>2002</v>
      </c>
      <c r="AB733" s="63" t="s">
        <v>1878</v>
      </c>
      <c r="AC733" s="29" t="s">
        <v>2485</v>
      </c>
    </row>
    <row r="734" spans="2:29" ht="64.5" x14ac:dyDescent="0.25">
      <c r="B734" s="13" t="str">
        <f>Calculations!A707</f>
        <v>19S144</v>
      </c>
      <c r="C734" s="60">
        <v>35</v>
      </c>
      <c r="D734" s="29" t="str">
        <f>Calculations!B707</f>
        <v>Land at Hall Lane, Longton, Preston, Lancashire, PR4 5YD</v>
      </c>
      <c r="E734" s="29" t="s">
        <v>1814</v>
      </c>
      <c r="F734" s="13" t="str">
        <f>Calculations!C707</f>
        <v>Residential</v>
      </c>
      <c r="G734" s="53">
        <f>Calculations!D707</f>
        <v>0.35344599999999998</v>
      </c>
      <c r="H734" s="53">
        <f>Calculations!H707</f>
        <v>0.35344599999999998</v>
      </c>
      <c r="I734" s="53">
        <f>Calculations!L707</f>
        <v>100</v>
      </c>
      <c r="J734" s="53">
        <f>Calculations!G707</f>
        <v>0</v>
      </c>
      <c r="K734" s="53">
        <f>Calculations!K707</f>
        <v>0</v>
      </c>
      <c r="L734" s="53">
        <f>Calculations!F707</f>
        <v>0</v>
      </c>
      <c r="M734" s="53">
        <f>Calculations!J707</f>
        <v>0</v>
      </c>
      <c r="N734" s="53">
        <f>Calculations!E707</f>
        <v>0</v>
      </c>
      <c r="O734" s="53">
        <f>Calculations!I707</f>
        <v>0</v>
      </c>
      <c r="P734" s="53">
        <f>Calculations!Q707</f>
        <v>7.3513680000000005E-3</v>
      </c>
      <c r="Q734" s="53">
        <f>Calculations!V707</f>
        <v>2.0799126316325549</v>
      </c>
      <c r="R734" s="53">
        <f>Calculations!O707</f>
        <v>6.5948780000000002E-3</v>
      </c>
      <c r="S734" s="53">
        <f>Calculations!T707</f>
        <v>1.8658799363976395</v>
      </c>
      <c r="T734" s="53">
        <f>Calculations!M707</f>
        <v>5.9693899999999998E-3</v>
      </c>
      <c r="U734" s="53">
        <f>Calculations!R707</f>
        <v>1.6889114603079396</v>
      </c>
      <c r="V734" s="31" t="s">
        <v>1782</v>
      </c>
      <c r="W734" s="31" t="s">
        <v>1782</v>
      </c>
      <c r="X734" s="31" t="s">
        <v>1779</v>
      </c>
      <c r="Y734" s="29" t="s">
        <v>1787</v>
      </c>
      <c r="Z734" s="38" t="s">
        <v>1788</v>
      </c>
      <c r="AA734" s="67" t="s">
        <v>2003</v>
      </c>
      <c r="AB734" s="63" t="s">
        <v>1878</v>
      </c>
      <c r="AC734" s="29"/>
    </row>
    <row r="735" spans="2:29" ht="77.25" x14ac:dyDescent="0.25">
      <c r="B735" s="13" t="str">
        <f>Calculations!A708</f>
        <v>19S145</v>
      </c>
      <c r="C735" s="60">
        <v>21</v>
      </c>
      <c r="D735" s="29" t="str">
        <f>Calculations!B708</f>
        <v>Howick Park Drive, Howick Cross, Penwortham, South Ribble, PR1 0LU</v>
      </c>
      <c r="E735" s="29" t="s">
        <v>1814</v>
      </c>
      <c r="F735" s="13" t="str">
        <f>Calculations!C708</f>
        <v>Residential</v>
      </c>
      <c r="G735" s="53">
        <f>Calculations!D708</f>
        <v>13.645899999999999</v>
      </c>
      <c r="H735" s="53">
        <f>Calculations!H708</f>
        <v>13.622336020129536</v>
      </c>
      <c r="I735" s="53">
        <f>Calculations!L708</f>
        <v>99.827318243058627</v>
      </c>
      <c r="J735" s="53">
        <f>Calculations!G708</f>
        <v>0</v>
      </c>
      <c r="K735" s="53">
        <f>Calculations!K708</f>
        <v>0</v>
      </c>
      <c r="L735" s="53">
        <f>Calculations!F708</f>
        <v>1.4137796976399999E-4</v>
      </c>
      <c r="M735" s="53">
        <f>Calculations!J708</f>
        <v>1.0360472359023589E-3</v>
      </c>
      <c r="N735" s="53">
        <f>Calculations!E708</f>
        <v>2.3422601900699998E-2</v>
      </c>
      <c r="O735" s="53">
        <f>Calculations!I708</f>
        <v>0.17164570970547929</v>
      </c>
      <c r="P735" s="53">
        <f>Calculations!Q708</f>
        <v>0.58623259999999999</v>
      </c>
      <c r="Q735" s="53">
        <f>Calculations!V708</f>
        <v>4.2960347063953277</v>
      </c>
      <c r="R735" s="53">
        <f>Calculations!O708</f>
        <v>0.27045659999999999</v>
      </c>
      <c r="S735" s="53">
        <f>Calculations!T708</f>
        <v>1.9819623476648662</v>
      </c>
      <c r="T735" s="53">
        <f>Calculations!M708</f>
        <v>0.18026400000000001</v>
      </c>
      <c r="U735" s="53">
        <f>Calculations!R708</f>
        <v>1.3210121721542736</v>
      </c>
      <c r="V735" s="31" t="s">
        <v>1782</v>
      </c>
      <c r="W735" s="31" t="s">
        <v>1781</v>
      </c>
      <c r="X735" s="31" t="s">
        <v>1779</v>
      </c>
      <c r="Y735" s="29" t="s">
        <v>1786</v>
      </c>
      <c r="Z735" s="38" t="s">
        <v>1791</v>
      </c>
      <c r="AA735" s="75" t="s">
        <v>2353</v>
      </c>
      <c r="AB735" s="63" t="s">
        <v>1878</v>
      </c>
      <c r="AC735" s="29"/>
    </row>
    <row r="736" spans="2:29" ht="64.5" x14ac:dyDescent="0.25">
      <c r="B736" s="13" t="str">
        <f>Calculations!A709</f>
        <v>19S146</v>
      </c>
      <c r="C736" s="60">
        <v>37</v>
      </c>
      <c r="D736" s="29" t="str">
        <f>Calculations!B709</f>
        <v>Land Adjoining 155 Longmeanygate, Midge Hall, Leyland, PR26 7TB</v>
      </c>
      <c r="E736" s="29" t="s">
        <v>1814</v>
      </c>
      <c r="F736" s="13" t="str">
        <f>Calculations!C709</f>
        <v>Residential</v>
      </c>
      <c r="G736" s="53">
        <f>Calculations!D709</f>
        <v>0.35399900000000001</v>
      </c>
      <c r="H736" s="53">
        <f>Calculations!H709</f>
        <v>0.35399900000000001</v>
      </c>
      <c r="I736" s="53">
        <f>Calculations!L709</f>
        <v>100</v>
      </c>
      <c r="J736" s="53">
        <f>Calculations!G709</f>
        <v>0</v>
      </c>
      <c r="K736" s="53">
        <f>Calculations!K709</f>
        <v>0</v>
      </c>
      <c r="L736" s="53">
        <f>Calculations!F709</f>
        <v>0</v>
      </c>
      <c r="M736" s="53">
        <f>Calculations!J709</f>
        <v>0</v>
      </c>
      <c r="N736" s="53">
        <f>Calculations!E709</f>
        <v>0</v>
      </c>
      <c r="O736" s="53">
        <f>Calculations!I709</f>
        <v>0</v>
      </c>
      <c r="P736" s="53">
        <f>Calculations!Q709</f>
        <v>9.7225100000000002E-3</v>
      </c>
      <c r="Q736" s="53">
        <f>Calculations!V709</f>
        <v>2.7464795098291237</v>
      </c>
      <c r="R736" s="53">
        <f>Calculations!O709</f>
        <v>0</v>
      </c>
      <c r="S736" s="53">
        <f>Calculations!T709</f>
        <v>0</v>
      </c>
      <c r="T736" s="53">
        <f>Calculations!M709</f>
        <v>0</v>
      </c>
      <c r="U736" s="53">
        <f>Calculations!R709</f>
        <v>0</v>
      </c>
      <c r="V736" s="31" t="s">
        <v>1782</v>
      </c>
      <c r="W736" s="31" t="s">
        <v>1782</v>
      </c>
      <c r="X736" s="31" t="s">
        <v>1779</v>
      </c>
      <c r="Y736" s="29" t="s">
        <v>1787</v>
      </c>
      <c r="Z736" s="38" t="s">
        <v>1788</v>
      </c>
      <c r="AA736" s="67" t="s">
        <v>2004</v>
      </c>
      <c r="AB736" s="63" t="s">
        <v>1878</v>
      </c>
      <c r="AC736" s="29"/>
    </row>
    <row r="737" spans="2:29" ht="77.25" x14ac:dyDescent="0.25">
      <c r="B737" s="13" t="str">
        <f>Calculations!A710</f>
        <v>19S147</v>
      </c>
      <c r="C737" s="60">
        <v>37</v>
      </c>
      <c r="D737" s="29" t="str">
        <f>Calculations!B710</f>
        <v>Land Adjoining 153 and 155 Longmeanygate, Midge Hall, Leyland, PR26 7TB</v>
      </c>
      <c r="E737" s="29" t="s">
        <v>1814</v>
      </c>
      <c r="F737" s="13" t="str">
        <f>Calculations!C710</f>
        <v>Residential</v>
      </c>
      <c r="G737" s="53">
        <f>Calculations!D710</f>
        <v>1.8747</v>
      </c>
      <c r="H737" s="53">
        <f>Calculations!H710</f>
        <v>1.8747</v>
      </c>
      <c r="I737" s="53">
        <f>Calculations!L710</f>
        <v>100</v>
      </c>
      <c r="J737" s="53">
        <f>Calculations!G710</f>
        <v>0</v>
      </c>
      <c r="K737" s="53">
        <f>Calculations!K710</f>
        <v>0</v>
      </c>
      <c r="L737" s="53">
        <f>Calculations!F710</f>
        <v>0</v>
      </c>
      <c r="M737" s="53">
        <f>Calculations!J710</f>
        <v>0</v>
      </c>
      <c r="N737" s="53">
        <f>Calculations!E710</f>
        <v>0</v>
      </c>
      <c r="O737" s="53">
        <f>Calculations!I710</f>
        <v>0</v>
      </c>
      <c r="P737" s="53">
        <f>Calculations!Q710</f>
        <v>0.98651230000000001</v>
      </c>
      <c r="Q737" s="53">
        <f>Calculations!V710</f>
        <v>52.622408918760335</v>
      </c>
      <c r="R737" s="53">
        <f>Calculations!O710</f>
        <v>0.2160183</v>
      </c>
      <c r="S737" s="53">
        <f>Calculations!T710</f>
        <v>11.522819651144182</v>
      </c>
      <c r="T737" s="53">
        <f>Calculations!M710</f>
        <v>3.99973E-2</v>
      </c>
      <c r="U737" s="53">
        <f>Calculations!R710</f>
        <v>2.1335306982450524</v>
      </c>
      <c r="V737" s="31" t="s">
        <v>1781</v>
      </c>
      <c r="W737" s="31" t="s">
        <v>1782</v>
      </c>
      <c r="X737" s="31" t="s">
        <v>1779</v>
      </c>
      <c r="Y737" s="29" t="s">
        <v>1783</v>
      </c>
      <c r="Z737" s="38" t="s">
        <v>1806</v>
      </c>
      <c r="AA737" s="67" t="s">
        <v>2005</v>
      </c>
      <c r="AB737" s="63" t="s">
        <v>1878</v>
      </c>
      <c r="AC737" s="29"/>
    </row>
    <row r="738" spans="2:29" ht="77.25" x14ac:dyDescent="0.25">
      <c r="B738" s="13" t="str">
        <f>Calculations!A711</f>
        <v>19S148</v>
      </c>
      <c r="C738" s="60" t="s">
        <v>1838</v>
      </c>
      <c r="D738" s="29" t="str">
        <f>Calculations!B711</f>
        <v>Land Immediately West of Higher Walton, Preston, PR5 4HB</v>
      </c>
      <c r="E738" s="29" t="s">
        <v>1814</v>
      </c>
      <c r="F738" s="13" t="str">
        <f>Calculations!C711</f>
        <v>Residential</v>
      </c>
      <c r="G738" s="53">
        <f>Calculations!D711</f>
        <v>38.631</v>
      </c>
      <c r="H738" s="53">
        <f>Calculations!H711</f>
        <v>37.660060720780002</v>
      </c>
      <c r="I738" s="53">
        <f>Calculations!L711</f>
        <v>97.486631774429867</v>
      </c>
      <c r="J738" s="53">
        <f>Calculations!G711</f>
        <v>0.34820222781499999</v>
      </c>
      <c r="K738" s="53">
        <f>Calculations!K711</f>
        <v>0.90135442472366756</v>
      </c>
      <c r="L738" s="53">
        <f>Calculations!F711</f>
        <v>0.62273705140500002</v>
      </c>
      <c r="M738" s="53">
        <f>Calculations!J711</f>
        <v>1.6120138008464704</v>
      </c>
      <c r="N738" s="53">
        <f>Calculations!E711</f>
        <v>0</v>
      </c>
      <c r="O738" s="53">
        <f>Calculations!I711</f>
        <v>0</v>
      </c>
      <c r="P738" s="53">
        <f>Calculations!Q711</f>
        <v>2.2818959999999997</v>
      </c>
      <c r="Q738" s="53">
        <f>Calculations!V711</f>
        <v>5.9069037819367853</v>
      </c>
      <c r="R738" s="53">
        <f>Calculations!O711</f>
        <v>1.236996</v>
      </c>
      <c r="S738" s="53">
        <f>Calculations!T711</f>
        <v>3.2020812301001786</v>
      </c>
      <c r="T738" s="53">
        <f>Calculations!M711</f>
        <v>0.72265400000000002</v>
      </c>
      <c r="U738" s="53">
        <f>Calculations!R711</f>
        <v>1.8706582796199942</v>
      </c>
      <c r="V738" s="31" t="s">
        <v>1782</v>
      </c>
      <c r="W738" s="31" t="s">
        <v>1781</v>
      </c>
      <c r="X738" s="31" t="s">
        <v>1779</v>
      </c>
      <c r="Y738" s="29" t="s">
        <v>1786</v>
      </c>
      <c r="Z738" s="38" t="s">
        <v>1791</v>
      </c>
      <c r="AA738" s="67" t="s">
        <v>2006</v>
      </c>
      <c r="AB738" s="63" t="s">
        <v>1878</v>
      </c>
      <c r="AC738" s="29"/>
    </row>
    <row r="739" spans="2:29" ht="51.75" x14ac:dyDescent="0.25">
      <c r="B739" s="13" t="str">
        <f>Calculations!A712</f>
        <v>19S149</v>
      </c>
      <c r="C739" s="60">
        <v>37</v>
      </c>
      <c r="D739" s="29" t="str">
        <f>Calculations!B712</f>
        <v>The Rose Nurseries, Long Moss Lane, New Longton, Preston, Lancashire, PR4 4XP</v>
      </c>
      <c r="E739" s="29" t="s">
        <v>1814</v>
      </c>
      <c r="F739" s="13" t="str">
        <f>Calculations!C712</f>
        <v>Residential</v>
      </c>
      <c r="G739" s="53">
        <f>Calculations!D712</f>
        <v>0.99075500000000005</v>
      </c>
      <c r="H739" s="53">
        <f>Calculations!H712</f>
        <v>0.99075500000000005</v>
      </c>
      <c r="I739" s="53">
        <f>Calculations!L712</f>
        <v>100</v>
      </c>
      <c r="J739" s="53">
        <f>Calculations!G712</f>
        <v>0</v>
      </c>
      <c r="K739" s="53">
        <f>Calculations!K712</f>
        <v>0</v>
      </c>
      <c r="L739" s="53">
        <f>Calculations!F712</f>
        <v>0</v>
      </c>
      <c r="M739" s="53">
        <f>Calculations!J712</f>
        <v>0</v>
      </c>
      <c r="N739" s="53">
        <f>Calculations!E712</f>
        <v>0</v>
      </c>
      <c r="O739" s="53">
        <f>Calculations!I712</f>
        <v>0</v>
      </c>
      <c r="P739" s="53">
        <f>Calculations!Q712</f>
        <v>0.22310179999999999</v>
      </c>
      <c r="Q739" s="53">
        <f>Calculations!V712</f>
        <v>22.51836225908524</v>
      </c>
      <c r="R739" s="53">
        <f>Calculations!O712</f>
        <v>4.1187800000000004E-2</v>
      </c>
      <c r="S739" s="53">
        <f>Calculations!T712</f>
        <v>4.1572134382364965</v>
      </c>
      <c r="T739" s="53">
        <f>Calculations!M712</f>
        <v>1.02348E-2</v>
      </c>
      <c r="U739" s="53">
        <f>Calculations!R712</f>
        <v>1.0330303657311848</v>
      </c>
      <c r="V739" s="31" t="s">
        <v>1782</v>
      </c>
      <c r="W739" s="31" t="s">
        <v>1782</v>
      </c>
      <c r="X739" s="31" t="s">
        <v>1779</v>
      </c>
      <c r="Y739" s="29" t="s">
        <v>1787</v>
      </c>
      <c r="Z739" s="38" t="s">
        <v>1788</v>
      </c>
      <c r="AA739" s="67" t="s">
        <v>2007</v>
      </c>
      <c r="AB739" s="63" t="s">
        <v>1878</v>
      </c>
      <c r="AC739" s="29"/>
    </row>
    <row r="740" spans="2:29" ht="64.5" x14ac:dyDescent="0.25">
      <c r="B740" s="13" t="str">
        <f>Calculations!A713</f>
        <v>19S150</v>
      </c>
      <c r="C740" s="60">
        <v>27</v>
      </c>
      <c r="D740" s="29" t="str">
        <f>Calculations!B713</f>
        <v>Bartle Hall Nurseries, Liverpool Road, Hutton, Preston, PR4 5HB</v>
      </c>
      <c r="E740" s="29" t="s">
        <v>1814</v>
      </c>
      <c r="F740" s="13" t="str">
        <f>Calculations!C713</f>
        <v>Residential</v>
      </c>
      <c r="G740" s="53">
        <f>Calculations!D713</f>
        <v>1.42099</v>
      </c>
      <c r="H740" s="53">
        <f>Calculations!H713</f>
        <v>0.85466381154645998</v>
      </c>
      <c r="I740" s="53">
        <f>Calculations!L713</f>
        <v>60.145659824943174</v>
      </c>
      <c r="J740" s="53">
        <f>Calculations!G713</f>
        <v>0.56161497575300001</v>
      </c>
      <c r="K740" s="53">
        <f>Calculations!K713</f>
        <v>39.522795779914006</v>
      </c>
      <c r="L740" s="53">
        <f>Calculations!F713</f>
        <v>4.7112127005400004E-3</v>
      </c>
      <c r="M740" s="53">
        <f>Calculations!J713</f>
        <v>0.33154439514282302</v>
      </c>
      <c r="N740" s="53">
        <f>Calculations!E713</f>
        <v>0</v>
      </c>
      <c r="O740" s="53">
        <f>Calculations!I713</f>
        <v>0</v>
      </c>
      <c r="P740" s="53">
        <f>Calculations!Q713</f>
        <v>3.3480530000000001E-2</v>
      </c>
      <c r="Q740" s="53">
        <f>Calculations!V713</f>
        <v>2.3561411410354753</v>
      </c>
      <c r="R740" s="53">
        <f>Calculations!O713</f>
        <v>7.1446299999999999E-3</v>
      </c>
      <c r="S740" s="53">
        <f>Calculations!T713</f>
        <v>0.5027924193695944</v>
      </c>
      <c r="T740" s="53">
        <f>Calculations!M713</f>
        <v>1.7692999999999999E-3</v>
      </c>
      <c r="U740" s="53">
        <f>Calculations!R713</f>
        <v>0.12451178403788908</v>
      </c>
      <c r="V740" s="31" t="s">
        <v>1782</v>
      </c>
      <c r="W740" s="31" t="s">
        <v>1781</v>
      </c>
      <c r="X740" s="31" t="s">
        <v>1779</v>
      </c>
      <c r="Y740" s="29" t="s">
        <v>1786</v>
      </c>
      <c r="Z740" s="38" t="s">
        <v>1815</v>
      </c>
      <c r="AA740" s="67" t="s">
        <v>2008</v>
      </c>
      <c r="AB740" s="63" t="s">
        <v>1878</v>
      </c>
      <c r="AC740" s="29"/>
    </row>
    <row r="741" spans="2:29" ht="51.75" x14ac:dyDescent="0.25">
      <c r="B741" s="13" t="str">
        <f>Calculations!A714</f>
        <v>19S151</v>
      </c>
      <c r="C741" s="60">
        <v>37</v>
      </c>
      <c r="D741" s="29" t="str">
        <f>Calculations!B714</f>
        <v>Land South of Long Moss Lane, New Longton, PR4 4XP</v>
      </c>
      <c r="E741" s="29" t="s">
        <v>1814</v>
      </c>
      <c r="F741" s="13" t="str">
        <f>Calculations!C714</f>
        <v>Residential</v>
      </c>
      <c r="G741" s="53">
        <f>Calculations!D714</f>
        <v>1.2537799999999999</v>
      </c>
      <c r="H741" s="53">
        <f>Calculations!H714</f>
        <v>1.2537799999999999</v>
      </c>
      <c r="I741" s="53">
        <f>Calculations!L714</f>
        <v>100</v>
      </c>
      <c r="J741" s="53">
        <f>Calculations!G714</f>
        <v>0</v>
      </c>
      <c r="K741" s="53">
        <f>Calculations!K714</f>
        <v>0</v>
      </c>
      <c r="L741" s="53">
        <f>Calculations!F714</f>
        <v>0</v>
      </c>
      <c r="M741" s="53">
        <f>Calculations!J714</f>
        <v>0</v>
      </c>
      <c r="N741" s="53">
        <f>Calculations!E714</f>
        <v>0</v>
      </c>
      <c r="O741" s="53">
        <f>Calculations!I714</f>
        <v>0</v>
      </c>
      <c r="P741" s="53">
        <f>Calculations!Q714</f>
        <v>8.3189600000000002E-2</v>
      </c>
      <c r="Q741" s="53">
        <f>Calculations!V714</f>
        <v>6.6351034471757417</v>
      </c>
      <c r="R741" s="53">
        <f>Calculations!O714</f>
        <v>3.0482200000000001E-2</v>
      </c>
      <c r="S741" s="53">
        <f>Calculations!T714</f>
        <v>2.4312239786884464</v>
      </c>
      <c r="T741" s="53">
        <f>Calculations!M714</f>
        <v>1.5540099999999999E-2</v>
      </c>
      <c r="U741" s="53">
        <f>Calculations!R714</f>
        <v>1.2394598733430109</v>
      </c>
      <c r="V741" s="31" t="s">
        <v>1782</v>
      </c>
      <c r="W741" s="31" t="s">
        <v>1782</v>
      </c>
      <c r="X741" s="31" t="s">
        <v>1779</v>
      </c>
      <c r="Y741" s="29" t="s">
        <v>1787</v>
      </c>
      <c r="Z741" s="38" t="s">
        <v>1788</v>
      </c>
      <c r="AA741" s="67" t="s">
        <v>2009</v>
      </c>
      <c r="AB741" s="63" t="s">
        <v>1878</v>
      </c>
      <c r="AC741" s="29"/>
    </row>
    <row r="742" spans="2:29" ht="77.25" x14ac:dyDescent="0.25">
      <c r="B742" s="13" t="str">
        <f>Calculations!A715</f>
        <v>19S152</v>
      </c>
      <c r="C742" s="60">
        <v>29</v>
      </c>
      <c r="D742" s="29" t="str">
        <f>Calculations!B715</f>
        <v>Chainhouse Lane, Whitestake, PR4 4LB</v>
      </c>
      <c r="E742" s="29" t="s">
        <v>1814</v>
      </c>
      <c r="F742" s="13" t="str">
        <f>Calculations!C715</f>
        <v>Residential</v>
      </c>
      <c r="G742" s="53">
        <f>Calculations!D715</f>
        <v>4.4600299999999997</v>
      </c>
      <c r="H742" s="53">
        <f>Calculations!H715</f>
        <v>4.4600299999999997</v>
      </c>
      <c r="I742" s="53">
        <f>Calculations!L715</f>
        <v>100</v>
      </c>
      <c r="J742" s="53">
        <f>Calculations!G715</f>
        <v>0</v>
      </c>
      <c r="K742" s="53">
        <f>Calculations!K715</f>
        <v>0</v>
      </c>
      <c r="L742" s="53">
        <f>Calculations!F715</f>
        <v>0</v>
      </c>
      <c r="M742" s="53">
        <f>Calculations!J715</f>
        <v>0</v>
      </c>
      <c r="N742" s="53">
        <f>Calculations!E715</f>
        <v>0</v>
      </c>
      <c r="O742" s="53">
        <f>Calculations!I715</f>
        <v>0</v>
      </c>
      <c r="P742" s="53">
        <f>Calculations!Q715</f>
        <v>0.83033899999999994</v>
      </c>
      <c r="Q742" s="53">
        <f>Calculations!V715</f>
        <v>18.617341138960949</v>
      </c>
      <c r="R742" s="53">
        <f>Calculations!O715</f>
        <v>0.382741</v>
      </c>
      <c r="S742" s="53">
        <f>Calculations!T715</f>
        <v>8.5815790476745679</v>
      </c>
      <c r="T742" s="53">
        <f>Calculations!M715</f>
        <v>0.11029799999999999</v>
      </c>
      <c r="U742" s="53">
        <f>Calculations!R715</f>
        <v>2.4730326926052064</v>
      </c>
      <c r="V742" s="31" t="s">
        <v>1782</v>
      </c>
      <c r="W742" s="31" t="s">
        <v>1782</v>
      </c>
      <c r="X742" s="31" t="s">
        <v>1779</v>
      </c>
      <c r="Y742" s="29" t="s">
        <v>1787</v>
      </c>
      <c r="Z742" s="38" t="s">
        <v>1788</v>
      </c>
      <c r="AA742" s="67" t="s">
        <v>2010</v>
      </c>
      <c r="AB742" s="63" t="s">
        <v>1878</v>
      </c>
      <c r="AC742" s="29"/>
    </row>
    <row r="743" spans="2:29" ht="51.75" x14ac:dyDescent="0.25">
      <c r="B743" s="13" t="str">
        <f>Calculations!A716</f>
        <v>19S153</v>
      </c>
      <c r="C743" s="60">
        <v>29</v>
      </c>
      <c r="D743" s="29" t="str">
        <f>Calculations!B716</f>
        <v>Coote Bridge Nursery, Coote Lane, Lostock Hall, PR4 4LJ</v>
      </c>
      <c r="E743" s="29" t="s">
        <v>1814</v>
      </c>
      <c r="F743" s="13" t="str">
        <f>Calculations!C716</f>
        <v>Residential</v>
      </c>
      <c r="G743" s="53">
        <f>Calculations!D716</f>
        <v>0.78469</v>
      </c>
      <c r="H743" s="53">
        <f>Calculations!H716</f>
        <v>0.78469</v>
      </c>
      <c r="I743" s="53">
        <f>Calculations!L716</f>
        <v>100</v>
      </c>
      <c r="J743" s="53">
        <f>Calculations!G716</f>
        <v>0</v>
      </c>
      <c r="K743" s="53">
        <f>Calculations!K716</f>
        <v>0</v>
      </c>
      <c r="L743" s="53">
        <f>Calculations!F716</f>
        <v>0</v>
      </c>
      <c r="M743" s="53">
        <f>Calculations!J716</f>
        <v>0</v>
      </c>
      <c r="N743" s="53">
        <f>Calculations!E716</f>
        <v>0</v>
      </c>
      <c r="O743" s="53">
        <f>Calculations!I716</f>
        <v>0</v>
      </c>
      <c r="P743" s="53">
        <f>Calculations!Q716</f>
        <v>0</v>
      </c>
      <c r="Q743" s="53">
        <f>Calculations!V716</f>
        <v>0</v>
      </c>
      <c r="R743" s="53">
        <f>Calculations!O716</f>
        <v>0</v>
      </c>
      <c r="S743" s="53">
        <f>Calculations!T716</f>
        <v>0</v>
      </c>
      <c r="T743" s="53">
        <f>Calculations!M716</f>
        <v>0</v>
      </c>
      <c r="U743" s="53">
        <f>Calculations!R716</f>
        <v>0</v>
      </c>
      <c r="V743" s="31" t="s">
        <v>1782</v>
      </c>
      <c r="W743" s="31" t="s">
        <v>1782</v>
      </c>
      <c r="X743" s="31" t="s">
        <v>1779</v>
      </c>
      <c r="Y743" s="29" t="s">
        <v>1789</v>
      </c>
      <c r="Z743" s="38" t="s">
        <v>1790</v>
      </c>
      <c r="AA743" s="67" t="s">
        <v>2011</v>
      </c>
      <c r="AB743" s="63" t="s">
        <v>1878</v>
      </c>
      <c r="AC743" s="29"/>
    </row>
    <row r="744" spans="2:29" ht="77.25" x14ac:dyDescent="0.25">
      <c r="B744" s="13" t="str">
        <f>Calculations!A717</f>
        <v>19S154</v>
      </c>
      <c r="C744" s="60">
        <v>29</v>
      </c>
      <c r="D744" s="29" t="str">
        <f>Calculations!B717</f>
        <v>Turbary House Nursery, Chain House Lane, Whitestake, PR4 4LB</v>
      </c>
      <c r="E744" s="29" t="s">
        <v>1814</v>
      </c>
      <c r="F744" s="13" t="str">
        <f>Calculations!C717</f>
        <v>Residential</v>
      </c>
      <c r="G744" s="53">
        <f>Calculations!D717</f>
        <v>2.1593</v>
      </c>
      <c r="H744" s="53">
        <f>Calculations!H717</f>
        <v>2.1593</v>
      </c>
      <c r="I744" s="53">
        <f>Calculations!L717</f>
        <v>100</v>
      </c>
      <c r="J744" s="53">
        <f>Calculations!G717</f>
        <v>0</v>
      </c>
      <c r="K744" s="53">
        <f>Calculations!K717</f>
        <v>0</v>
      </c>
      <c r="L744" s="53">
        <f>Calculations!F717</f>
        <v>0</v>
      </c>
      <c r="M744" s="53">
        <f>Calculations!J717</f>
        <v>0</v>
      </c>
      <c r="N744" s="53">
        <f>Calculations!E717</f>
        <v>0</v>
      </c>
      <c r="O744" s="53">
        <f>Calculations!I717</f>
        <v>0</v>
      </c>
      <c r="P744" s="53">
        <f>Calculations!Q717</f>
        <v>0.98367300000000002</v>
      </c>
      <c r="Q744" s="53">
        <f>Calculations!V717</f>
        <v>45.555179919418329</v>
      </c>
      <c r="R744" s="53">
        <f>Calculations!O717</f>
        <v>0.50423399999999996</v>
      </c>
      <c r="S744" s="53">
        <f>Calculations!T717</f>
        <v>23.351734358356875</v>
      </c>
      <c r="T744" s="53">
        <f>Calculations!M717</f>
        <v>0.16389599999999999</v>
      </c>
      <c r="U744" s="53">
        <f>Calculations!R717</f>
        <v>7.5902375769925436</v>
      </c>
      <c r="V744" s="31" t="s">
        <v>1781</v>
      </c>
      <c r="W744" s="31" t="s">
        <v>1782</v>
      </c>
      <c r="X744" s="31" t="s">
        <v>1779</v>
      </c>
      <c r="Y744" s="29" t="s">
        <v>1783</v>
      </c>
      <c r="Z744" s="38" t="s">
        <v>1806</v>
      </c>
      <c r="AA744" s="67" t="s">
        <v>2012</v>
      </c>
      <c r="AB744" s="63" t="s">
        <v>1878</v>
      </c>
      <c r="AC744" s="29"/>
    </row>
    <row r="745" spans="2:29" x14ac:dyDescent="0.25">
      <c r="B745" s="13" t="str">
        <f>Calculations!A718</f>
        <v>19S155</v>
      </c>
      <c r="C745" s="60">
        <v>33</v>
      </c>
      <c r="D745" s="29" t="str">
        <f>Calculations!B718</f>
        <v>Land at Olive Farm, Hoghton Lane, Hoghton, PR5 0JJ</v>
      </c>
      <c r="E745" s="29" t="s">
        <v>1814</v>
      </c>
      <c r="F745" s="13" t="str">
        <f>Calculations!C718</f>
        <v>Residential</v>
      </c>
      <c r="G745" s="53">
        <f>Calculations!D718</f>
        <v>4.1646900000000002</v>
      </c>
      <c r="H745" s="53">
        <f>Calculations!H718</f>
        <v>4.1646900000000002</v>
      </c>
      <c r="I745" s="53">
        <f>Calculations!L718</f>
        <v>100</v>
      </c>
      <c r="J745" s="53">
        <f>Calculations!G718</f>
        <v>0</v>
      </c>
      <c r="K745" s="53">
        <f>Calculations!K718</f>
        <v>0</v>
      </c>
      <c r="L745" s="53">
        <f>Calculations!F718</f>
        <v>0</v>
      </c>
      <c r="M745" s="53">
        <f>Calculations!J718</f>
        <v>0</v>
      </c>
      <c r="N745" s="53">
        <f>Calculations!E718</f>
        <v>0</v>
      </c>
      <c r="O745" s="53">
        <f>Calculations!I718</f>
        <v>0</v>
      </c>
      <c r="P745" s="53">
        <f>Calculations!Q718</f>
        <v>0.14810400000000001</v>
      </c>
      <c r="Q745" s="53">
        <f>Calculations!V718</f>
        <v>3.5561830532404572</v>
      </c>
      <c r="R745" s="53">
        <f>Calculations!O718</f>
        <v>3.32E-2</v>
      </c>
      <c r="S745" s="53">
        <f>Calculations!T718</f>
        <v>0.79717818132922258</v>
      </c>
      <c r="T745" s="53">
        <f>Calculations!M718</f>
        <v>0.02</v>
      </c>
      <c r="U745" s="53">
        <f>Calculations!R718</f>
        <v>0.48022782007784492</v>
      </c>
      <c r="V745" s="31" t="s">
        <v>1782</v>
      </c>
      <c r="W745" s="31" t="s">
        <v>1782</v>
      </c>
      <c r="X745" s="31" t="s">
        <v>1779</v>
      </c>
      <c r="Y745" s="29" t="s">
        <v>1787</v>
      </c>
      <c r="Z745" s="38" t="s">
        <v>1788</v>
      </c>
      <c r="AA745" s="68" t="s">
        <v>1937</v>
      </c>
      <c r="AB745" s="63" t="s">
        <v>1896</v>
      </c>
      <c r="AC745" s="29"/>
    </row>
    <row r="746" spans="2:29" ht="51.75" x14ac:dyDescent="0.25">
      <c r="B746" s="13" t="str">
        <f>Calculations!A719</f>
        <v>19S156</v>
      </c>
      <c r="C746" s="60">
        <v>29</v>
      </c>
      <c r="D746" s="29" t="str">
        <f>Calculations!B719</f>
        <v>Land Adjacent 1 Loxwood Close, Walton Park, Walton Le Dale, PR5 4NQ</v>
      </c>
      <c r="E746" s="29" t="s">
        <v>1814</v>
      </c>
      <c r="F746" s="13" t="str">
        <f>Calculations!C719</f>
        <v>Other</v>
      </c>
      <c r="G746" s="53">
        <f>Calculations!D719</f>
        <v>3.7693499999999998E-2</v>
      </c>
      <c r="H746" s="53">
        <f>Calculations!H719</f>
        <v>3.7693499999999998E-2</v>
      </c>
      <c r="I746" s="53">
        <f>Calculations!L719</f>
        <v>100</v>
      </c>
      <c r="J746" s="53">
        <f>Calculations!G719</f>
        <v>0</v>
      </c>
      <c r="K746" s="53">
        <f>Calculations!K719</f>
        <v>0</v>
      </c>
      <c r="L746" s="53">
        <f>Calculations!F719</f>
        <v>0</v>
      </c>
      <c r="M746" s="53">
        <f>Calculations!J719</f>
        <v>0</v>
      </c>
      <c r="N746" s="53">
        <f>Calculations!E719</f>
        <v>0</v>
      </c>
      <c r="O746" s="53">
        <f>Calculations!I719</f>
        <v>0</v>
      </c>
      <c r="P746" s="53">
        <f>Calculations!Q719</f>
        <v>0</v>
      </c>
      <c r="Q746" s="53">
        <f>Calculations!V719</f>
        <v>0</v>
      </c>
      <c r="R746" s="53">
        <f>Calculations!O719</f>
        <v>0</v>
      </c>
      <c r="S746" s="53">
        <f>Calculations!T719</f>
        <v>0</v>
      </c>
      <c r="T746" s="53">
        <f>Calculations!M719</f>
        <v>0</v>
      </c>
      <c r="U746" s="53">
        <f>Calculations!R719</f>
        <v>0</v>
      </c>
      <c r="V746" s="31" t="s">
        <v>1782</v>
      </c>
      <c r="W746" s="31" t="s">
        <v>1782</v>
      </c>
      <c r="X746" s="31" t="s">
        <v>1779</v>
      </c>
      <c r="Y746" s="29" t="s">
        <v>1789</v>
      </c>
      <c r="Z746" s="38" t="s">
        <v>1790</v>
      </c>
      <c r="AA746" s="67" t="s">
        <v>1902</v>
      </c>
      <c r="AB746" s="63" t="s">
        <v>1878</v>
      </c>
      <c r="AC746" s="29"/>
    </row>
    <row r="747" spans="2:29" ht="90" x14ac:dyDescent="0.25">
      <c r="B747" s="13" t="str">
        <f>Calculations!A720</f>
        <v>19S157</v>
      </c>
      <c r="C747" s="60">
        <v>36</v>
      </c>
      <c r="D747" s="29" t="str">
        <f>Calculations!B720</f>
        <v>Near Old school Drive, Longton, PR4 5DL</v>
      </c>
      <c r="E747" s="29" t="s">
        <v>1814</v>
      </c>
      <c r="F747" s="13" t="str">
        <f>Calculations!C720</f>
        <v>Residential</v>
      </c>
      <c r="G747" s="53">
        <f>Calculations!D720</f>
        <v>0.31947700000000001</v>
      </c>
      <c r="H747" s="53">
        <f>Calculations!H720</f>
        <v>0.31082920204259756</v>
      </c>
      <c r="I747" s="53">
        <f>Calculations!L720</f>
        <v>97.293139112548815</v>
      </c>
      <c r="J747" s="53">
        <f>Calculations!G720</f>
        <v>5.0199998724500004E-6</v>
      </c>
      <c r="K747" s="53">
        <f>Calculations!K720</f>
        <v>1.5713180831327452E-3</v>
      </c>
      <c r="L747" s="53">
        <f>Calculations!F720</f>
        <v>4.9853967170899998E-3</v>
      </c>
      <c r="M747" s="53">
        <f>Calculations!J720</f>
        <v>1.5604868948594106</v>
      </c>
      <c r="N747" s="53">
        <f>Calculations!E720</f>
        <v>3.6573812404399999E-3</v>
      </c>
      <c r="O747" s="53">
        <f>Calculations!I720</f>
        <v>1.1448026745086499</v>
      </c>
      <c r="P747" s="53">
        <f>Calculations!Q720</f>
        <v>5.4117349999999995E-2</v>
      </c>
      <c r="Q747" s="53">
        <f>Calculations!V720</f>
        <v>16.939357136820487</v>
      </c>
      <c r="R747" s="53">
        <f>Calculations!O720</f>
        <v>3.6355949999999998E-2</v>
      </c>
      <c r="S747" s="53">
        <f>Calculations!T720</f>
        <v>11.379833290033398</v>
      </c>
      <c r="T747" s="53">
        <f>Calculations!M720</f>
        <v>2.6785E-2</v>
      </c>
      <c r="U747" s="53">
        <f>Calculations!R720</f>
        <v>8.384015124719463</v>
      </c>
      <c r="V747" s="31" t="s">
        <v>1781</v>
      </c>
      <c r="W747" s="31" t="s">
        <v>1781</v>
      </c>
      <c r="X747" s="31" t="s">
        <v>1779</v>
      </c>
      <c r="Y747" s="29" t="s">
        <v>1783</v>
      </c>
      <c r="Z747" s="38" t="s">
        <v>1806</v>
      </c>
      <c r="AA747" s="67" t="s">
        <v>2013</v>
      </c>
      <c r="AB747" s="63" t="s">
        <v>1894</v>
      </c>
      <c r="AC747" s="29"/>
    </row>
    <row r="748" spans="2:29" ht="51.75" x14ac:dyDescent="0.25">
      <c r="B748" s="13" t="str">
        <f>Calculations!A721</f>
        <v>19S160</v>
      </c>
      <c r="C748" s="60">
        <v>29</v>
      </c>
      <c r="D748" s="29" t="str">
        <f>Calculations!B721</f>
        <v>Land North of Stoney Croft, Chain House Lane, Whitestake, Preston, PR4 4LE</v>
      </c>
      <c r="E748" s="29" t="s">
        <v>1814</v>
      </c>
      <c r="F748" s="13" t="str">
        <f>Calculations!C721</f>
        <v>Residential</v>
      </c>
      <c r="G748" s="53">
        <f>Calculations!D721</f>
        <v>0.91236799999999996</v>
      </c>
      <c r="H748" s="53">
        <f>Calculations!H721</f>
        <v>0.91236799999999996</v>
      </c>
      <c r="I748" s="53">
        <f>Calculations!L721</f>
        <v>100</v>
      </c>
      <c r="J748" s="53">
        <f>Calculations!G721</f>
        <v>0</v>
      </c>
      <c r="K748" s="53">
        <f>Calculations!K721</f>
        <v>0</v>
      </c>
      <c r="L748" s="53">
        <f>Calculations!F721</f>
        <v>0</v>
      </c>
      <c r="M748" s="53">
        <f>Calculations!J721</f>
        <v>0</v>
      </c>
      <c r="N748" s="53">
        <f>Calculations!E721</f>
        <v>0</v>
      </c>
      <c r="O748" s="53">
        <f>Calculations!I721</f>
        <v>0</v>
      </c>
      <c r="P748" s="53">
        <f>Calculations!Q721</f>
        <v>5.2297099999999999E-2</v>
      </c>
      <c r="Q748" s="53">
        <f>Calculations!V721</f>
        <v>5.732018220717956</v>
      </c>
      <c r="R748" s="53">
        <f>Calculations!O721</f>
        <v>3.9524999999999998E-2</v>
      </c>
      <c r="S748" s="53">
        <f>Calculations!T721</f>
        <v>4.3321335250688318</v>
      </c>
      <c r="T748" s="53">
        <f>Calculations!M721</f>
        <v>3.3924999999999997E-2</v>
      </c>
      <c r="U748" s="53">
        <f>Calculations!R721</f>
        <v>3.7183461059572451</v>
      </c>
      <c r="V748" s="31" t="s">
        <v>1782</v>
      </c>
      <c r="W748" s="31" t="s">
        <v>1782</v>
      </c>
      <c r="X748" s="31" t="s">
        <v>1779</v>
      </c>
      <c r="Y748" s="29" t="s">
        <v>1787</v>
      </c>
      <c r="Z748" s="38" t="s">
        <v>1788</v>
      </c>
      <c r="AA748" s="67" t="s">
        <v>2014</v>
      </c>
      <c r="AB748" s="63" t="s">
        <v>1878</v>
      </c>
      <c r="AC748" s="29"/>
    </row>
    <row r="749" spans="2:29" ht="90" x14ac:dyDescent="0.25">
      <c r="B749" s="13" t="str">
        <f>Calculations!A722</f>
        <v>19S161</v>
      </c>
      <c r="C749" s="60">
        <v>32</v>
      </c>
      <c r="D749" s="29" t="str">
        <f>Calculations!B722</f>
        <v>Coupe's Foundry, PR26 7UN</v>
      </c>
      <c r="E749" s="29" t="s">
        <v>1814</v>
      </c>
      <c r="F749" s="13" t="str">
        <f>Calculations!C722</f>
        <v>Residential</v>
      </c>
      <c r="G749" s="53">
        <f>Calculations!D722</f>
        <v>2.3081499999999999</v>
      </c>
      <c r="H749" s="53">
        <f>Calculations!H722</f>
        <v>1.5056183707319999</v>
      </c>
      <c r="I749" s="53">
        <f>Calculations!L722</f>
        <v>65.230525344193396</v>
      </c>
      <c r="J749" s="53">
        <f>Calculations!G722</f>
        <v>0.53801526978400005</v>
      </c>
      <c r="K749" s="53">
        <f>Calculations!K722</f>
        <v>23.309371998526963</v>
      </c>
      <c r="L749" s="53">
        <f>Calculations!F722</f>
        <v>0.26451635948399999</v>
      </c>
      <c r="M749" s="53">
        <f>Calculations!J722</f>
        <v>11.46010265727964</v>
      </c>
      <c r="N749" s="53">
        <f>Calculations!E722</f>
        <v>0</v>
      </c>
      <c r="O749" s="53">
        <f>Calculations!I722</f>
        <v>0</v>
      </c>
      <c r="P749" s="53">
        <f>Calculations!Q722</f>
        <v>0.49713099999999999</v>
      </c>
      <c r="Q749" s="53">
        <f>Calculations!V722</f>
        <v>21.538071615796202</v>
      </c>
      <c r="R749" s="53">
        <f>Calculations!O722</f>
        <v>0.27274899999999996</v>
      </c>
      <c r="S749" s="53">
        <f>Calculations!T722</f>
        <v>11.816779672031712</v>
      </c>
      <c r="T749" s="53">
        <f>Calculations!M722</f>
        <v>0.21085499999999999</v>
      </c>
      <c r="U749" s="53">
        <f>Calculations!R722</f>
        <v>9.1352381777614102</v>
      </c>
      <c r="V749" s="31" t="s">
        <v>1781</v>
      </c>
      <c r="W749" s="31" t="s">
        <v>1781</v>
      </c>
      <c r="X749" s="31" t="s">
        <v>1779</v>
      </c>
      <c r="Y749" s="29" t="s">
        <v>1783</v>
      </c>
      <c r="Z749" s="38" t="s">
        <v>1806</v>
      </c>
      <c r="AA749" s="67" t="s">
        <v>2015</v>
      </c>
      <c r="AB749" s="63" t="s">
        <v>1894</v>
      </c>
      <c r="AC749" s="29" t="s">
        <v>2473</v>
      </c>
    </row>
    <row r="750" spans="2:29" ht="64.5" x14ac:dyDescent="0.25">
      <c r="B750" s="13" t="str">
        <f>Calculations!A723</f>
        <v>19S162</v>
      </c>
      <c r="C750" s="60">
        <v>30</v>
      </c>
      <c r="D750" s="29" t="str">
        <f>Calculations!B723</f>
        <v>South of Factory Lane and East of the West Coast Main Line, PR1 9TE</v>
      </c>
      <c r="E750" s="29" t="s">
        <v>1814</v>
      </c>
      <c r="F750" s="13" t="str">
        <f>Calculations!C723</f>
        <v>Mixed Use</v>
      </c>
      <c r="G750" s="53">
        <f>Calculations!D723</f>
        <v>13.1388</v>
      </c>
      <c r="H750" s="53">
        <f>Calculations!H723</f>
        <v>12.0202890444037</v>
      </c>
      <c r="I750" s="53">
        <f>Calculations!L723</f>
        <v>91.486962617618815</v>
      </c>
      <c r="J750" s="53">
        <f>Calculations!G723</f>
        <v>0.85858211426800002</v>
      </c>
      <c r="K750" s="53">
        <f>Calculations!K723</f>
        <v>6.5347072355770699</v>
      </c>
      <c r="L750" s="53">
        <f>Calculations!F723</f>
        <v>3.1825497379300002E-2</v>
      </c>
      <c r="M750" s="53">
        <f>Calculations!J723</f>
        <v>0.2422252974343167</v>
      </c>
      <c r="N750" s="53">
        <f>Calculations!E723</f>
        <v>0.228103343949</v>
      </c>
      <c r="O750" s="53">
        <f>Calculations!I723</f>
        <v>1.7361048493698055</v>
      </c>
      <c r="P750" s="53">
        <f>Calculations!Q723</f>
        <v>0.58148299999999997</v>
      </c>
      <c r="Q750" s="53">
        <f>Calculations!V723</f>
        <v>4.4256933662130482</v>
      </c>
      <c r="R750" s="53">
        <f>Calculations!O723</f>
        <v>0.23880099999999999</v>
      </c>
      <c r="S750" s="53">
        <f>Calculations!T723</f>
        <v>1.817525192559442</v>
      </c>
      <c r="T750" s="53">
        <f>Calculations!M723</f>
        <v>0.117252</v>
      </c>
      <c r="U750" s="53">
        <f>Calculations!R723</f>
        <v>0.89241026577769667</v>
      </c>
      <c r="V750" s="31" t="s">
        <v>1782</v>
      </c>
      <c r="W750" s="31" t="s">
        <v>1781</v>
      </c>
      <c r="X750" s="31" t="s">
        <v>1779</v>
      </c>
      <c r="Y750" s="29" t="s">
        <v>1786</v>
      </c>
      <c r="Z750" s="38" t="s">
        <v>1791</v>
      </c>
      <c r="AA750" s="67" t="s">
        <v>2016</v>
      </c>
      <c r="AB750" s="63" t="s">
        <v>1878</v>
      </c>
      <c r="AC750" s="29"/>
    </row>
    <row r="751" spans="2:29" ht="90" x14ac:dyDescent="0.25">
      <c r="B751" s="13" t="str">
        <f>Calculations!A724</f>
        <v>19S163</v>
      </c>
      <c r="C751" s="60">
        <v>29</v>
      </c>
      <c r="D751" s="29" t="str">
        <f>Calculations!B724</f>
        <v>Pickering's Farm, Penwortham, PR1 9TQ</v>
      </c>
      <c r="E751" s="29" t="s">
        <v>1814</v>
      </c>
      <c r="F751" s="13" t="str">
        <f>Calculations!C724</f>
        <v>Residential</v>
      </c>
      <c r="G751" s="53">
        <f>Calculations!D724</f>
        <v>78.888099999999994</v>
      </c>
      <c r="H751" s="53">
        <f>Calculations!H724</f>
        <v>78.888099999999994</v>
      </c>
      <c r="I751" s="53">
        <f>Calculations!L724</f>
        <v>100</v>
      </c>
      <c r="J751" s="53">
        <f>Calculations!G724</f>
        <v>0</v>
      </c>
      <c r="K751" s="53">
        <f>Calculations!K724</f>
        <v>0</v>
      </c>
      <c r="L751" s="53">
        <f>Calculations!F724</f>
        <v>0</v>
      </c>
      <c r="M751" s="53">
        <f>Calculations!J724</f>
        <v>0</v>
      </c>
      <c r="N751" s="53">
        <f>Calculations!E724</f>
        <v>0</v>
      </c>
      <c r="O751" s="53">
        <f>Calculations!I724</f>
        <v>0</v>
      </c>
      <c r="P751" s="53">
        <f>Calculations!Q724</f>
        <v>11.624640000000001</v>
      </c>
      <c r="Q751" s="53">
        <f>Calculations!V724</f>
        <v>14.735606510994689</v>
      </c>
      <c r="R751" s="53">
        <f>Calculations!O724</f>
        <v>3.09233</v>
      </c>
      <c r="S751" s="53">
        <f>Calculations!T724</f>
        <v>3.9198941285187501</v>
      </c>
      <c r="T751" s="53">
        <f>Calculations!M724</f>
        <v>1.0552600000000001</v>
      </c>
      <c r="U751" s="53">
        <f>Calculations!R724</f>
        <v>1.3376668977957387</v>
      </c>
      <c r="V751" s="31" t="s">
        <v>1782</v>
      </c>
      <c r="W751" s="31" t="s">
        <v>1782</v>
      </c>
      <c r="X751" s="31" t="s">
        <v>1779</v>
      </c>
      <c r="Y751" s="29" t="s">
        <v>1787</v>
      </c>
      <c r="Z751" s="38" t="s">
        <v>1788</v>
      </c>
      <c r="AA751" s="67" t="s">
        <v>2017</v>
      </c>
      <c r="AB751" s="63" t="s">
        <v>1878</v>
      </c>
      <c r="AC751" s="29"/>
    </row>
    <row r="752" spans="2:29" ht="51.75" x14ac:dyDescent="0.25">
      <c r="B752" s="13" t="str">
        <f>Calculations!A725</f>
        <v>19S164</v>
      </c>
      <c r="C752" s="60">
        <v>28</v>
      </c>
      <c r="D752" s="29" t="str">
        <f>Calculations!B725</f>
        <v>Land at Longton Hall, Chapel Lane, Longton, PR4 5ED</v>
      </c>
      <c r="E752" s="29" t="s">
        <v>1814</v>
      </c>
      <c r="F752" s="13" t="str">
        <f>Calculations!C725</f>
        <v>Residential</v>
      </c>
      <c r="G752" s="53">
        <f>Calculations!D725</f>
        <v>2.41751</v>
      </c>
      <c r="H752" s="53">
        <f>Calculations!H725</f>
        <v>2.41751</v>
      </c>
      <c r="I752" s="53">
        <f>Calculations!L725</f>
        <v>100</v>
      </c>
      <c r="J752" s="53">
        <f>Calculations!G725</f>
        <v>0</v>
      </c>
      <c r="K752" s="53">
        <f>Calculations!K725</f>
        <v>0</v>
      </c>
      <c r="L752" s="53">
        <f>Calculations!F725</f>
        <v>0</v>
      </c>
      <c r="M752" s="53">
        <f>Calculations!J725</f>
        <v>0</v>
      </c>
      <c r="N752" s="53">
        <f>Calculations!E725</f>
        <v>0</v>
      </c>
      <c r="O752" s="53">
        <f>Calculations!I725</f>
        <v>0</v>
      </c>
      <c r="P752" s="53">
        <f>Calculations!Q725</f>
        <v>0.15523599999999999</v>
      </c>
      <c r="Q752" s="53">
        <f>Calculations!V725</f>
        <v>6.4213178022014388</v>
      </c>
      <c r="R752" s="53">
        <f>Calculations!O725</f>
        <v>3.9599999999999996E-2</v>
      </c>
      <c r="S752" s="53">
        <f>Calculations!T725</f>
        <v>1.6380490670152343</v>
      </c>
      <c r="T752" s="53">
        <f>Calculations!M725</f>
        <v>0.02</v>
      </c>
      <c r="U752" s="53">
        <f>Calculations!R725</f>
        <v>0.82729750859355278</v>
      </c>
      <c r="V752" s="31" t="s">
        <v>1782</v>
      </c>
      <c r="W752" s="31" t="s">
        <v>1782</v>
      </c>
      <c r="X752" s="31" t="s">
        <v>1779</v>
      </c>
      <c r="Y752" s="29" t="s">
        <v>1787</v>
      </c>
      <c r="Z752" s="38" t="s">
        <v>1788</v>
      </c>
      <c r="AA752" s="67" t="s">
        <v>1902</v>
      </c>
      <c r="AB752" s="63" t="s">
        <v>1878</v>
      </c>
      <c r="AC752" s="29"/>
    </row>
    <row r="753" spans="2:29" ht="64.5" x14ac:dyDescent="0.25">
      <c r="B753" s="13" t="str">
        <f>Calculations!A726</f>
        <v>19S165</v>
      </c>
      <c r="C753" s="60" t="s">
        <v>1840</v>
      </c>
      <c r="D753" s="29" t="str">
        <f>Calculations!B726</f>
        <v>Land to South/Rear of Longton Hall, Chapel Lane, Longton, PR4 5EB</v>
      </c>
      <c r="E753" s="29" t="s">
        <v>1814</v>
      </c>
      <c r="F753" s="13" t="str">
        <f>Calculations!C726</f>
        <v>Residential</v>
      </c>
      <c r="G753" s="53">
        <f>Calculations!D726</f>
        <v>3.2856000000000001</v>
      </c>
      <c r="H753" s="53">
        <f>Calculations!H726</f>
        <v>3.2856000000000001</v>
      </c>
      <c r="I753" s="53">
        <f>Calculations!L726</f>
        <v>100</v>
      </c>
      <c r="J753" s="53">
        <f>Calculations!G726</f>
        <v>0</v>
      </c>
      <c r="K753" s="53">
        <f>Calculations!K726</f>
        <v>0</v>
      </c>
      <c r="L753" s="53">
        <f>Calculations!F726</f>
        <v>0</v>
      </c>
      <c r="M753" s="53">
        <f>Calculations!J726</f>
        <v>0</v>
      </c>
      <c r="N753" s="53">
        <f>Calculations!E726</f>
        <v>0</v>
      </c>
      <c r="O753" s="53">
        <f>Calculations!I726</f>
        <v>0</v>
      </c>
      <c r="P753" s="53">
        <f>Calculations!Q726</f>
        <v>0.50493390000000005</v>
      </c>
      <c r="Q753" s="53">
        <f>Calculations!V726</f>
        <v>15.368088020452886</v>
      </c>
      <c r="R753" s="53">
        <f>Calculations!O726</f>
        <v>0.1637139</v>
      </c>
      <c r="S753" s="53">
        <f>Calculations!T726</f>
        <v>4.9827702702702705</v>
      </c>
      <c r="T753" s="53">
        <f>Calculations!M726</f>
        <v>0.106493</v>
      </c>
      <c r="U753" s="53">
        <f>Calculations!R726</f>
        <v>3.2412040418797172</v>
      </c>
      <c r="V753" s="31" t="s">
        <v>1782</v>
      </c>
      <c r="W753" s="31" t="s">
        <v>1782</v>
      </c>
      <c r="X753" s="31" t="s">
        <v>1779</v>
      </c>
      <c r="Y753" s="29" t="s">
        <v>1787</v>
      </c>
      <c r="Z753" s="38" t="s">
        <v>1788</v>
      </c>
      <c r="AA753" s="67" t="s">
        <v>2018</v>
      </c>
      <c r="AB753" s="63" t="s">
        <v>1878</v>
      </c>
      <c r="AC753" s="29"/>
    </row>
    <row r="754" spans="2:29" x14ac:dyDescent="0.25">
      <c r="B754" s="13" t="str">
        <f>Calculations!A727</f>
        <v>19S166</v>
      </c>
      <c r="C754" s="60">
        <v>37</v>
      </c>
      <c r="D754" s="29" t="str">
        <f>Calculations!B727</f>
        <v>Moss Side Test Track, PR26 7UN</v>
      </c>
      <c r="E754" s="29" t="s">
        <v>1814</v>
      </c>
      <c r="F754" s="13" t="str">
        <f>Calculations!C727</f>
        <v>Mixed Use</v>
      </c>
      <c r="G754" s="53">
        <f>Calculations!D727</f>
        <v>40.624299999999998</v>
      </c>
      <c r="H754" s="53">
        <f>Calculations!H727</f>
        <v>40.624299999999998</v>
      </c>
      <c r="I754" s="53">
        <f>Calculations!L727</f>
        <v>100</v>
      </c>
      <c r="J754" s="53">
        <f>Calculations!G727</f>
        <v>0</v>
      </c>
      <c r="K754" s="53">
        <f>Calculations!K727</f>
        <v>0</v>
      </c>
      <c r="L754" s="53">
        <f>Calculations!F727</f>
        <v>0</v>
      </c>
      <c r="M754" s="53">
        <f>Calculations!J727</f>
        <v>0</v>
      </c>
      <c r="N754" s="53">
        <f>Calculations!E727</f>
        <v>0</v>
      </c>
      <c r="O754" s="53">
        <f>Calculations!I727</f>
        <v>0</v>
      </c>
      <c r="P754" s="53">
        <f>Calculations!Q727</f>
        <v>7.6658609999999996</v>
      </c>
      <c r="Q754" s="53">
        <f>Calculations!V727</f>
        <v>18.870136839280924</v>
      </c>
      <c r="R754" s="53">
        <f>Calculations!O727</f>
        <v>2.544451</v>
      </c>
      <c r="S754" s="53">
        <f>Calculations!T727</f>
        <v>6.2633719227162068</v>
      </c>
      <c r="T754" s="53">
        <f>Calculations!M727</f>
        <v>0.60755099999999995</v>
      </c>
      <c r="U754" s="53">
        <f>Calculations!R727</f>
        <v>1.4955359230805207</v>
      </c>
      <c r="V754" s="31" t="s">
        <v>1782</v>
      </c>
      <c r="W754" s="31" t="s">
        <v>1782</v>
      </c>
      <c r="X754" s="31" t="s">
        <v>1779</v>
      </c>
      <c r="Y754" s="29" t="s">
        <v>1787</v>
      </c>
      <c r="Z754" s="38" t="s">
        <v>1788</v>
      </c>
      <c r="AA754" s="68" t="s">
        <v>1937</v>
      </c>
      <c r="AB754" s="63" t="s">
        <v>1878</v>
      </c>
      <c r="AC754" s="29"/>
    </row>
    <row r="755" spans="2:29" ht="51.75" x14ac:dyDescent="0.25">
      <c r="B755" s="13" t="str">
        <f>Calculations!A728</f>
        <v>19S167</v>
      </c>
      <c r="C755" s="60">
        <v>29</v>
      </c>
      <c r="D755" s="29" t="str">
        <f>Calculations!B728</f>
        <v>Southern Area of the Major Development Site at Pickering's Farm, PR4 4LD</v>
      </c>
      <c r="E755" s="29" t="s">
        <v>1814</v>
      </c>
      <c r="F755" s="13" t="str">
        <f>Calculations!C728</f>
        <v>Mixed Use</v>
      </c>
      <c r="G755" s="53">
        <f>Calculations!D728</f>
        <v>21.697500000000002</v>
      </c>
      <c r="H755" s="53">
        <f>Calculations!H728</f>
        <v>21.697500000000002</v>
      </c>
      <c r="I755" s="53">
        <f>Calculations!L728</f>
        <v>100</v>
      </c>
      <c r="J755" s="53">
        <f>Calculations!G728</f>
        <v>0</v>
      </c>
      <c r="K755" s="53">
        <f>Calculations!K728</f>
        <v>0</v>
      </c>
      <c r="L755" s="53">
        <f>Calculations!F728</f>
        <v>0</v>
      </c>
      <c r="M755" s="53">
        <f>Calculations!J728</f>
        <v>0</v>
      </c>
      <c r="N755" s="53">
        <f>Calculations!E728</f>
        <v>0</v>
      </c>
      <c r="O755" s="53">
        <f>Calculations!I728</f>
        <v>0</v>
      </c>
      <c r="P755" s="53">
        <f>Calculations!Q728</f>
        <v>1.2060209999999998</v>
      </c>
      <c r="Q755" s="53">
        <f>Calculations!V728</f>
        <v>5.5583408226754223</v>
      </c>
      <c r="R755" s="53">
        <f>Calculations!O728</f>
        <v>0.62728399999999995</v>
      </c>
      <c r="S755" s="53">
        <f>Calculations!T728</f>
        <v>2.8910427468602369</v>
      </c>
      <c r="T755" s="53">
        <f>Calculations!M728</f>
        <v>0.31429200000000002</v>
      </c>
      <c r="U755" s="53">
        <f>Calculations!R728</f>
        <v>1.4485171102661596</v>
      </c>
      <c r="V755" s="31" t="s">
        <v>1782</v>
      </c>
      <c r="W755" s="31" t="s">
        <v>1782</v>
      </c>
      <c r="X755" s="31" t="s">
        <v>1779</v>
      </c>
      <c r="Y755" s="29" t="s">
        <v>1787</v>
      </c>
      <c r="Z755" s="38" t="s">
        <v>1788</v>
      </c>
      <c r="AA755" s="67" t="s">
        <v>1902</v>
      </c>
      <c r="AB755" s="63" t="s">
        <v>1878</v>
      </c>
      <c r="AC755" s="29"/>
    </row>
    <row r="756" spans="2:29" ht="51.75" x14ac:dyDescent="0.25">
      <c r="B756" s="13" t="str">
        <f>Calculations!A729</f>
        <v>19S168</v>
      </c>
      <c r="C756" s="60">
        <v>44</v>
      </c>
      <c r="D756" s="29" t="str">
        <f>Calculations!B729</f>
        <v>Rear of Dunkirk Mill/102-118, Slater Lane, Leyland, PR26 7XD</v>
      </c>
      <c r="E756" s="29" t="s">
        <v>1814</v>
      </c>
      <c r="F756" s="13" t="str">
        <f>Calculations!C729</f>
        <v>Residential</v>
      </c>
      <c r="G756" s="53">
        <f>Calculations!D729</f>
        <v>1.2350399999999999</v>
      </c>
      <c r="H756" s="53">
        <f>Calculations!H729</f>
        <v>1.2350399999999999</v>
      </c>
      <c r="I756" s="53">
        <f>Calculations!L729</f>
        <v>100</v>
      </c>
      <c r="J756" s="53">
        <f>Calculations!G729</f>
        <v>0</v>
      </c>
      <c r="K756" s="53">
        <f>Calculations!K729</f>
        <v>0</v>
      </c>
      <c r="L756" s="53">
        <f>Calculations!F729</f>
        <v>0</v>
      </c>
      <c r="M756" s="53">
        <f>Calculations!J729</f>
        <v>0</v>
      </c>
      <c r="N756" s="53">
        <f>Calculations!E729</f>
        <v>0</v>
      </c>
      <c r="O756" s="53">
        <f>Calculations!I729</f>
        <v>0</v>
      </c>
      <c r="P756" s="53">
        <f>Calculations!Q729</f>
        <v>6.3501123818999999E-2</v>
      </c>
      <c r="Q756" s="53">
        <f>Calculations!V729</f>
        <v>5.1416248719879523</v>
      </c>
      <c r="R756" s="53">
        <f>Calculations!O729</f>
        <v>1.0973823819E-2</v>
      </c>
      <c r="S756" s="53">
        <f>Calculations!T729</f>
        <v>0.88853995166148469</v>
      </c>
      <c r="T756" s="53">
        <f>Calculations!M729</f>
        <v>9.2381900000000005E-7</v>
      </c>
      <c r="U756" s="53">
        <f>Calculations!R729</f>
        <v>7.4800735198859964E-5</v>
      </c>
      <c r="V756" s="31" t="s">
        <v>1782</v>
      </c>
      <c r="W756" s="31" t="s">
        <v>1781</v>
      </c>
      <c r="X756" s="31" t="s">
        <v>1779</v>
      </c>
      <c r="Y756" s="29" t="s">
        <v>1787</v>
      </c>
      <c r="Z756" s="38" t="s">
        <v>1788</v>
      </c>
      <c r="AA756" s="67" t="s">
        <v>2019</v>
      </c>
      <c r="AB756" s="63" t="s">
        <v>1878</v>
      </c>
      <c r="AC756" s="29"/>
    </row>
    <row r="757" spans="2:29" ht="77.25" x14ac:dyDescent="0.25">
      <c r="B757" s="13" t="str">
        <f>Calculations!A730</f>
        <v>19S169</v>
      </c>
      <c r="C757" s="60">
        <v>27</v>
      </c>
      <c r="D757" s="29" t="str">
        <f>Calculations!B730</f>
        <v>Land off School Lane, Longton, PR4 5DD</v>
      </c>
      <c r="E757" s="29" t="s">
        <v>1814</v>
      </c>
      <c r="F757" s="13" t="str">
        <f>Calculations!C730</f>
        <v>Residential</v>
      </c>
      <c r="G757" s="53">
        <f>Calculations!D730</f>
        <v>3.72532</v>
      </c>
      <c r="H757" s="53">
        <f>Calculations!H730</f>
        <v>3.7035222022346668</v>
      </c>
      <c r="I757" s="53">
        <f>Calculations!L730</f>
        <v>99.414874486880777</v>
      </c>
      <c r="J757" s="53">
        <f>Calculations!G730</f>
        <v>4.2600000103600002E-5</v>
      </c>
      <c r="K757" s="53">
        <f>Calculations!K730</f>
        <v>1.1435259280706089E-3</v>
      </c>
      <c r="L757" s="53">
        <f>Calculations!F730</f>
        <v>7.6452075659300001E-3</v>
      </c>
      <c r="M757" s="53">
        <f>Calculations!J730</f>
        <v>0.20522284168688865</v>
      </c>
      <c r="N757" s="53">
        <f>Calculations!E730</f>
        <v>1.4109990199299999E-2</v>
      </c>
      <c r="O757" s="53">
        <f>Calculations!I730</f>
        <v>0.3787591455042788</v>
      </c>
      <c r="P757" s="53">
        <f>Calculations!Q730</f>
        <v>0.35506490000000002</v>
      </c>
      <c r="Q757" s="53">
        <f>Calculations!V730</f>
        <v>9.531124842966511</v>
      </c>
      <c r="R757" s="53">
        <f>Calculations!O730</f>
        <v>0.14005090000000001</v>
      </c>
      <c r="S757" s="53">
        <f>Calculations!T730</f>
        <v>3.7594327467170605</v>
      </c>
      <c r="T757" s="53">
        <f>Calculations!M730</f>
        <v>8.8894299999999996E-2</v>
      </c>
      <c r="U757" s="53">
        <f>Calculations!R730</f>
        <v>2.386219170433681</v>
      </c>
      <c r="V757" s="31" t="s">
        <v>1782</v>
      </c>
      <c r="W757" s="31" t="s">
        <v>1781</v>
      </c>
      <c r="X757" s="31" t="s">
        <v>1779</v>
      </c>
      <c r="Y757" s="29" t="s">
        <v>1786</v>
      </c>
      <c r="Z757" s="38" t="s">
        <v>1791</v>
      </c>
      <c r="AA757" s="67" t="s">
        <v>2020</v>
      </c>
      <c r="AB757" s="63" t="s">
        <v>1878</v>
      </c>
      <c r="AC757" s="29"/>
    </row>
    <row r="758" spans="2:29" ht="51.75" x14ac:dyDescent="0.25">
      <c r="B758" s="13" t="str">
        <f>Calculations!A731</f>
        <v>19S170</v>
      </c>
      <c r="C758" s="60">
        <v>29</v>
      </c>
      <c r="D758" s="29" t="str">
        <f>Calculations!B731</f>
        <v>Lostock Hall Primary School, PR5 5BQ</v>
      </c>
      <c r="E758" s="29" t="s">
        <v>1814</v>
      </c>
      <c r="F758" s="13" t="str">
        <f>Calculations!C731</f>
        <v>Residential</v>
      </c>
      <c r="G758" s="53">
        <f>Calculations!D731</f>
        <v>1.50692</v>
      </c>
      <c r="H758" s="53">
        <f>Calculations!H731</f>
        <v>1.50692</v>
      </c>
      <c r="I758" s="53">
        <f>Calculations!L731</f>
        <v>100</v>
      </c>
      <c r="J758" s="53">
        <f>Calculations!G731</f>
        <v>0</v>
      </c>
      <c r="K758" s="53">
        <f>Calculations!K731</f>
        <v>0</v>
      </c>
      <c r="L758" s="53">
        <f>Calculations!F731</f>
        <v>0</v>
      </c>
      <c r="M758" s="53">
        <f>Calculations!J731</f>
        <v>0</v>
      </c>
      <c r="N758" s="53">
        <f>Calculations!E731</f>
        <v>0</v>
      </c>
      <c r="O758" s="53">
        <f>Calculations!I731</f>
        <v>0</v>
      </c>
      <c r="P758" s="53">
        <f>Calculations!Q731</f>
        <v>5.0885529999999998E-2</v>
      </c>
      <c r="Q758" s="53">
        <f>Calculations!V731</f>
        <v>3.3767904069227299</v>
      </c>
      <c r="R758" s="53">
        <f>Calculations!O731</f>
        <v>2.1250930000000001E-2</v>
      </c>
      <c r="S758" s="53">
        <f>Calculations!T731</f>
        <v>1.4102228386377513</v>
      </c>
      <c r="T758" s="53">
        <f>Calculations!M731</f>
        <v>6.8141299999999998E-3</v>
      </c>
      <c r="U758" s="53">
        <f>Calculations!R731</f>
        <v>0.45218923366867519</v>
      </c>
      <c r="V758" s="31" t="s">
        <v>1782</v>
      </c>
      <c r="W758" s="31" t="s">
        <v>1782</v>
      </c>
      <c r="X758" s="31" t="s">
        <v>1779</v>
      </c>
      <c r="Y758" s="29" t="s">
        <v>1787</v>
      </c>
      <c r="Z758" s="38" t="s">
        <v>1788</v>
      </c>
      <c r="AA758" s="67" t="s">
        <v>1902</v>
      </c>
      <c r="AB758" s="63" t="s">
        <v>1878</v>
      </c>
      <c r="AC758" s="29"/>
    </row>
    <row r="759" spans="2:29" ht="64.5" x14ac:dyDescent="0.25">
      <c r="B759" s="13" t="str">
        <f>Calculations!A732</f>
        <v>19S171</v>
      </c>
      <c r="C759" s="60">
        <v>28</v>
      </c>
      <c r="D759" s="29" t="str">
        <f>Calculations!B732</f>
        <v>118 Chapel Lane, Longton, PR4 5FB</v>
      </c>
      <c r="E759" s="29" t="s">
        <v>1814</v>
      </c>
      <c r="F759" s="13" t="str">
        <f>Calculations!C732</f>
        <v>Residential</v>
      </c>
      <c r="G759" s="53">
        <f>Calculations!D732</f>
        <v>2.2311899999999999E-2</v>
      </c>
      <c r="H759" s="53">
        <f>Calculations!H732</f>
        <v>2.2311899999999999E-2</v>
      </c>
      <c r="I759" s="53">
        <f>Calculations!L732</f>
        <v>100</v>
      </c>
      <c r="J759" s="53">
        <f>Calculations!G732</f>
        <v>0</v>
      </c>
      <c r="K759" s="53">
        <f>Calculations!K732</f>
        <v>0</v>
      </c>
      <c r="L759" s="53">
        <f>Calculations!F732</f>
        <v>0</v>
      </c>
      <c r="M759" s="53">
        <f>Calculations!J732</f>
        <v>0</v>
      </c>
      <c r="N759" s="53">
        <f>Calculations!E732</f>
        <v>0</v>
      </c>
      <c r="O759" s="53">
        <f>Calculations!I732</f>
        <v>0</v>
      </c>
      <c r="P759" s="53">
        <f>Calculations!Q732</f>
        <v>0</v>
      </c>
      <c r="Q759" s="53">
        <f>Calculations!V732</f>
        <v>0</v>
      </c>
      <c r="R759" s="53">
        <f>Calculations!O732</f>
        <v>0</v>
      </c>
      <c r="S759" s="53">
        <f>Calculations!T732</f>
        <v>0</v>
      </c>
      <c r="T759" s="53">
        <f>Calculations!M732</f>
        <v>0</v>
      </c>
      <c r="U759" s="53">
        <f>Calculations!R732</f>
        <v>0</v>
      </c>
      <c r="V759" s="31" t="s">
        <v>1782</v>
      </c>
      <c r="W759" s="31" t="s">
        <v>1782</v>
      </c>
      <c r="X759" s="31" t="s">
        <v>1779</v>
      </c>
      <c r="Y759" s="29" t="s">
        <v>1789</v>
      </c>
      <c r="Z759" s="38" t="s">
        <v>1790</v>
      </c>
      <c r="AA759" s="67" t="s">
        <v>2021</v>
      </c>
      <c r="AB759" s="63" t="s">
        <v>1878</v>
      </c>
      <c r="AC759" s="29"/>
    </row>
    <row r="760" spans="2:29" ht="51.75" x14ac:dyDescent="0.25">
      <c r="B760" s="13" t="str">
        <f>Calculations!A733</f>
        <v>19S172</v>
      </c>
      <c r="C760" s="60">
        <v>29</v>
      </c>
      <c r="D760" s="29" t="str">
        <f>Calculations!B733</f>
        <v>15 Studholme Crescent, Penwortham, PR1 9ND</v>
      </c>
      <c r="E760" s="29" t="s">
        <v>1814</v>
      </c>
      <c r="F760" s="13" t="str">
        <f>Calculations!C733</f>
        <v>Residential</v>
      </c>
      <c r="G760" s="53">
        <f>Calculations!D733</f>
        <v>2.51101E-2</v>
      </c>
      <c r="H760" s="53">
        <f>Calculations!H733</f>
        <v>2.51101E-2</v>
      </c>
      <c r="I760" s="53">
        <f>Calculations!L733</f>
        <v>100</v>
      </c>
      <c r="J760" s="53">
        <f>Calculations!G733</f>
        <v>0</v>
      </c>
      <c r="K760" s="53">
        <f>Calculations!K733</f>
        <v>0</v>
      </c>
      <c r="L760" s="53">
        <f>Calculations!F733</f>
        <v>0</v>
      </c>
      <c r="M760" s="53">
        <f>Calculations!J733</f>
        <v>0</v>
      </c>
      <c r="N760" s="53">
        <f>Calculations!E733</f>
        <v>0</v>
      </c>
      <c r="O760" s="53">
        <f>Calculations!I733</f>
        <v>0</v>
      </c>
      <c r="P760" s="53">
        <f>Calculations!Q733</f>
        <v>0</v>
      </c>
      <c r="Q760" s="53">
        <f>Calculations!V733</f>
        <v>0</v>
      </c>
      <c r="R760" s="53">
        <f>Calculations!O733</f>
        <v>0</v>
      </c>
      <c r="S760" s="53">
        <f>Calculations!T733</f>
        <v>0</v>
      </c>
      <c r="T760" s="53">
        <f>Calculations!M733</f>
        <v>0</v>
      </c>
      <c r="U760" s="53">
        <f>Calculations!R733</f>
        <v>0</v>
      </c>
      <c r="V760" s="31" t="s">
        <v>1782</v>
      </c>
      <c r="W760" s="31" t="s">
        <v>1782</v>
      </c>
      <c r="X760" s="31" t="s">
        <v>1779</v>
      </c>
      <c r="Y760" s="29" t="s">
        <v>1789</v>
      </c>
      <c r="Z760" s="38" t="s">
        <v>1790</v>
      </c>
      <c r="AA760" s="67" t="s">
        <v>1902</v>
      </c>
      <c r="AB760" s="63" t="s">
        <v>1878</v>
      </c>
      <c r="AC760" s="29"/>
    </row>
    <row r="761" spans="2:29" ht="51.75" x14ac:dyDescent="0.25">
      <c r="B761" s="13" t="str">
        <f>Calculations!A734</f>
        <v>19S173</v>
      </c>
      <c r="C761" s="60">
        <v>28</v>
      </c>
      <c r="D761" s="29" t="str">
        <f>Calculations!B734</f>
        <v>Land Adjacent 136 Liverpool Road, Hutton, PR4 5SL</v>
      </c>
      <c r="E761" s="29" t="s">
        <v>1814</v>
      </c>
      <c r="F761" s="13" t="str">
        <f>Calculations!C734</f>
        <v>Residential</v>
      </c>
      <c r="G761" s="53">
        <f>Calculations!D734</f>
        <v>6.43928E-2</v>
      </c>
      <c r="H761" s="53">
        <f>Calculations!H734</f>
        <v>6.43928E-2</v>
      </c>
      <c r="I761" s="53">
        <f>Calculations!L734</f>
        <v>100</v>
      </c>
      <c r="J761" s="53">
        <f>Calculations!G734</f>
        <v>0</v>
      </c>
      <c r="K761" s="53">
        <f>Calculations!K734</f>
        <v>0</v>
      </c>
      <c r="L761" s="53">
        <f>Calculations!F734</f>
        <v>0</v>
      </c>
      <c r="M761" s="53">
        <f>Calculations!J734</f>
        <v>0</v>
      </c>
      <c r="N761" s="53">
        <f>Calculations!E734</f>
        <v>0</v>
      </c>
      <c r="O761" s="53">
        <f>Calculations!I734</f>
        <v>0</v>
      </c>
      <c r="P761" s="53">
        <f>Calculations!Q734</f>
        <v>2.15844E-2</v>
      </c>
      <c r="Q761" s="53">
        <f>Calculations!V734</f>
        <v>33.519896634406329</v>
      </c>
      <c r="R761" s="53">
        <f>Calculations!O734</f>
        <v>1.1375000000000001E-3</v>
      </c>
      <c r="S761" s="53">
        <f>Calculations!T734</f>
        <v>1.766501844926762</v>
      </c>
      <c r="T761" s="53">
        <f>Calculations!M734</f>
        <v>0</v>
      </c>
      <c r="U761" s="53">
        <f>Calculations!R734</f>
        <v>0</v>
      </c>
      <c r="V761" s="31" t="s">
        <v>1782</v>
      </c>
      <c r="W761" s="31" t="s">
        <v>1782</v>
      </c>
      <c r="X761" s="31" t="s">
        <v>1779</v>
      </c>
      <c r="Y761" s="29" t="s">
        <v>1787</v>
      </c>
      <c r="Z761" s="38" t="s">
        <v>1788</v>
      </c>
      <c r="AA761" s="67" t="s">
        <v>2022</v>
      </c>
      <c r="AB761" s="63" t="s">
        <v>1878</v>
      </c>
      <c r="AC761" s="29"/>
    </row>
    <row r="762" spans="2:29" ht="64.5" x14ac:dyDescent="0.25">
      <c r="B762" s="13" t="str">
        <f>Calculations!A735</f>
        <v>19S174</v>
      </c>
      <c r="C762" s="60">
        <v>29</v>
      </c>
      <c r="D762" s="29" t="str">
        <f>Calculations!B735</f>
        <v>Land Adjacent 22 Brownedge Rd, Lostock Hall, PR5 5AD</v>
      </c>
      <c r="E762" s="29" t="s">
        <v>1814</v>
      </c>
      <c r="F762" s="13" t="str">
        <f>Calculations!C735</f>
        <v>Residential</v>
      </c>
      <c r="G762" s="53">
        <f>Calculations!D735</f>
        <v>3.6450999999999997E-2</v>
      </c>
      <c r="H762" s="53">
        <f>Calculations!H735</f>
        <v>3.6450999999999997E-2</v>
      </c>
      <c r="I762" s="53">
        <f>Calculations!L735</f>
        <v>100</v>
      </c>
      <c r="J762" s="53">
        <f>Calculations!G735</f>
        <v>0</v>
      </c>
      <c r="K762" s="53">
        <f>Calculations!K735</f>
        <v>0</v>
      </c>
      <c r="L762" s="53">
        <f>Calculations!F735</f>
        <v>0</v>
      </c>
      <c r="M762" s="53">
        <f>Calculations!J735</f>
        <v>0</v>
      </c>
      <c r="N762" s="53">
        <f>Calculations!E735</f>
        <v>0</v>
      </c>
      <c r="O762" s="53">
        <f>Calculations!I735</f>
        <v>0</v>
      </c>
      <c r="P762" s="53">
        <f>Calculations!Q735</f>
        <v>0</v>
      </c>
      <c r="Q762" s="53">
        <f>Calculations!V735</f>
        <v>0</v>
      </c>
      <c r="R762" s="53">
        <f>Calculations!O735</f>
        <v>0</v>
      </c>
      <c r="S762" s="53">
        <f>Calculations!T735</f>
        <v>0</v>
      </c>
      <c r="T762" s="53">
        <f>Calculations!M735</f>
        <v>0</v>
      </c>
      <c r="U762" s="53">
        <f>Calculations!R735</f>
        <v>0</v>
      </c>
      <c r="V762" s="31" t="s">
        <v>1782</v>
      </c>
      <c r="W762" s="31" t="s">
        <v>1782</v>
      </c>
      <c r="X762" s="31" t="s">
        <v>1779</v>
      </c>
      <c r="Y762" s="29" t="s">
        <v>1789</v>
      </c>
      <c r="Z762" s="38" t="s">
        <v>1790</v>
      </c>
      <c r="AA762" s="75" t="s">
        <v>2354</v>
      </c>
      <c r="AB762" s="63" t="s">
        <v>1878</v>
      </c>
      <c r="AC762" s="29"/>
    </row>
    <row r="763" spans="2:29" ht="51.75" x14ac:dyDescent="0.25">
      <c r="B763" s="13" t="str">
        <f>Calculations!A736</f>
        <v>19S175</v>
      </c>
      <c r="C763" s="60">
        <v>44</v>
      </c>
      <c r="D763" s="29" t="str">
        <f>Calculations!B736</f>
        <v>Land Adjacent 22 Cowling Lane, Leyland, PR25 1XP</v>
      </c>
      <c r="E763" s="29" t="s">
        <v>1814</v>
      </c>
      <c r="F763" s="13" t="str">
        <f>Calculations!C736</f>
        <v>Residential</v>
      </c>
      <c r="G763" s="53">
        <f>Calculations!D736</f>
        <v>3.5851000000000001E-2</v>
      </c>
      <c r="H763" s="53">
        <f>Calculations!H736</f>
        <v>3.5851000000000001E-2</v>
      </c>
      <c r="I763" s="53">
        <f>Calculations!L736</f>
        <v>100</v>
      </c>
      <c r="J763" s="53">
        <f>Calculations!G736</f>
        <v>0</v>
      </c>
      <c r="K763" s="53">
        <f>Calculations!K736</f>
        <v>0</v>
      </c>
      <c r="L763" s="53">
        <f>Calculations!F736</f>
        <v>0</v>
      </c>
      <c r="M763" s="53">
        <f>Calculations!J736</f>
        <v>0</v>
      </c>
      <c r="N763" s="53">
        <f>Calculations!E736</f>
        <v>0</v>
      </c>
      <c r="O763" s="53">
        <f>Calculations!I736</f>
        <v>0</v>
      </c>
      <c r="P763" s="53">
        <f>Calculations!Q736</f>
        <v>0</v>
      </c>
      <c r="Q763" s="53">
        <f>Calculations!V736</f>
        <v>0</v>
      </c>
      <c r="R763" s="53">
        <f>Calculations!O736</f>
        <v>0</v>
      </c>
      <c r="S763" s="53">
        <f>Calculations!T736</f>
        <v>0</v>
      </c>
      <c r="T763" s="53">
        <f>Calculations!M736</f>
        <v>0</v>
      </c>
      <c r="U763" s="53">
        <f>Calculations!R736</f>
        <v>0</v>
      </c>
      <c r="V763" s="31" t="s">
        <v>1782</v>
      </c>
      <c r="W763" s="31" t="s">
        <v>1782</v>
      </c>
      <c r="X763" s="31" t="s">
        <v>1779</v>
      </c>
      <c r="Y763" s="29" t="s">
        <v>1789</v>
      </c>
      <c r="Z763" s="38" t="s">
        <v>1790</v>
      </c>
      <c r="AA763" s="67" t="s">
        <v>2023</v>
      </c>
      <c r="AB763" s="63" t="s">
        <v>1878</v>
      </c>
      <c r="AC763" s="29"/>
    </row>
    <row r="764" spans="2:29" ht="51.75" x14ac:dyDescent="0.25">
      <c r="B764" s="13" t="str">
        <f>Calculations!A737</f>
        <v>19S176</v>
      </c>
      <c r="C764" s="60">
        <v>36</v>
      </c>
      <c r="D764" s="29" t="str">
        <f>Calculations!B737</f>
        <v>Land Adjacent The Fields, Long Moss Lane, New Longton, PR4 4XN</v>
      </c>
      <c r="E764" s="29" t="s">
        <v>1814</v>
      </c>
      <c r="F764" s="13" t="str">
        <f>Calculations!C737</f>
        <v>Residential</v>
      </c>
      <c r="G764" s="53">
        <f>Calculations!D737</f>
        <v>6.1016399999999998E-2</v>
      </c>
      <c r="H764" s="53">
        <f>Calculations!H737</f>
        <v>6.1016399999999998E-2</v>
      </c>
      <c r="I764" s="53">
        <f>Calculations!L737</f>
        <v>100</v>
      </c>
      <c r="J764" s="53">
        <f>Calculations!G737</f>
        <v>0</v>
      </c>
      <c r="K764" s="53">
        <f>Calculations!K737</f>
        <v>0</v>
      </c>
      <c r="L764" s="53">
        <f>Calculations!F737</f>
        <v>0</v>
      </c>
      <c r="M764" s="53">
        <f>Calculations!J737</f>
        <v>0</v>
      </c>
      <c r="N764" s="53">
        <f>Calculations!E737</f>
        <v>0</v>
      </c>
      <c r="O764" s="53">
        <f>Calculations!I737</f>
        <v>0</v>
      </c>
      <c r="P764" s="53">
        <f>Calculations!Q737</f>
        <v>0</v>
      </c>
      <c r="Q764" s="53">
        <f>Calculations!V737</f>
        <v>0</v>
      </c>
      <c r="R764" s="53">
        <f>Calculations!O737</f>
        <v>0</v>
      </c>
      <c r="S764" s="53">
        <f>Calculations!T737</f>
        <v>0</v>
      </c>
      <c r="T764" s="53">
        <f>Calculations!M737</f>
        <v>0</v>
      </c>
      <c r="U764" s="53">
        <f>Calculations!R737</f>
        <v>0</v>
      </c>
      <c r="V764" s="31" t="s">
        <v>1782</v>
      </c>
      <c r="W764" s="31" t="s">
        <v>1782</v>
      </c>
      <c r="X764" s="31" t="s">
        <v>1779</v>
      </c>
      <c r="Y764" s="29" t="s">
        <v>1789</v>
      </c>
      <c r="Z764" s="38" t="s">
        <v>1790</v>
      </c>
      <c r="AA764" s="67" t="s">
        <v>2023</v>
      </c>
      <c r="AB764" s="63" t="s">
        <v>1878</v>
      </c>
      <c r="AC764" s="29"/>
    </row>
    <row r="765" spans="2:29" x14ac:dyDescent="0.25">
      <c r="B765" s="13" t="str">
        <f>Calculations!A738</f>
        <v>19S177</v>
      </c>
      <c r="C765" s="60">
        <v>37</v>
      </c>
      <c r="D765" s="29" t="str">
        <f>Calculations!B738</f>
        <v>Land at 448 Croston Road, PR26 6PJ</v>
      </c>
      <c r="E765" s="29" t="s">
        <v>1814</v>
      </c>
      <c r="F765" s="13" t="str">
        <f>Calculations!C738</f>
        <v>Residential</v>
      </c>
      <c r="G765" s="53">
        <f>Calculations!D738</f>
        <v>1.14588</v>
      </c>
      <c r="H765" s="53">
        <f>Calculations!H738</f>
        <v>1.14588</v>
      </c>
      <c r="I765" s="53">
        <f>Calculations!L738</f>
        <v>100</v>
      </c>
      <c r="J765" s="53">
        <f>Calculations!G738</f>
        <v>0</v>
      </c>
      <c r="K765" s="53">
        <f>Calculations!K738</f>
        <v>0</v>
      </c>
      <c r="L765" s="53">
        <f>Calculations!F738</f>
        <v>0</v>
      </c>
      <c r="M765" s="53">
        <f>Calculations!J738</f>
        <v>0</v>
      </c>
      <c r="N765" s="53">
        <f>Calculations!E738</f>
        <v>0</v>
      </c>
      <c r="O765" s="53">
        <f>Calculations!I738</f>
        <v>0</v>
      </c>
      <c r="P765" s="53">
        <f>Calculations!Q738</f>
        <v>1.7104299999999999E-2</v>
      </c>
      <c r="Q765" s="53">
        <f>Calculations!V738</f>
        <v>1.492678116382169</v>
      </c>
      <c r="R765" s="53">
        <f>Calculations!O738</f>
        <v>0</v>
      </c>
      <c r="S765" s="53">
        <f>Calculations!T738</f>
        <v>0</v>
      </c>
      <c r="T765" s="53">
        <f>Calculations!M738</f>
        <v>0</v>
      </c>
      <c r="U765" s="53">
        <f>Calculations!R738</f>
        <v>0</v>
      </c>
      <c r="V765" s="31" t="s">
        <v>1782</v>
      </c>
      <c r="W765" s="31" t="s">
        <v>1782</v>
      </c>
      <c r="X765" s="31" t="s">
        <v>1779</v>
      </c>
      <c r="Y765" s="29" t="s">
        <v>1787</v>
      </c>
      <c r="Z765" s="38" t="s">
        <v>1788</v>
      </c>
      <c r="AA765" s="68" t="s">
        <v>1937</v>
      </c>
      <c r="AB765" s="63" t="s">
        <v>1878</v>
      </c>
      <c r="AC765" s="29"/>
    </row>
    <row r="766" spans="2:29" ht="26.25" x14ac:dyDescent="0.25">
      <c r="B766" s="13" t="str">
        <f>Calculations!A739</f>
        <v>19S178</v>
      </c>
      <c r="C766" s="60">
        <v>33</v>
      </c>
      <c r="D766" s="29" t="str">
        <f>Calculations!B739</f>
        <v>Land at Olive Farm/North of Methuen Drive, Hoghton, PR5 0SP</v>
      </c>
      <c r="E766" s="29" t="s">
        <v>1814</v>
      </c>
      <c r="F766" s="13" t="str">
        <f>Calculations!C739</f>
        <v>Residential</v>
      </c>
      <c r="G766" s="53">
        <f>Calculations!D739</f>
        <v>9.0789100000000005</v>
      </c>
      <c r="H766" s="53">
        <f>Calculations!H739</f>
        <v>9.0789100000000005</v>
      </c>
      <c r="I766" s="53">
        <f>Calculations!L739</f>
        <v>100</v>
      </c>
      <c r="J766" s="53">
        <f>Calculations!G739</f>
        <v>0</v>
      </c>
      <c r="K766" s="53">
        <f>Calculations!K739</f>
        <v>0</v>
      </c>
      <c r="L766" s="53">
        <f>Calculations!F739</f>
        <v>0</v>
      </c>
      <c r="M766" s="53">
        <f>Calculations!J739</f>
        <v>0</v>
      </c>
      <c r="N766" s="53">
        <f>Calculations!E739</f>
        <v>0</v>
      </c>
      <c r="O766" s="53">
        <f>Calculations!I739</f>
        <v>0</v>
      </c>
      <c r="P766" s="53">
        <f>Calculations!Q739</f>
        <v>0.29966340000000002</v>
      </c>
      <c r="Q766" s="53">
        <f>Calculations!V739</f>
        <v>3.3006539331263336</v>
      </c>
      <c r="R766" s="53">
        <f>Calculations!O739</f>
        <v>7.3630399999999999E-2</v>
      </c>
      <c r="S766" s="53">
        <f>Calculations!T739</f>
        <v>0.81100484529530514</v>
      </c>
      <c r="T766" s="53">
        <f>Calculations!M739</f>
        <v>4.8447799999999999E-2</v>
      </c>
      <c r="U766" s="53">
        <f>Calculations!R739</f>
        <v>0.53363013841970008</v>
      </c>
      <c r="V766" s="31" t="s">
        <v>1782</v>
      </c>
      <c r="W766" s="31" t="s">
        <v>1782</v>
      </c>
      <c r="X766" s="31" t="s">
        <v>1779</v>
      </c>
      <c r="Y766" s="29" t="s">
        <v>1787</v>
      </c>
      <c r="Z766" s="38" t="s">
        <v>1788</v>
      </c>
      <c r="AA766" s="68" t="s">
        <v>1937</v>
      </c>
      <c r="AB766" s="63" t="s">
        <v>1877</v>
      </c>
      <c r="AC766" s="29"/>
    </row>
    <row r="767" spans="2:29" ht="51.75" x14ac:dyDescent="0.25">
      <c r="B767" s="13" t="str">
        <f>Calculations!A740</f>
        <v>19S179</v>
      </c>
      <c r="C767" s="60">
        <v>31</v>
      </c>
      <c r="D767" s="29" t="str">
        <f>Calculations!B740</f>
        <v>Land at Rear of 35 Ellen Street, Bamber Bridge, PR5 6UN</v>
      </c>
      <c r="E767" s="29" t="s">
        <v>1814</v>
      </c>
      <c r="F767" s="13" t="str">
        <f>Calculations!C740</f>
        <v>Residential</v>
      </c>
      <c r="G767" s="53">
        <f>Calculations!D740</f>
        <v>1.8535900000000001E-2</v>
      </c>
      <c r="H767" s="53">
        <f>Calculations!H740</f>
        <v>1.8535900000000001E-2</v>
      </c>
      <c r="I767" s="53">
        <f>Calculations!L740</f>
        <v>100</v>
      </c>
      <c r="J767" s="53">
        <f>Calculations!G740</f>
        <v>0</v>
      </c>
      <c r="K767" s="53">
        <f>Calculations!K740</f>
        <v>0</v>
      </c>
      <c r="L767" s="53">
        <f>Calculations!F740</f>
        <v>0</v>
      </c>
      <c r="M767" s="53">
        <f>Calculations!J740</f>
        <v>0</v>
      </c>
      <c r="N767" s="53">
        <f>Calculations!E740</f>
        <v>0</v>
      </c>
      <c r="O767" s="53">
        <f>Calculations!I740</f>
        <v>0</v>
      </c>
      <c r="P767" s="53">
        <f>Calculations!Q740</f>
        <v>0</v>
      </c>
      <c r="Q767" s="53">
        <f>Calculations!V740</f>
        <v>0</v>
      </c>
      <c r="R767" s="53">
        <f>Calculations!O740</f>
        <v>0</v>
      </c>
      <c r="S767" s="53">
        <f>Calculations!T740</f>
        <v>0</v>
      </c>
      <c r="T767" s="53">
        <f>Calculations!M740</f>
        <v>0</v>
      </c>
      <c r="U767" s="53">
        <f>Calculations!R740</f>
        <v>0</v>
      </c>
      <c r="V767" s="31" t="s">
        <v>1782</v>
      </c>
      <c r="W767" s="31" t="s">
        <v>1782</v>
      </c>
      <c r="X767" s="31" t="s">
        <v>1779</v>
      </c>
      <c r="Y767" s="29" t="s">
        <v>1789</v>
      </c>
      <c r="Z767" s="38" t="s">
        <v>1790</v>
      </c>
      <c r="AA767" s="67" t="s">
        <v>2023</v>
      </c>
      <c r="AB767" s="63" t="s">
        <v>1878</v>
      </c>
      <c r="AC767" s="29"/>
    </row>
    <row r="768" spans="2:29" ht="51.75" x14ac:dyDescent="0.25">
      <c r="B768" s="13" t="str">
        <f>Calculations!A741</f>
        <v>19S180</v>
      </c>
      <c r="C768" s="60">
        <v>28</v>
      </c>
      <c r="D768" s="29" t="str">
        <f>Calculations!B741</f>
        <v>Land at Long Moss Lane, New Longton, PR4 4JT</v>
      </c>
      <c r="E768" s="29" t="s">
        <v>1814</v>
      </c>
      <c r="F768" s="13" t="str">
        <f>Calculations!C741</f>
        <v>Residential</v>
      </c>
      <c r="G768" s="53">
        <f>Calculations!D741</f>
        <v>0.101742</v>
      </c>
      <c r="H768" s="53">
        <f>Calculations!H741</f>
        <v>0.101742</v>
      </c>
      <c r="I768" s="53">
        <f>Calculations!L741</f>
        <v>100</v>
      </c>
      <c r="J768" s="53">
        <f>Calculations!G741</f>
        <v>0</v>
      </c>
      <c r="K768" s="53">
        <f>Calculations!K741</f>
        <v>0</v>
      </c>
      <c r="L768" s="53">
        <f>Calculations!F741</f>
        <v>0</v>
      </c>
      <c r="M768" s="53">
        <f>Calculations!J741</f>
        <v>0</v>
      </c>
      <c r="N768" s="53">
        <f>Calculations!E741</f>
        <v>0</v>
      </c>
      <c r="O768" s="53">
        <f>Calculations!I741</f>
        <v>0</v>
      </c>
      <c r="P768" s="53">
        <f>Calculations!Q741</f>
        <v>4.0740000000000004E-3</v>
      </c>
      <c r="Q768" s="53">
        <f>Calculations!V741</f>
        <v>4.0042460340862185</v>
      </c>
      <c r="R768" s="53">
        <f>Calculations!O741</f>
        <v>0</v>
      </c>
      <c r="S768" s="53">
        <f>Calculations!T741</f>
        <v>0</v>
      </c>
      <c r="T768" s="53">
        <f>Calculations!M741</f>
        <v>0</v>
      </c>
      <c r="U768" s="53">
        <f>Calculations!R741</f>
        <v>0</v>
      </c>
      <c r="V768" s="31" t="s">
        <v>1782</v>
      </c>
      <c r="W768" s="31" t="s">
        <v>1782</v>
      </c>
      <c r="X768" s="31" t="s">
        <v>1779</v>
      </c>
      <c r="Y768" s="29" t="s">
        <v>1787</v>
      </c>
      <c r="Z768" s="38" t="s">
        <v>1788</v>
      </c>
      <c r="AA768" s="67" t="s">
        <v>2023</v>
      </c>
      <c r="AB768" s="63" t="s">
        <v>1878</v>
      </c>
      <c r="AC768" s="29"/>
    </row>
    <row r="769" spans="2:29" ht="51.75" x14ac:dyDescent="0.25">
      <c r="B769" s="13" t="str">
        <f>Calculations!A742</f>
        <v>19S181</v>
      </c>
      <c r="C769" s="60">
        <v>29</v>
      </c>
      <c r="D769" s="29" t="str">
        <f>Calculations!B742</f>
        <v>Land Between 27-29 Park Lane, Penwortham, PR1 9JB</v>
      </c>
      <c r="E769" s="29" t="s">
        <v>1814</v>
      </c>
      <c r="F769" s="13" t="str">
        <f>Calculations!C742</f>
        <v>Residential</v>
      </c>
      <c r="G769" s="53">
        <f>Calculations!D742</f>
        <v>4.1965200000000001E-2</v>
      </c>
      <c r="H769" s="53">
        <f>Calculations!H742</f>
        <v>4.1965200000000001E-2</v>
      </c>
      <c r="I769" s="53">
        <f>Calculations!L742</f>
        <v>100</v>
      </c>
      <c r="J769" s="53">
        <f>Calculations!G742</f>
        <v>0</v>
      </c>
      <c r="K769" s="53">
        <f>Calculations!K742</f>
        <v>0</v>
      </c>
      <c r="L769" s="53">
        <f>Calculations!F742</f>
        <v>0</v>
      </c>
      <c r="M769" s="53">
        <f>Calculations!J742</f>
        <v>0</v>
      </c>
      <c r="N769" s="53">
        <f>Calculations!E742</f>
        <v>0</v>
      </c>
      <c r="O769" s="53">
        <f>Calculations!I742</f>
        <v>0</v>
      </c>
      <c r="P769" s="53">
        <f>Calculations!Q742</f>
        <v>0</v>
      </c>
      <c r="Q769" s="53">
        <f>Calculations!V742</f>
        <v>0</v>
      </c>
      <c r="R769" s="53">
        <f>Calculations!O742</f>
        <v>0</v>
      </c>
      <c r="S769" s="53">
        <f>Calculations!T742</f>
        <v>0</v>
      </c>
      <c r="T769" s="53">
        <f>Calculations!M742</f>
        <v>0</v>
      </c>
      <c r="U769" s="53">
        <f>Calculations!R742</f>
        <v>0</v>
      </c>
      <c r="V769" s="31" t="s">
        <v>1782</v>
      </c>
      <c r="W769" s="31" t="s">
        <v>1782</v>
      </c>
      <c r="X769" s="31" t="s">
        <v>1779</v>
      </c>
      <c r="Y769" s="29" t="s">
        <v>1789</v>
      </c>
      <c r="Z769" s="38" t="s">
        <v>1790</v>
      </c>
      <c r="AA769" s="67" t="s">
        <v>2024</v>
      </c>
      <c r="AB769" s="63" t="s">
        <v>1878</v>
      </c>
      <c r="AC769" s="29"/>
    </row>
    <row r="770" spans="2:29" ht="26.25" x14ac:dyDescent="0.25">
      <c r="B770" s="13" t="str">
        <f>Calculations!A743</f>
        <v>19S182</v>
      </c>
      <c r="C770" s="60">
        <v>44</v>
      </c>
      <c r="D770" s="29" t="str">
        <f>Calculations!B743</f>
        <v>Land Rear of Church and 249-251 Leyland Lane, Leyland, PR25 1XL</v>
      </c>
      <c r="E770" s="29" t="s">
        <v>1814</v>
      </c>
      <c r="F770" s="13" t="str">
        <f>Calculations!C743</f>
        <v>Residential</v>
      </c>
      <c r="G770" s="53">
        <f>Calculations!D743</f>
        <v>0.61247300000000005</v>
      </c>
      <c r="H770" s="53">
        <f>Calculations!H743</f>
        <v>0.25785601298010008</v>
      </c>
      <c r="I770" s="53">
        <f>Calculations!L743</f>
        <v>42.100796766567676</v>
      </c>
      <c r="J770" s="53">
        <f>Calculations!G743</f>
        <v>6.3854431845699999E-2</v>
      </c>
      <c r="K770" s="53">
        <f>Calculations!K743</f>
        <v>10.425672943248109</v>
      </c>
      <c r="L770" s="53">
        <f>Calculations!F743</f>
        <v>2.99306625002E-2</v>
      </c>
      <c r="M770" s="53">
        <f>Calculations!J743</f>
        <v>4.8868541960543563</v>
      </c>
      <c r="N770" s="53">
        <f>Calculations!E743</f>
        <v>0.26083189267399998</v>
      </c>
      <c r="O770" s="53">
        <f>Calculations!I743</f>
        <v>42.586676094129857</v>
      </c>
      <c r="P770" s="53">
        <f>Calculations!Q743</f>
        <v>0.34318699999999996</v>
      </c>
      <c r="Q770" s="53">
        <f>Calculations!V743</f>
        <v>56.033000638395478</v>
      </c>
      <c r="R770" s="53">
        <f>Calculations!O743</f>
        <v>0.29829099999999997</v>
      </c>
      <c r="S770" s="53">
        <f>Calculations!T743</f>
        <v>48.702718323909785</v>
      </c>
      <c r="T770" s="53">
        <f>Calculations!M743</f>
        <v>0.11369799999999999</v>
      </c>
      <c r="U770" s="53">
        <f>Calculations!R743</f>
        <v>18.563757096231178</v>
      </c>
      <c r="V770" s="31" t="s">
        <v>1781</v>
      </c>
      <c r="W770" s="31" t="s">
        <v>1781</v>
      </c>
      <c r="X770" s="31" t="s">
        <v>1779</v>
      </c>
      <c r="Y770" s="29" t="s">
        <v>1783</v>
      </c>
      <c r="Z770" s="38" t="s">
        <v>1808</v>
      </c>
      <c r="AA770" s="67" t="s">
        <v>2025</v>
      </c>
      <c r="AB770" s="63" t="s">
        <v>1894</v>
      </c>
      <c r="AC770" s="29"/>
    </row>
    <row r="771" spans="2:29" ht="51.75" x14ac:dyDescent="0.25">
      <c r="B771" s="13" t="str">
        <f>Calculations!A744</f>
        <v>19S183</v>
      </c>
      <c r="C771" s="60">
        <v>42</v>
      </c>
      <c r="D771" s="29" t="str">
        <f>Calculations!B744</f>
        <v>Rear of 195 Liverpool Old Road, Much Hoole, PR4 4GB</v>
      </c>
      <c r="E771" s="29" t="s">
        <v>1814</v>
      </c>
      <c r="F771" s="13" t="str">
        <f>Calculations!C744</f>
        <v>Residential</v>
      </c>
      <c r="G771" s="53">
        <f>Calculations!D744</f>
        <v>5.3000400000000003E-2</v>
      </c>
      <c r="H771" s="53">
        <f>Calculations!H744</f>
        <v>5.3000400000000003E-2</v>
      </c>
      <c r="I771" s="53">
        <f>Calculations!L744</f>
        <v>100</v>
      </c>
      <c r="J771" s="53">
        <f>Calculations!G744</f>
        <v>0</v>
      </c>
      <c r="K771" s="53">
        <f>Calculations!K744</f>
        <v>0</v>
      </c>
      <c r="L771" s="53">
        <f>Calculations!F744</f>
        <v>0</v>
      </c>
      <c r="M771" s="53">
        <f>Calculations!J744</f>
        <v>0</v>
      </c>
      <c r="N771" s="53">
        <f>Calculations!E744</f>
        <v>0</v>
      </c>
      <c r="O771" s="53">
        <f>Calculations!I744</f>
        <v>0</v>
      </c>
      <c r="P771" s="53">
        <f>Calculations!Q744</f>
        <v>0</v>
      </c>
      <c r="Q771" s="53">
        <f>Calculations!V744</f>
        <v>0</v>
      </c>
      <c r="R771" s="53">
        <f>Calculations!O744</f>
        <v>0</v>
      </c>
      <c r="S771" s="53">
        <f>Calculations!T744</f>
        <v>0</v>
      </c>
      <c r="T771" s="53">
        <f>Calculations!M744</f>
        <v>0</v>
      </c>
      <c r="U771" s="53">
        <f>Calculations!R744</f>
        <v>0</v>
      </c>
      <c r="V771" s="31" t="s">
        <v>1782</v>
      </c>
      <c r="W771" s="31" t="s">
        <v>1782</v>
      </c>
      <c r="X771" s="31" t="s">
        <v>1779</v>
      </c>
      <c r="Y771" s="29" t="s">
        <v>1789</v>
      </c>
      <c r="Z771" s="38" t="s">
        <v>1790</v>
      </c>
      <c r="AA771" s="67" t="s">
        <v>2023</v>
      </c>
      <c r="AB771" s="63" t="s">
        <v>1878</v>
      </c>
      <c r="AC771" s="29"/>
    </row>
    <row r="772" spans="2:29" ht="64.5" x14ac:dyDescent="0.25">
      <c r="B772" s="13" t="str">
        <f>Calculations!A745</f>
        <v>19S184</v>
      </c>
      <c r="C772" s="60">
        <v>29</v>
      </c>
      <c r="D772" s="29" t="str">
        <f>Calculations!B745</f>
        <v>Tavistock, Chain House Lane, Whitestake, PR4 4LD</v>
      </c>
      <c r="E772" s="29" t="s">
        <v>1814</v>
      </c>
      <c r="F772" s="13" t="str">
        <f>Calculations!C745</f>
        <v>Residential</v>
      </c>
      <c r="G772" s="53">
        <f>Calculations!D745</f>
        <v>0.13697899999999999</v>
      </c>
      <c r="H772" s="53">
        <f>Calculations!H745</f>
        <v>0.13697899999999999</v>
      </c>
      <c r="I772" s="53">
        <f>Calculations!L745</f>
        <v>100</v>
      </c>
      <c r="J772" s="53">
        <f>Calculations!G745</f>
        <v>0</v>
      </c>
      <c r="K772" s="53">
        <f>Calculations!K745</f>
        <v>0</v>
      </c>
      <c r="L772" s="53">
        <f>Calculations!F745</f>
        <v>0</v>
      </c>
      <c r="M772" s="53">
        <f>Calculations!J745</f>
        <v>0</v>
      </c>
      <c r="N772" s="53">
        <f>Calculations!E745</f>
        <v>0</v>
      </c>
      <c r="O772" s="53">
        <f>Calculations!I745</f>
        <v>0</v>
      </c>
      <c r="P772" s="53">
        <f>Calculations!Q745</f>
        <v>1.6436320000000001E-2</v>
      </c>
      <c r="Q772" s="53">
        <f>Calculations!V745</f>
        <v>11.999153154863155</v>
      </c>
      <c r="R772" s="53">
        <f>Calculations!O745</f>
        <v>1.21934E-2</v>
      </c>
      <c r="S772" s="53">
        <f>Calculations!T745</f>
        <v>8.9016564582892261</v>
      </c>
      <c r="T772" s="53">
        <f>Calculations!M745</f>
        <v>1.1793400000000001E-2</v>
      </c>
      <c r="U772" s="53">
        <f>Calculations!R745</f>
        <v>8.6096408938596429</v>
      </c>
      <c r="V772" s="31" t="s">
        <v>1782</v>
      </c>
      <c r="W772" s="31" t="s">
        <v>1782</v>
      </c>
      <c r="X772" s="31" t="s">
        <v>1779</v>
      </c>
      <c r="Y772" s="29" t="s">
        <v>1787</v>
      </c>
      <c r="Z772" s="38" t="s">
        <v>1788</v>
      </c>
      <c r="AA772" s="67" t="s">
        <v>2026</v>
      </c>
      <c r="AB772" s="63" t="s">
        <v>1878</v>
      </c>
      <c r="AC772" s="29"/>
    </row>
    <row r="773" spans="2:29" ht="51.75" x14ac:dyDescent="0.25">
      <c r="B773" s="13" t="str">
        <f>Calculations!A746</f>
        <v>19S185</v>
      </c>
      <c r="C773" s="60">
        <v>28</v>
      </c>
      <c r="D773" s="29" t="str">
        <f>Calculations!B746</f>
        <v>The Brambles Rest Home, Park Avenue, New Longton, PR4 4AY</v>
      </c>
      <c r="E773" s="29" t="s">
        <v>1814</v>
      </c>
      <c r="F773" s="13" t="str">
        <f>Calculations!C746</f>
        <v>Residential</v>
      </c>
      <c r="G773" s="53">
        <f>Calculations!D746</f>
        <v>0.47702</v>
      </c>
      <c r="H773" s="53">
        <f>Calculations!H746</f>
        <v>0.47702</v>
      </c>
      <c r="I773" s="53">
        <f>Calculations!L746</f>
        <v>100</v>
      </c>
      <c r="J773" s="53">
        <f>Calculations!G746</f>
        <v>0</v>
      </c>
      <c r="K773" s="53">
        <f>Calculations!K746</f>
        <v>0</v>
      </c>
      <c r="L773" s="53">
        <f>Calculations!F746</f>
        <v>0</v>
      </c>
      <c r="M773" s="53">
        <f>Calculations!J746</f>
        <v>0</v>
      </c>
      <c r="N773" s="53">
        <f>Calculations!E746</f>
        <v>0</v>
      </c>
      <c r="O773" s="53">
        <f>Calculations!I746</f>
        <v>0</v>
      </c>
      <c r="P773" s="53">
        <f>Calculations!Q746</f>
        <v>1.2036E-5</v>
      </c>
      <c r="Q773" s="53">
        <f>Calculations!V746</f>
        <v>2.5231646471846041E-3</v>
      </c>
      <c r="R773" s="53">
        <f>Calculations!O746</f>
        <v>0</v>
      </c>
      <c r="S773" s="53">
        <f>Calculations!T746</f>
        <v>0</v>
      </c>
      <c r="T773" s="53">
        <f>Calculations!M746</f>
        <v>0</v>
      </c>
      <c r="U773" s="53">
        <f>Calculations!R746</f>
        <v>0</v>
      </c>
      <c r="V773" s="31" t="s">
        <v>1782</v>
      </c>
      <c r="W773" s="31" t="s">
        <v>1782</v>
      </c>
      <c r="X773" s="31" t="s">
        <v>1779</v>
      </c>
      <c r="Y773" s="29" t="s">
        <v>1787</v>
      </c>
      <c r="Z773" s="38" t="s">
        <v>1788</v>
      </c>
      <c r="AA773" s="67" t="s">
        <v>2023</v>
      </c>
      <c r="AB773" s="63" t="s">
        <v>1878</v>
      </c>
      <c r="AC773" s="29"/>
    </row>
    <row r="774" spans="2:29" ht="51.75" x14ac:dyDescent="0.25">
      <c r="B774" s="13" t="str">
        <f>Calculations!A747</f>
        <v>19S186</v>
      </c>
      <c r="C774" s="60">
        <v>28</v>
      </c>
      <c r="D774" s="29" t="str">
        <f>Calculations!B747</f>
        <v>White House, Lindle Lane, Hutton, PR4 4AQ</v>
      </c>
      <c r="E774" s="29" t="s">
        <v>1814</v>
      </c>
      <c r="F774" s="13" t="str">
        <f>Calculations!C747</f>
        <v>Residential</v>
      </c>
      <c r="G774" s="53">
        <f>Calculations!D747</f>
        <v>3.11191E-2</v>
      </c>
      <c r="H774" s="53">
        <f>Calculations!H747</f>
        <v>3.11191E-2</v>
      </c>
      <c r="I774" s="53">
        <f>Calculations!L747</f>
        <v>100</v>
      </c>
      <c r="J774" s="53">
        <f>Calculations!G747</f>
        <v>0</v>
      </c>
      <c r="K774" s="53">
        <f>Calculations!K747</f>
        <v>0</v>
      </c>
      <c r="L774" s="53">
        <f>Calculations!F747</f>
        <v>0</v>
      </c>
      <c r="M774" s="53">
        <f>Calculations!J747</f>
        <v>0</v>
      </c>
      <c r="N774" s="53">
        <f>Calculations!E747</f>
        <v>0</v>
      </c>
      <c r="O774" s="53">
        <f>Calculations!I747</f>
        <v>0</v>
      </c>
      <c r="P774" s="53">
        <f>Calculations!Q747</f>
        <v>0</v>
      </c>
      <c r="Q774" s="53">
        <f>Calculations!V747</f>
        <v>0</v>
      </c>
      <c r="R774" s="53">
        <f>Calculations!O747</f>
        <v>0</v>
      </c>
      <c r="S774" s="53">
        <f>Calculations!T747</f>
        <v>0</v>
      </c>
      <c r="T774" s="53">
        <f>Calculations!M747</f>
        <v>0</v>
      </c>
      <c r="U774" s="53">
        <f>Calculations!R747</f>
        <v>0</v>
      </c>
      <c r="V774" s="31" t="s">
        <v>1782</v>
      </c>
      <c r="W774" s="31" t="s">
        <v>1782</v>
      </c>
      <c r="X774" s="31" t="s">
        <v>1779</v>
      </c>
      <c r="Y774" s="29" t="s">
        <v>1789</v>
      </c>
      <c r="Z774" s="38" t="s">
        <v>1790</v>
      </c>
      <c r="AA774" s="67" t="s">
        <v>2027</v>
      </c>
      <c r="AB774" s="63" t="s">
        <v>1878</v>
      </c>
      <c r="AC774" s="29"/>
    </row>
    <row r="775" spans="2:29" ht="51.75" x14ac:dyDescent="0.25">
      <c r="B775" s="13" t="str">
        <f>Calculations!A748</f>
        <v>19S187</v>
      </c>
      <c r="C775" s="60" t="s">
        <v>1838</v>
      </c>
      <c r="D775" s="29" t="str">
        <f>Calculations!B748</f>
        <v>Prospect Hill Training Centre, Old Brown Lane, Walton Le Dale, PR5 6ZA</v>
      </c>
      <c r="E775" s="29" t="s">
        <v>1814</v>
      </c>
      <c r="F775" s="13" t="str">
        <f>Calculations!C748</f>
        <v>Employment</v>
      </c>
      <c r="G775" s="53">
        <f>Calculations!D748</f>
        <v>0.17568400000000001</v>
      </c>
      <c r="H775" s="53">
        <f>Calculations!H748</f>
        <v>0.17568400000000001</v>
      </c>
      <c r="I775" s="53">
        <f>Calculations!L748</f>
        <v>100</v>
      </c>
      <c r="J775" s="53">
        <f>Calculations!G748</f>
        <v>0</v>
      </c>
      <c r="K775" s="53">
        <f>Calculations!K748</f>
        <v>0</v>
      </c>
      <c r="L775" s="53">
        <f>Calculations!F748</f>
        <v>0</v>
      </c>
      <c r="M775" s="53">
        <f>Calculations!J748</f>
        <v>0</v>
      </c>
      <c r="N775" s="53">
        <f>Calculations!E748</f>
        <v>0</v>
      </c>
      <c r="O775" s="53">
        <f>Calculations!I748</f>
        <v>0</v>
      </c>
      <c r="P775" s="53">
        <f>Calculations!Q748</f>
        <v>5.9907299999999997E-3</v>
      </c>
      <c r="Q775" s="53">
        <f>Calculations!V748</f>
        <v>3.409946267161494</v>
      </c>
      <c r="R775" s="53">
        <f>Calculations!O748</f>
        <v>0</v>
      </c>
      <c r="S775" s="53">
        <f>Calculations!T748</f>
        <v>0</v>
      </c>
      <c r="T775" s="53">
        <f>Calculations!M748</f>
        <v>0</v>
      </c>
      <c r="U775" s="53">
        <f>Calculations!R748</f>
        <v>0</v>
      </c>
      <c r="V775" s="31" t="s">
        <v>1782</v>
      </c>
      <c r="W775" s="31" t="s">
        <v>1782</v>
      </c>
      <c r="X775" s="31" t="s">
        <v>1780</v>
      </c>
      <c r="Y775" s="29" t="s">
        <v>1787</v>
      </c>
      <c r="Z775" s="38" t="s">
        <v>1788</v>
      </c>
      <c r="AA775" s="67" t="s">
        <v>2028</v>
      </c>
      <c r="AB775" s="63" t="s">
        <v>1878</v>
      </c>
      <c r="AC775" s="29"/>
    </row>
    <row r="776" spans="2:29" ht="77.25" x14ac:dyDescent="0.25">
      <c r="B776" s="13" t="str">
        <f>Calculations!A749</f>
        <v>19S188</v>
      </c>
      <c r="C776" s="60">
        <v>37</v>
      </c>
      <c r="D776" s="29" t="str">
        <f>Calculations!B749</f>
        <v>North of Lancashire Business Park, Farington, PR26 6RH</v>
      </c>
      <c r="E776" s="29" t="s">
        <v>1814</v>
      </c>
      <c r="F776" s="13" t="str">
        <f>Calculations!C749</f>
        <v>Employment</v>
      </c>
      <c r="G776" s="53">
        <f>Calculations!D749</f>
        <v>9.2267700000000001</v>
      </c>
      <c r="H776" s="53">
        <f>Calculations!H749</f>
        <v>6.8919171297080002</v>
      </c>
      <c r="I776" s="53">
        <f>Calculations!L749</f>
        <v>74.694797092677064</v>
      </c>
      <c r="J776" s="53">
        <f>Calculations!G749</f>
        <v>0.55030716033100002</v>
      </c>
      <c r="K776" s="53">
        <f>Calculations!K749</f>
        <v>5.9642449126942578</v>
      </c>
      <c r="L776" s="53">
        <f>Calculations!F749</f>
        <v>1.55181665682</v>
      </c>
      <c r="M776" s="53">
        <f>Calculations!J749</f>
        <v>16.81863378863893</v>
      </c>
      <c r="N776" s="53">
        <f>Calculations!E749</f>
        <v>0.23272905314100001</v>
      </c>
      <c r="O776" s="53">
        <f>Calculations!I749</f>
        <v>2.522324205989745</v>
      </c>
      <c r="P776" s="53">
        <f>Calculations!Q749</f>
        <v>1.3476979999999998</v>
      </c>
      <c r="Q776" s="53">
        <f>Calculations!V749</f>
        <v>14.606389885084377</v>
      </c>
      <c r="R776" s="53">
        <f>Calculations!O749</f>
        <v>0.60023899999999997</v>
      </c>
      <c r="S776" s="53">
        <f>Calculations!T749</f>
        <v>6.5054076345243237</v>
      </c>
      <c r="T776" s="53">
        <f>Calculations!M749</f>
        <v>0.388822</v>
      </c>
      <c r="U776" s="53">
        <f>Calculations!R749</f>
        <v>4.2140640765945179</v>
      </c>
      <c r="V776" s="31" t="s">
        <v>1782</v>
      </c>
      <c r="W776" s="31" t="s">
        <v>1781</v>
      </c>
      <c r="X776" s="31" t="s">
        <v>1780</v>
      </c>
      <c r="Y776" s="29" t="s">
        <v>1786</v>
      </c>
      <c r="Z776" s="38" t="s">
        <v>1791</v>
      </c>
      <c r="AA776" s="67" t="s">
        <v>2029</v>
      </c>
      <c r="AB776" s="63" t="s">
        <v>1878</v>
      </c>
      <c r="AC776" s="29" t="s">
        <v>2476</v>
      </c>
    </row>
    <row r="777" spans="2:29" ht="64.5" x14ac:dyDescent="0.25">
      <c r="B777" s="13" t="str">
        <f>Calculations!A750</f>
        <v>19S189</v>
      </c>
      <c r="C777" s="60">
        <v>44</v>
      </c>
      <c r="D777" s="29" t="str">
        <f>Calculations!B750</f>
        <v>West Paddock, Leyland, PR25 1NS</v>
      </c>
      <c r="E777" s="29" t="s">
        <v>1814</v>
      </c>
      <c r="F777" s="13" t="str">
        <f>Calculations!C750</f>
        <v>Employment</v>
      </c>
      <c r="G777" s="53">
        <f>Calculations!D750</f>
        <v>1.9353</v>
      </c>
      <c r="H777" s="53">
        <f>Calculations!H750</f>
        <v>1.9353</v>
      </c>
      <c r="I777" s="53">
        <f>Calculations!L750</f>
        <v>100</v>
      </c>
      <c r="J777" s="53">
        <f>Calculations!G750</f>
        <v>0</v>
      </c>
      <c r="K777" s="53">
        <f>Calculations!K750</f>
        <v>0</v>
      </c>
      <c r="L777" s="53">
        <f>Calculations!F750</f>
        <v>0</v>
      </c>
      <c r="M777" s="53">
        <f>Calculations!J750</f>
        <v>0</v>
      </c>
      <c r="N777" s="53">
        <f>Calculations!E750</f>
        <v>0</v>
      </c>
      <c r="O777" s="53">
        <f>Calculations!I750</f>
        <v>0</v>
      </c>
      <c r="P777" s="53">
        <f>Calculations!Q750</f>
        <v>7.2655400000000009E-2</v>
      </c>
      <c r="Q777" s="53">
        <f>Calculations!V750</f>
        <v>3.754218984136827</v>
      </c>
      <c r="R777" s="53">
        <f>Calculations!O750</f>
        <v>3.1228900000000004E-2</v>
      </c>
      <c r="S777" s="53">
        <f>Calculations!T750</f>
        <v>1.6136464630806595</v>
      </c>
      <c r="T777" s="53">
        <f>Calculations!M750</f>
        <v>1.5770800000000001E-2</v>
      </c>
      <c r="U777" s="53">
        <f>Calculations!R750</f>
        <v>0.81490208236449146</v>
      </c>
      <c r="V777" s="31" t="s">
        <v>1782</v>
      </c>
      <c r="W777" s="31" t="s">
        <v>1782</v>
      </c>
      <c r="X777" s="31" t="s">
        <v>1780</v>
      </c>
      <c r="Y777" s="29" t="s">
        <v>1787</v>
      </c>
      <c r="Z777" s="38" t="s">
        <v>1788</v>
      </c>
      <c r="AA777" s="67" t="s">
        <v>2030</v>
      </c>
      <c r="AB777" s="63" t="s">
        <v>1878</v>
      </c>
      <c r="AC777" s="29"/>
    </row>
    <row r="778" spans="2:29" ht="64.5" x14ac:dyDescent="0.25">
      <c r="B778" s="13" t="str">
        <f>Calculations!A751</f>
        <v>19S190</v>
      </c>
      <c r="C778" s="60">
        <v>38</v>
      </c>
      <c r="D778" s="29" t="str">
        <f>Calculations!B751</f>
        <v>Land Adjacent to Leyland Business Park, Farington, PR25 4UA</v>
      </c>
      <c r="E778" s="29" t="s">
        <v>1814</v>
      </c>
      <c r="F778" s="13" t="str">
        <f>Calculations!C751</f>
        <v>Employment</v>
      </c>
      <c r="G778" s="53">
        <f>Calculations!D751</f>
        <v>2.1878899999999999</v>
      </c>
      <c r="H778" s="53">
        <f>Calculations!H751</f>
        <v>2.1878899999999999</v>
      </c>
      <c r="I778" s="53">
        <f>Calculations!L751</f>
        <v>100</v>
      </c>
      <c r="J778" s="53">
        <f>Calculations!G751</f>
        <v>0</v>
      </c>
      <c r="K778" s="53">
        <f>Calculations!K751</f>
        <v>0</v>
      </c>
      <c r="L778" s="53">
        <f>Calculations!F751</f>
        <v>0</v>
      </c>
      <c r="M778" s="53">
        <f>Calculations!J751</f>
        <v>0</v>
      </c>
      <c r="N778" s="53">
        <f>Calculations!E751</f>
        <v>0</v>
      </c>
      <c r="O778" s="53">
        <f>Calculations!I751</f>
        <v>0</v>
      </c>
      <c r="P778" s="53">
        <f>Calculations!Q751</f>
        <v>0.12345100000000001</v>
      </c>
      <c r="Q778" s="53">
        <f>Calculations!V751</f>
        <v>5.642468314220551</v>
      </c>
      <c r="R778" s="53">
        <f>Calculations!O751</f>
        <v>8.5849900000000007E-2</v>
      </c>
      <c r="S778" s="53">
        <f>Calculations!T751</f>
        <v>3.9238672876607152</v>
      </c>
      <c r="T778" s="53">
        <f>Calculations!M751</f>
        <v>6.0606899999999998E-2</v>
      </c>
      <c r="U778" s="53">
        <f>Calculations!R751</f>
        <v>2.7701072723034521</v>
      </c>
      <c r="V778" s="31" t="s">
        <v>1782</v>
      </c>
      <c r="W778" s="31" t="s">
        <v>1782</v>
      </c>
      <c r="X778" s="31" t="s">
        <v>1780</v>
      </c>
      <c r="Y778" s="29" t="s">
        <v>1787</v>
      </c>
      <c r="Z778" s="38" t="s">
        <v>1788</v>
      </c>
      <c r="AA778" s="67" t="s">
        <v>2031</v>
      </c>
      <c r="AB778" s="63" t="s">
        <v>1878</v>
      </c>
      <c r="AC778" s="29"/>
    </row>
    <row r="779" spans="2:29" ht="64.5" x14ac:dyDescent="0.25">
      <c r="B779" s="13" t="str">
        <f>Calculations!A752</f>
        <v>19S191</v>
      </c>
      <c r="C779" s="60">
        <v>39</v>
      </c>
      <c r="D779" s="29" t="str">
        <f>Calculations!B752</f>
        <v>Kellet Lane, Bamber Bridge, PR5 6AN</v>
      </c>
      <c r="E779" s="29" t="s">
        <v>1814</v>
      </c>
      <c r="F779" s="13" t="str">
        <f>Calculations!C752</f>
        <v>Residential</v>
      </c>
      <c r="G779" s="53">
        <f>Calculations!D752</f>
        <v>2.6499799999999998</v>
      </c>
      <c r="H779" s="53">
        <f>Calculations!H752</f>
        <v>2.6499799999999998</v>
      </c>
      <c r="I779" s="53">
        <f>Calculations!L752</f>
        <v>100</v>
      </c>
      <c r="J779" s="53">
        <f>Calculations!G752</f>
        <v>0</v>
      </c>
      <c r="K779" s="53">
        <f>Calculations!K752</f>
        <v>0</v>
      </c>
      <c r="L779" s="53">
        <f>Calculations!F752</f>
        <v>0</v>
      </c>
      <c r="M779" s="53">
        <f>Calculations!J752</f>
        <v>0</v>
      </c>
      <c r="N779" s="53">
        <f>Calculations!E752</f>
        <v>0</v>
      </c>
      <c r="O779" s="53">
        <f>Calculations!I752</f>
        <v>0</v>
      </c>
      <c r="P779" s="53">
        <f>Calculations!Q752</f>
        <v>0.58344340000000006</v>
      </c>
      <c r="Q779" s="53">
        <f>Calculations!V752</f>
        <v>22.016898240741444</v>
      </c>
      <c r="R779" s="53">
        <f>Calculations!O752</f>
        <v>0.25311340000000004</v>
      </c>
      <c r="S779" s="53">
        <f>Calculations!T752</f>
        <v>9.551521143555803</v>
      </c>
      <c r="T779" s="53">
        <f>Calculations!M752</f>
        <v>0.16092500000000001</v>
      </c>
      <c r="U779" s="53">
        <f>Calculations!R752</f>
        <v>6.0726873410365378</v>
      </c>
      <c r="V779" s="31" t="s">
        <v>1782</v>
      </c>
      <c r="W779" s="31" t="s">
        <v>1782</v>
      </c>
      <c r="X779" s="31" t="s">
        <v>1779</v>
      </c>
      <c r="Y779" s="29" t="s">
        <v>1787</v>
      </c>
      <c r="Z779" s="38" t="s">
        <v>1788</v>
      </c>
      <c r="AA779" s="67" t="s">
        <v>2032</v>
      </c>
      <c r="AB779" s="63" t="s">
        <v>1878</v>
      </c>
      <c r="AC779" s="29"/>
    </row>
    <row r="780" spans="2:29" ht="51.75" x14ac:dyDescent="0.25">
      <c r="B780" s="13" t="str">
        <f>Calculations!A753</f>
        <v>19S192</v>
      </c>
      <c r="C780" s="60">
        <v>20</v>
      </c>
      <c r="D780" s="29" t="str">
        <f>Calculations!B753</f>
        <v>Pollard's Farm, Howick Cross Lane, PR1 0NS</v>
      </c>
      <c r="E780" s="29" t="s">
        <v>1814</v>
      </c>
      <c r="F780" s="13" t="str">
        <f>Calculations!C753</f>
        <v>Residential</v>
      </c>
      <c r="G780" s="53">
        <f>Calculations!D753</f>
        <v>2.34328</v>
      </c>
      <c r="H780" s="53">
        <f>Calculations!H753</f>
        <v>2.34328</v>
      </c>
      <c r="I780" s="53">
        <f>Calculations!L753</f>
        <v>100</v>
      </c>
      <c r="J780" s="53">
        <f>Calculations!G753</f>
        <v>0</v>
      </c>
      <c r="K780" s="53">
        <f>Calculations!K753</f>
        <v>0</v>
      </c>
      <c r="L780" s="53">
        <f>Calculations!F753</f>
        <v>0</v>
      </c>
      <c r="M780" s="53">
        <f>Calculations!J753</f>
        <v>0</v>
      </c>
      <c r="N780" s="53">
        <f>Calculations!E753</f>
        <v>0</v>
      </c>
      <c r="O780" s="53">
        <f>Calculations!I753</f>
        <v>0</v>
      </c>
      <c r="P780" s="53">
        <f>Calculations!Q753</f>
        <v>3.9020999999999999E-4</v>
      </c>
      <c r="Q780" s="53">
        <f>Calculations!V753</f>
        <v>1.6652299341094533E-2</v>
      </c>
      <c r="R780" s="53">
        <f>Calculations!O753</f>
        <v>0</v>
      </c>
      <c r="S780" s="53">
        <f>Calculations!T753</f>
        <v>0</v>
      </c>
      <c r="T780" s="53">
        <f>Calculations!M753</f>
        <v>0</v>
      </c>
      <c r="U780" s="53">
        <f>Calculations!R753</f>
        <v>0</v>
      </c>
      <c r="V780" s="31" t="s">
        <v>1782</v>
      </c>
      <c r="W780" s="31" t="s">
        <v>1782</v>
      </c>
      <c r="X780" s="31" t="s">
        <v>1779</v>
      </c>
      <c r="Y780" s="29" t="s">
        <v>1787</v>
      </c>
      <c r="Z780" s="38" t="s">
        <v>1788</v>
      </c>
      <c r="AA780" s="67" t="s">
        <v>1902</v>
      </c>
      <c r="AB780" s="63" t="s">
        <v>1878</v>
      </c>
      <c r="AC780" s="29"/>
    </row>
    <row r="781" spans="2:29" x14ac:dyDescent="0.25">
      <c r="B781" s="13" t="str">
        <f>Calculations!A754</f>
        <v>19S193</v>
      </c>
      <c r="C781" s="60">
        <v>44</v>
      </c>
      <c r="D781" s="29" t="str">
        <f>Calculations!B754</f>
        <v>Land Rear of Pasturefield Close, PR26 7RU</v>
      </c>
      <c r="E781" s="29" t="s">
        <v>1814</v>
      </c>
      <c r="F781" s="13" t="str">
        <f>Calculations!C754</f>
        <v>Residential</v>
      </c>
      <c r="G781" s="53">
        <f>Calculations!D754</f>
        <v>0.72565000000000002</v>
      </c>
      <c r="H781" s="53">
        <f>Calculations!H754</f>
        <v>0.72565000000000002</v>
      </c>
      <c r="I781" s="53">
        <f>Calculations!L754</f>
        <v>100</v>
      </c>
      <c r="J781" s="53">
        <f>Calculations!G754</f>
        <v>0</v>
      </c>
      <c r="K781" s="53">
        <f>Calculations!K754</f>
        <v>0</v>
      </c>
      <c r="L781" s="53">
        <f>Calculations!F754</f>
        <v>0</v>
      </c>
      <c r="M781" s="53">
        <f>Calculations!J754</f>
        <v>0</v>
      </c>
      <c r="N781" s="53">
        <f>Calculations!E754</f>
        <v>0</v>
      </c>
      <c r="O781" s="53">
        <f>Calculations!I754</f>
        <v>0</v>
      </c>
      <c r="P781" s="53">
        <f>Calculations!Q754</f>
        <v>4.6788400000000001E-3</v>
      </c>
      <c r="Q781" s="53">
        <f>Calculations!V754</f>
        <v>0.64477916350857845</v>
      </c>
      <c r="R781" s="53">
        <f>Calculations!O754</f>
        <v>0</v>
      </c>
      <c r="S781" s="53">
        <f>Calculations!T754</f>
        <v>0</v>
      </c>
      <c r="T781" s="53">
        <f>Calculations!M754</f>
        <v>0</v>
      </c>
      <c r="U781" s="53">
        <f>Calculations!R754</f>
        <v>0</v>
      </c>
      <c r="V781" s="31" t="s">
        <v>1782</v>
      </c>
      <c r="W781" s="31" t="s">
        <v>1782</v>
      </c>
      <c r="X781" s="31" t="s">
        <v>1779</v>
      </c>
      <c r="Y781" s="29" t="s">
        <v>1787</v>
      </c>
      <c r="Z781" s="38" t="s">
        <v>1788</v>
      </c>
      <c r="AA781" s="67" t="s">
        <v>2033</v>
      </c>
      <c r="AB781" s="63" t="s">
        <v>1878</v>
      </c>
      <c r="AC781" s="29"/>
    </row>
    <row r="782" spans="2:29" ht="64.5" x14ac:dyDescent="0.25">
      <c r="B782" s="13" t="str">
        <f>Calculations!A755</f>
        <v>19S194</v>
      </c>
      <c r="C782" s="60">
        <v>28</v>
      </c>
      <c r="D782" s="29" t="str">
        <f>Calculations!B755</f>
        <v>Land Rear of Cornwood, Broadoak Lane, PR1 0XA</v>
      </c>
      <c r="E782" s="29" t="s">
        <v>1814</v>
      </c>
      <c r="F782" s="13" t="str">
        <f>Calculations!C755</f>
        <v>Residential</v>
      </c>
      <c r="G782" s="53">
        <f>Calculations!D755</f>
        <v>0.27764499999999998</v>
      </c>
      <c r="H782" s="53">
        <f>Calculations!H755</f>
        <v>0.27764499999999998</v>
      </c>
      <c r="I782" s="53">
        <f>Calculations!L755</f>
        <v>100</v>
      </c>
      <c r="J782" s="53">
        <f>Calculations!G755</f>
        <v>0</v>
      </c>
      <c r="K782" s="53">
        <f>Calculations!K755</f>
        <v>0</v>
      </c>
      <c r="L782" s="53">
        <f>Calculations!F755</f>
        <v>0</v>
      </c>
      <c r="M782" s="53">
        <f>Calculations!J755</f>
        <v>0</v>
      </c>
      <c r="N782" s="53">
        <f>Calculations!E755</f>
        <v>0</v>
      </c>
      <c r="O782" s="53">
        <f>Calculations!I755</f>
        <v>0</v>
      </c>
      <c r="P782" s="53">
        <f>Calculations!Q755</f>
        <v>6.4743499999999995E-2</v>
      </c>
      <c r="Q782" s="53">
        <f>Calculations!V755</f>
        <v>23.31880638945416</v>
      </c>
      <c r="R782" s="53">
        <f>Calculations!O755</f>
        <v>1.8161699999999999E-2</v>
      </c>
      <c r="S782" s="53">
        <f>Calculations!T755</f>
        <v>6.5413387599272452</v>
      </c>
      <c r="T782" s="53">
        <f>Calculations!M755</f>
        <v>0</v>
      </c>
      <c r="U782" s="53">
        <f>Calculations!R755</f>
        <v>0</v>
      </c>
      <c r="V782" s="31" t="s">
        <v>1782</v>
      </c>
      <c r="W782" s="31" t="s">
        <v>1782</v>
      </c>
      <c r="X782" s="31" t="s">
        <v>1779</v>
      </c>
      <c r="Y782" s="29" t="s">
        <v>1787</v>
      </c>
      <c r="Z782" s="38" t="s">
        <v>1788</v>
      </c>
      <c r="AA782" s="67" t="s">
        <v>2034</v>
      </c>
      <c r="AB782" s="63" t="s">
        <v>1878</v>
      </c>
      <c r="AC782" s="29"/>
    </row>
    <row r="783" spans="2:29" ht="51.75" x14ac:dyDescent="0.25">
      <c r="B783" s="13" t="str">
        <f>Calculations!A756</f>
        <v>19S195</v>
      </c>
      <c r="C783" s="60">
        <v>32</v>
      </c>
      <c r="D783" s="29" t="str">
        <f>Calculations!B756</f>
        <v>St Leonard's Vicarage Church Brow, PR5 4BH</v>
      </c>
      <c r="E783" s="29" t="s">
        <v>1814</v>
      </c>
      <c r="F783" s="13" t="str">
        <f>Calculations!C756</f>
        <v>Residential</v>
      </c>
      <c r="G783" s="53">
        <f>Calculations!D756</f>
        <v>0.82667999999999997</v>
      </c>
      <c r="H783" s="53">
        <f>Calculations!H756</f>
        <v>0.82667999999999997</v>
      </c>
      <c r="I783" s="53">
        <f>Calculations!L756</f>
        <v>100</v>
      </c>
      <c r="J783" s="53">
        <f>Calculations!G756</f>
        <v>0</v>
      </c>
      <c r="K783" s="53">
        <f>Calculations!K756</f>
        <v>0</v>
      </c>
      <c r="L783" s="53">
        <f>Calculations!F756</f>
        <v>0</v>
      </c>
      <c r="M783" s="53">
        <f>Calculations!J756</f>
        <v>0</v>
      </c>
      <c r="N783" s="53">
        <f>Calculations!E756</f>
        <v>0</v>
      </c>
      <c r="O783" s="53">
        <f>Calculations!I756</f>
        <v>0</v>
      </c>
      <c r="P783" s="53">
        <f>Calculations!Q756</f>
        <v>1.0423099999999999E-2</v>
      </c>
      <c r="Q783" s="53">
        <f>Calculations!V756</f>
        <v>1.260838534862341</v>
      </c>
      <c r="R783" s="53">
        <f>Calculations!O756</f>
        <v>0</v>
      </c>
      <c r="S783" s="53">
        <f>Calculations!T756</f>
        <v>0</v>
      </c>
      <c r="T783" s="53">
        <f>Calculations!M756</f>
        <v>0</v>
      </c>
      <c r="U783" s="53">
        <f>Calculations!R756</f>
        <v>0</v>
      </c>
      <c r="V783" s="31" t="s">
        <v>1782</v>
      </c>
      <c r="W783" s="31" t="s">
        <v>1782</v>
      </c>
      <c r="X783" s="31" t="s">
        <v>1779</v>
      </c>
      <c r="Y783" s="29" t="s">
        <v>1787</v>
      </c>
      <c r="Z783" s="38" t="s">
        <v>1788</v>
      </c>
      <c r="AA783" s="67" t="s">
        <v>2035</v>
      </c>
      <c r="AB783" s="63" t="s">
        <v>1878</v>
      </c>
      <c r="AC783" s="29"/>
    </row>
    <row r="784" spans="2:29" ht="51.75" x14ac:dyDescent="0.25">
      <c r="B784" s="13" t="str">
        <f>Calculations!A757</f>
        <v>19S196</v>
      </c>
      <c r="C784" s="60">
        <v>27</v>
      </c>
      <c r="D784" s="29" t="str">
        <f>Calculations!B757</f>
        <v>Land Adjacnet 19 and 21 Chapel Lane, PR4 5WA</v>
      </c>
      <c r="E784" s="29" t="s">
        <v>1814</v>
      </c>
      <c r="F784" s="13" t="str">
        <f>Calculations!C757</f>
        <v>Residential</v>
      </c>
      <c r="G784" s="53">
        <f>Calculations!D757</f>
        <v>0.611487</v>
      </c>
      <c r="H784" s="53">
        <f>Calculations!H757</f>
        <v>0.611487</v>
      </c>
      <c r="I784" s="53">
        <f>Calculations!L757</f>
        <v>100</v>
      </c>
      <c r="J784" s="53">
        <f>Calculations!G757</f>
        <v>0</v>
      </c>
      <c r="K784" s="53">
        <f>Calculations!K757</f>
        <v>0</v>
      </c>
      <c r="L784" s="53">
        <f>Calculations!F757</f>
        <v>0</v>
      </c>
      <c r="M784" s="53">
        <f>Calculations!J757</f>
        <v>0</v>
      </c>
      <c r="N784" s="53">
        <f>Calculations!E757</f>
        <v>0</v>
      </c>
      <c r="O784" s="53">
        <f>Calculations!I757</f>
        <v>0</v>
      </c>
      <c r="P784" s="53">
        <f>Calculations!Q757</f>
        <v>5.2073399999999999E-2</v>
      </c>
      <c r="Q784" s="53">
        <f>Calculations!V757</f>
        <v>8.5158637877828962</v>
      </c>
      <c r="R784" s="53">
        <f>Calculations!O757</f>
        <v>0</v>
      </c>
      <c r="S784" s="53">
        <f>Calculations!T757</f>
        <v>0</v>
      </c>
      <c r="T784" s="53">
        <f>Calculations!M757</f>
        <v>0</v>
      </c>
      <c r="U784" s="53">
        <f>Calculations!R757</f>
        <v>0</v>
      </c>
      <c r="V784" s="31" t="s">
        <v>1782</v>
      </c>
      <c r="W784" s="31" t="s">
        <v>1782</v>
      </c>
      <c r="X784" s="31" t="s">
        <v>1779</v>
      </c>
      <c r="Y784" s="29" t="s">
        <v>1787</v>
      </c>
      <c r="Z784" s="38" t="s">
        <v>1788</v>
      </c>
      <c r="AA784" s="67" t="s">
        <v>1902</v>
      </c>
      <c r="AB784" s="63" t="s">
        <v>1878</v>
      </c>
      <c r="AC784" s="29"/>
    </row>
    <row r="785" spans="2:29" ht="51.75" x14ac:dyDescent="0.25">
      <c r="B785" s="13" t="str">
        <f>Calculations!A758</f>
        <v>19S197</v>
      </c>
      <c r="C785" s="60">
        <v>31</v>
      </c>
      <c r="D785" s="29" t="str">
        <f>Calculations!B758</f>
        <v>Baxi New Offices, Ribble House, Brownedge Road, PR5 6UP</v>
      </c>
      <c r="E785" s="29" t="s">
        <v>1814</v>
      </c>
      <c r="F785" s="13" t="str">
        <f>Calculations!C758</f>
        <v>Residential</v>
      </c>
      <c r="G785" s="53">
        <f>Calculations!D758</f>
        <v>0.40039400000000003</v>
      </c>
      <c r="H785" s="53">
        <f>Calculations!H758</f>
        <v>0.40039400000000003</v>
      </c>
      <c r="I785" s="53">
        <f>Calculations!L758</f>
        <v>100</v>
      </c>
      <c r="J785" s="53">
        <f>Calculations!G758</f>
        <v>0</v>
      </c>
      <c r="K785" s="53">
        <f>Calculations!K758</f>
        <v>0</v>
      </c>
      <c r="L785" s="53">
        <f>Calculations!F758</f>
        <v>0</v>
      </c>
      <c r="M785" s="53">
        <f>Calculations!J758</f>
        <v>0</v>
      </c>
      <c r="N785" s="53">
        <f>Calculations!E758</f>
        <v>0</v>
      </c>
      <c r="O785" s="53">
        <f>Calculations!I758</f>
        <v>0</v>
      </c>
      <c r="P785" s="53">
        <f>Calculations!Q758</f>
        <v>9.0724000999999992E-3</v>
      </c>
      <c r="Q785" s="53">
        <f>Calculations!V758</f>
        <v>2.2658681448772957</v>
      </c>
      <c r="R785" s="53">
        <f>Calculations!O758</f>
        <v>6.9790100000000001E-5</v>
      </c>
      <c r="S785" s="53">
        <f>Calculations!T758</f>
        <v>1.7430356099242247E-2</v>
      </c>
      <c r="T785" s="53">
        <f>Calculations!M758</f>
        <v>0</v>
      </c>
      <c r="U785" s="53">
        <f>Calculations!R758</f>
        <v>0</v>
      </c>
      <c r="V785" s="31" t="s">
        <v>1782</v>
      </c>
      <c r="W785" s="31" t="s">
        <v>1782</v>
      </c>
      <c r="X785" s="31" t="s">
        <v>1779</v>
      </c>
      <c r="Y785" s="29" t="s">
        <v>1787</v>
      </c>
      <c r="Z785" s="38" t="s">
        <v>1788</v>
      </c>
      <c r="AA785" s="67" t="s">
        <v>1902</v>
      </c>
      <c r="AB785" s="63" t="s">
        <v>1878</v>
      </c>
      <c r="AC785" s="29"/>
    </row>
    <row r="786" spans="2:29" ht="77.25" x14ac:dyDescent="0.25">
      <c r="B786" s="13" t="str">
        <f>Calculations!A759</f>
        <v>19S198</v>
      </c>
      <c r="C786" s="60">
        <v>30</v>
      </c>
      <c r="D786" s="29" t="str">
        <f>Calculations!B759</f>
        <v>HPH Mayfield House Haulage Yard (Formerly Pickfords), Chorley Road, PR5 4JN</v>
      </c>
      <c r="E786" s="29" t="s">
        <v>1814</v>
      </c>
      <c r="F786" s="13" t="str">
        <f>Calculations!C759</f>
        <v>Residential</v>
      </c>
      <c r="G786" s="53">
        <f>Calculations!D759</f>
        <v>0.54528699999999997</v>
      </c>
      <c r="H786" s="53">
        <f>Calculations!H759</f>
        <v>1.8562242819999963E-2</v>
      </c>
      <c r="I786" s="53">
        <f>Calculations!L759</f>
        <v>3.4041234835967051</v>
      </c>
      <c r="J786" s="53">
        <f>Calculations!G759</f>
        <v>0.52672475718</v>
      </c>
      <c r="K786" s="53">
        <f>Calculations!K759</f>
        <v>96.595876516403294</v>
      </c>
      <c r="L786" s="53">
        <f>Calculations!F759</f>
        <v>0</v>
      </c>
      <c r="M786" s="53">
        <f>Calculations!J759</f>
        <v>0</v>
      </c>
      <c r="N786" s="53">
        <f>Calculations!E759</f>
        <v>0</v>
      </c>
      <c r="O786" s="53">
        <f>Calculations!I759</f>
        <v>0</v>
      </c>
      <c r="P786" s="53">
        <f>Calculations!Q759</f>
        <v>0.36337839999999999</v>
      </c>
      <c r="Q786" s="53">
        <f>Calculations!V759</f>
        <v>66.639842871735439</v>
      </c>
      <c r="R786" s="53">
        <f>Calculations!O759</f>
        <v>0.12531239999999999</v>
      </c>
      <c r="S786" s="53">
        <f>Calculations!T759</f>
        <v>22.980998996858535</v>
      </c>
      <c r="T786" s="53">
        <f>Calculations!M759</f>
        <v>5.7844199999999998E-2</v>
      </c>
      <c r="U786" s="53">
        <f>Calculations!R759</f>
        <v>10.608028432733589</v>
      </c>
      <c r="V786" s="31" t="s">
        <v>1781</v>
      </c>
      <c r="W786" s="31" t="s">
        <v>1781</v>
      </c>
      <c r="X786" s="31" t="s">
        <v>1779</v>
      </c>
      <c r="Y786" s="29" t="s">
        <v>1783</v>
      </c>
      <c r="Z786" s="38" t="s">
        <v>1809</v>
      </c>
      <c r="AA786" s="67" t="s">
        <v>2036</v>
      </c>
      <c r="AB786" s="63" t="s">
        <v>1897</v>
      </c>
      <c r="AC786" s="29" t="s">
        <v>2447</v>
      </c>
    </row>
    <row r="787" spans="2:29" ht="90" x14ac:dyDescent="0.25">
      <c r="B787" s="13" t="str">
        <f>Calculations!A760</f>
        <v>19S199</v>
      </c>
      <c r="C787" s="60">
        <v>44</v>
      </c>
      <c r="D787" s="29" t="str">
        <f>Calculations!B760</f>
        <v>Lostock Grove Rest Home, Slater Lane, PR25 1TN</v>
      </c>
      <c r="E787" s="29" t="s">
        <v>1814</v>
      </c>
      <c r="F787" s="13" t="str">
        <f>Calculations!C760</f>
        <v>Residential</v>
      </c>
      <c r="G787" s="53">
        <f>Calculations!D760</f>
        <v>0.18241299999999999</v>
      </c>
      <c r="H787" s="53">
        <f>Calculations!H760</f>
        <v>9.8910960565929976E-2</v>
      </c>
      <c r="I787" s="53">
        <f>Calculations!L760</f>
        <v>54.223635687111106</v>
      </c>
      <c r="J787" s="53">
        <f>Calculations!G760</f>
        <v>7.9376566705200005E-2</v>
      </c>
      <c r="K787" s="53">
        <f>Calculations!K760</f>
        <v>43.514753172855009</v>
      </c>
      <c r="L787" s="53">
        <f>Calculations!F760</f>
        <v>4.1254727288699998E-3</v>
      </c>
      <c r="M787" s="53">
        <f>Calculations!J760</f>
        <v>2.261611140033879</v>
      </c>
      <c r="N787" s="53">
        <f>Calculations!E760</f>
        <v>0</v>
      </c>
      <c r="O787" s="53">
        <f>Calculations!I760</f>
        <v>0</v>
      </c>
      <c r="P787" s="53">
        <f>Calculations!Q760</f>
        <v>0.10239515</v>
      </c>
      <c r="Q787" s="53">
        <f>Calculations!V760</f>
        <v>56.133691129469945</v>
      </c>
      <c r="R787" s="53">
        <f>Calculations!O760</f>
        <v>6.1163500000000004E-3</v>
      </c>
      <c r="S787" s="53">
        <f>Calculations!T760</f>
        <v>3.3530230849774965</v>
      </c>
      <c r="T787" s="53">
        <f>Calculations!M760</f>
        <v>0</v>
      </c>
      <c r="U787" s="53">
        <f>Calculations!R760</f>
        <v>0</v>
      </c>
      <c r="V787" s="31" t="s">
        <v>1782</v>
      </c>
      <c r="W787" s="31" t="s">
        <v>1781</v>
      </c>
      <c r="X787" s="31" t="s">
        <v>1779</v>
      </c>
      <c r="Y787" s="29" t="s">
        <v>1786</v>
      </c>
      <c r="Z787" s="38" t="s">
        <v>1791</v>
      </c>
      <c r="AA787" s="67" t="s">
        <v>2037</v>
      </c>
      <c r="AB787" s="63" t="s">
        <v>1878</v>
      </c>
      <c r="AC787" s="29"/>
    </row>
    <row r="788" spans="2:29" ht="51.75" x14ac:dyDescent="0.25">
      <c r="B788" s="13" t="str">
        <f>Calculations!A761</f>
        <v>19S200</v>
      </c>
      <c r="C788" s="60">
        <v>35</v>
      </c>
      <c r="D788" s="29" t="str">
        <f>Calculations!B761</f>
        <v>The Dolphin Inn, Marsh Lane, PR4 4JY</v>
      </c>
      <c r="E788" s="29" t="s">
        <v>1814</v>
      </c>
      <c r="F788" s="13" t="str">
        <f>Calculations!C761</f>
        <v>Residential</v>
      </c>
      <c r="G788" s="53">
        <f>Calculations!D761</f>
        <v>0.33743899999999999</v>
      </c>
      <c r="H788" s="53">
        <f>Calculations!H761</f>
        <v>2.4562672380999961E-2</v>
      </c>
      <c r="I788" s="53">
        <f>Calculations!L761</f>
        <v>7.2791444915969876</v>
      </c>
      <c r="J788" s="53">
        <f>Calculations!G761</f>
        <v>0.31287632761900003</v>
      </c>
      <c r="K788" s="53">
        <f>Calculations!K761</f>
        <v>92.720855508403005</v>
      </c>
      <c r="L788" s="53">
        <f>Calculations!F761</f>
        <v>0</v>
      </c>
      <c r="M788" s="53">
        <f>Calculations!J761</f>
        <v>0</v>
      </c>
      <c r="N788" s="53">
        <f>Calculations!E761</f>
        <v>0</v>
      </c>
      <c r="O788" s="53">
        <f>Calculations!I761</f>
        <v>0</v>
      </c>
      <c r="P788" s="53">
        <f>Calculations!Q761</f>
        <v>0</v>
      </c>
      <c r="Q788" s="53">
        <f>Calculations!V761</f>
        <v>0</v>
      </c>
      <c r="R788" s="53">
        <f>Calculations!O761</f>
        <v>0</v>
      </c>
      <c r="S788" s="53">
        <f>Calculations!T761</f>
        <v>0</v>
      </c>
      <c r="T788" s="53">
        <f>Calculations!M761</f>
        <v>0</v>
      </c>
      <c r="U788" s="53">
        <f>Calculations!R761</f>
        <v>0</v>
      </c>
      <c r="V788" s="31" t="s">
        <v>1782</v>
      </c>
      <c r="W788" s="31" t="s">
        <v>1781</v>
      </c>
      <c r="X788" s="31" t="s">
        <v>1779</v>
      </c>
      <c r="Y788" s="29" t="s">
        <v>1787</v>
      </c>
      <c r="Z788" s="38" t="s">
        <v>1788</v>
      </c>
      <c r="AA788" s="67" t="s">
        <v>2038</v>
      </c>
      <c r="AB788" s="63" t="s">
        <v>1878</v>
      </c>
      <c r="AC788" s="29"/>
    </row>
    <row r="789" spans="2:29" ht="51.75" x14ac:dyDescent="0.25">
      <c r="B789" s="13" t="str">
        <f>Calculations!A762</f>
        <v>19S201</v>
      </c>
      <c r="C789" s="60">
        <v>38</v>
      </c>
      <c r="D789" s="29" t="str">
        <f>Calculations!B762</f>
        <v>Farington Saw Mills, Stanifield Lane, PR25 4QA</v>
      </c>
      <c r="E789" s="29" t="s">
        <v>1814</v>
      </c>
      <c r="F789" s="13" t="str">
        <f>Calculations!C762</f>
        <v>Residential</v>
      </c>
      <c r="G789" s="53">
        <f>Calculations!D762</f>
        <v>0.30357200000000001</v>
      </c>
      <c r="H789" s="53">
        <f>Calculations!H762</f>
        <v>0.30357200000000001</v>
      </c>
      <c r="I789" s="53">
        <f>Calculations!L762</f>
        <v>100</v>
      </c>
      <c r="J789" s="53">
        <f>Calculations!G762</f>
        <v>0</v>
      </c>
      <c r="K789" s="53">
        <f>Calculations!K762</f>
        <v>0</v>
      </c>
      <c r="L789" s="53">
        <f>Calculations!F762</f>
        <v>0</v>
      </c>
      <c r="M789" s="53">
        <f>Calculations!J762</f>
        <v>0</v>
      </c>
      <c r="N789" s="53">
        <f>Calculations!E762</f>
        <v>0</v>
      </c>
      <c r="O789" s="53">
        <f>Calculations!I762</f>
        <v>0</v>
      </c>
      <c r="P789" s="53">
        <f>Calculations!Q762</f>
        <v>0</v>
      </c>
      <c r="Q789" s="53">
        <f>Calculations!V762</f>
        <v>0</v>
      </c>
      <c r="R789" s="53">
        <f>Calculations!O762</f>
        <v>0</v>
      </c>
      <c r="S789" s="53">
        <f>Calculations!T762</f>
        <v>0</v>
      </c>
      <c r="T789" s="53">
        <f>Calculations!M762</f>
        <v>0</v>
      </c>
      <c r="U789" s="53">
        <f>Calculations!R762</f>
        <v>0</v>
      </c>
      <c r="V789" s="31" t="s">
        <v>1782</v>
      </c>
      <c r="W789" s="31" t="s">
        <v>1782</v>
      </c>
      <c r="X789" s="31" t="s">
        <v>1779</v>
      </c>
      <c r="Y789" s="29" t="s">
        <v>1789</v>
      </c>
      <c r="Z789" s="38" t="s">
        <v>1790</v>
      </c>
      <c r="AA789" s="67" t="s">
        <v>1902</v>
      </c>
      <c r="AB789" s="63" t="s">
        <v>1878</v>
      </c>
      <c r="AC789" s="29"/>
    </row>
    <row r="790" spans="2:29" ht="51.75" x14ac:dyDescent="0.25">
      <c r="B790" s="13" t="str">
        <f>Calculations!A763</f>
        <v>19S202</v>
      </c>
      <c r="C790" s="60">
        <v>31</v>
      </c>
      <c r="D790" s="29" t="str">
        <f>Calculations!B763</f>
        <v>85 Todd Lane North (Cartmell &amp; Barlow Ltd/BJ Watsons), PR5 5UR</v>
      </c>
      <c r="E790" s="29" t="s">
        <v>1814</v>
      </c>
      <c r="F790" s="13" t="str">
        <f>Calculations!C763</f>
        <v>Residential</v>
      </c>
      <c r="G790" s="53">
        <f>Calculations!D763</f>
        <v>0.31154500000000002</v>
      </c>
      <c r="H790" s="53">
        <f>Calculations!H763</f>
        <v>0.31154500000000002</v>
      </c>
      <c r="I790" s="53">
        <f>Calculations!L763</f>
        <v>100</v>
      </c>
      <c r="J790" s="53">
        <f>Calculations!G763</f>
        <v>0</v>
      </c>
      <c r="K790" s="53">
        <f>Calculations!K763</f>
        <v>0</v>
      </c>
      <c r="L790" s="53">
        <f>Calculations!F763</f>
        <v>0</v>
      </c>
      <c r="M790" s="53">
        <f>Calculations!J763</f>
        <v>0</v>
      </c>
      <c r="N790" s="53">
        <f>Calculations!E763</f>
        <v>0</v>
      </c>
      <c r="O790" s="53">
        <f>Calculations!I763</f>
        <v>0</v>
      </c>
      <c r="P790" s="53">
        <f>Calculations!Q763</f>
        <v>3.0801000000000001E-3</v>
      </c>
      <c r="Q790" s="53">
        <f>Calculations!V763</f>
        <v>0.988653324559855</v>
      </c>
      <c r="R790" s="53">
        <f>Calculations!O763</f>
        <v>0</v>
      </c>
      <c r="S790" s="53">
        <f>Calculations!T763</f>
        <v>0</v>
      </c>
      <c r="T790" s="53">
        <f>Calculations!M763</f>
        <v>0</v>
      </c>
      <c r="U790" s="53">
        <f>Calculations!R763</f>
        <v>0</v>
      </c>
      <c r="V790" s="31" t="s">
        <v>1782</v>
      </c>
      <c r="W790" s="31" t="s">
        <v>1782</v>
      </c>
      <c r="X790" s="31" t="s">
        <v>1779</v>
      </c>
      <c r="Y790" s="29" t="s">
        <v>1787</v>
      </c>
      <c r="Z790" s="38" t="s">
        <v>1788</v>
      </c>
      <c r="AA790" s="67" t="s">
        <v>1902</v>
      </c>
      <c r="AB790" s="63" t="s">
        <v>1878</v>
      </c>
      <c r="AC790" s="29"/>
    </row>
    <row r="791" spans="2:29" ht="64.5" x14ac:dyDescent="0.25">
      <c r="B791" s="13" t="str">
        <f>Calculations!A764</f>
        <v>19S203</v>
      </c>
      <c r="C791" s="60">
        <v>31</v>
      </c>
      <c r="D791" s="29" t="str">
        <f>Calculations!B764</f>
        <v>Land Adjacent to 20 Ladyacre, PR5 6XN</v>
      </c>
      <c r="E791" s="29" t="s">
        <v>1814</v>
      </c>
      <c r="F791" s="13" t="str">
        <f>Calculations!C764</f>
        <v>Residential</v>
      </c>
      <c r="G791" s="53">
        <f>Calculations!D764</f>
        <v>0.22542000000000001</v>
      </c>
      <c r="H791" s="53">
        <f>Calculations!H764</f>
        <v>0.22542000000000001</v>
      </c>
      <c r="I791" s="53">
        <f>Calculations!L764</f>
        <v>100</v>
      </c>
      <c r="J791" s="53">
        <f>Calculations!G764</f>
        <v>0</v>
      </c>
      <c r="K791" s="53">
        <f>Calculations!K764</f>
        <v>0</v>
      </c>
      <c r="L791" s="53">
        <f>Calculations!F764</f>
        <v>0</v>
      </c>
      <c r="M791" s="53">
        <f>Calculations!J764</f>
        <v>0</v>
      </c>
      <c r="N791" s="53">
        <f>Calculations!E764</f>
        <v>0</v>
      </c>
      <c r="O791" s="53">
        <f>Calculations!I764</f>
        <v>0</v>
      </c>
      <c r="P791" s="53">
        <f>Calculations!Q764</f>
        <v>0.15327374599999999</v>
      </c>
      <c r="Q791" s="53">
        <f>Calculations!V764</f>
        <v>67.994741371661789</v>
      </c>
      <c r="R791" s="53">
        <f>Calculations!O764</f>
        <v>3.0888746000000002E-2</v>
      </c>
      <c r="S791" s="53">
        <f>Calculations!T764</f>
        <v>13.702753083133706</v>
      </c>
      <c r="T791" s="53">
        <f>Calculations!M764</f>
        <v>4.1764599999999998E-4</v>
      </c>
      <c r="U791" s="53">
        <f>Calculations!R764</f>
        <v>0.18527459852719366</v>
      </c>
      <c r="V791" s="31" t="s">
        <v>1781</v>
      </c>
      <c r="W791" s="31" t="s">
        <v>1782</v>
      </c>
      <c r="X791" s="31" t="s">
        <v>1779</v>
      </c>
      <c r="Y791" s="29" t="s">
        <v>1783</v>
      </c>
      <c r="Z791" s="38" t="s">
        <v>1806</v>
      </c>
      <c r="AA791" s="67" t="s">
        <v>2039</v>
      </c>
      <c r="AB791" s="63" t="s">
        <v>1894</v>
      </c>
      <c r="AC791" s="29"/>
    </row>
    <row r="792" spans="2:29" ht="51.75" x14ac:dyDescent="0.25">
      <c r="B792" s="13" t="str">
        <f>Calculations!A765</f>
        <v>19S204</v>
      </c>
      <c r="C792" s="60">
        <v>37</v>
      </c>
      <c r="D792" s="29" t="str">
        <f>Calculations!B765</f>
        <v>Golden Hill Garage, 208-216 Golden Hill Lane, PR25 2YE</v>
      </c>
      <c r="E792" s="29" t="s">
        <v>1814</v>
      </c>
      <c r="F792" s="13" t="str">
        <f>Calculations!C765</f>
        <v>Residential</v>
      </c>
      <c r="G792" s="53">
        <f>Calculations!D765</f>
        <v>0.181732</v>
      </c>
      <c r="H792" s="53">
        <f>Calculations!H765</f>
        <v>0.181732</v>
      </c>
      <c r="I792" s="53">
        <f>Calculations!L765</f>
        <v>100</v>
      </c>
      <c r="J792" s="53">
        <f>Calculations!G765</f>
        <v>0</v>
      </c>
      <c r="K792" s="53">
        <f>Calculations!K765</f>
        <v>0</v>
      </c>
      <c r="L792" s="53">
        <f>Calculations!F765</f>
        <v>0</v>
      </c>
      <c r="M792" s="53">
        <f>Calculations!J765</f>
        <v>0</v>
      </c>
      <c r="N792" s="53">
        <f>Calculations!E765</f>
        <v>0</v>
      </c>
      <c r="O792" s="53">
        <f>Calculations!I765</f>
        <v>0</v>
      </c>
      <c r="P792" s="53">
        <f>Calculations!Q765</f>
        <v>0</v>
      </c>
      <c r="Q792" s="53">
        <f>Calculations!V765</f>
        <v>0</v>
      </c>
      <c r="R792" s="53">
        <f>Calculations!O765</f>
        <v>0</v>
      </c>
      <c r="S792" s="53">
        <f>Calculations!T765</f>
        <v>0</v>
      </c>
      <c r="T792" s="53">
        <f>Calculations!M765</f>
        <v>0</v>
      </c>
      <c r="U792" s="53">
        <f>Calculations!R765</f>
        <v>0</v>
      </c>
      <c r="V792" s="31" t="s">
        <v>1782</v>
      </c>
      <c r="W792" s="31" t="s">
        <v>1782</v>
      </c>
      <c r="X792" s="31" t="s">
        <v>1779</v>
      </c>
      <c r="Y792" s="29" t="s">
        <v>1789</v>
      </c>
      <c r="Z792" s="38" t="s">
        <v>1790</v>
      </c>
      <c r="AA792" s="67" t="s">
        <v>2040</v>
      </c>
      <c r="AB792" s="63" t="s">
        <v>1878</v>
      </c>
      <c r="AC792" s="29"/>
    </row>
    <row r="793" spans="2:29" ht="51.75" x14ac:dyDescent="0.25">
      <c r="B793" s="13" t="str">
        <f>Calculations!A766</f>
        <v>19S205</v>
      </c>
      <c r="C793" s="60">
        <v>28</v>
      </c>
      <c r="D793" s="29" t="str">
        <f>Calculations!B766</f>
        <v>Former Rydal Motors, Liverpool Road, PR1 0LY</v>
      </c>
      <c r="E793" s="29" t="s">
        <v>1814</v>
      </c>
      <c r="F793" s="13" t="str">
        <f>Calculations!C766</f>
        <v>Residential</v>
      </c>
      <c r="G793" s="53">
        <f>Calculations!D766</f>
        <v>0.15915799999999999</v>
      </c>
      <c r="H793" s="53">
        <f>Calculations!H766</f>
        <v>0.15915799999999999</v>
      </c>
      <c r="I793" s="53">
        <f>Calculations!L766</f>
        <v>100</v>
      </c>
      <c r="J793" s="53">
        <f>Calculations!G766</f>
        <v>0</v>
      </c>
      <c r="K793" s="53">
        <f>Calculations!K766</f>
        <v>0</v>
      </c>
      <c r="L793" s="53">
        <f>Calculations!F766</f>
        <v>0</v>
      </c>
      <c r="M793" s="53">
        <f>Calculations!J766</f>
        <v>0</v>
      </c>
      <c r="N793" s="53">
        <f>Calculations!E766</f>
        <v>0</v>
      </c>
      <c r="O793" s="53">
        <f>Calculations!I766</f>
        <v>0</v>
      </c>
      <c r="P793" s="53">
        <f>Calculations!Q766</f>
        <v>0</v>
      </c>
      <c r="Q793" s="53">
        <f>Calculations!V766</f>
        <v>0</v>
      </c>
      <c r="R793" s="53">
        <f>Calculations!O766</f>
        <v>0</v>
      </c>
      <c r="S793" s="53">
        <f>Calculations!T766</f>
        <v>0</v>
      </c>
      <c r="T793" s="53">
        <f>Calculations!M766</f>
        <v>0</v>
      </c>
      <c r="U793" s="53">
        <f>Calculations!R766</f>
        <v>0</v>
      </c>
      <c r="V793" s="31" t="s">
        <v>1782</v>
      </c>
      <c r="W793" s="31" t="s">
        <v>1782</v>
      </c>
      <c r="X793" s="31" t="s">
        <v>1779</v>
      </c>
      <c r="Y793" s="29" t="s">
        <v>1789</v>
      </c>
      <c r="Z793" s="38" t="s">
        <v>1790</v>
      </c>
      <c r="AA793" s="67" t="s">
        <v>1902</v>
      </c>
      <c r="AB793" s="63" t="s">
        <v>1878</v>
      </c>
      <c r="AC793" s="29"/>
    </row>
    <row r="794" spans="2:29" ht="51.75" x14ac:dyDescent="0.25">
      <c r="B794" s="13" t="str">
        <f>Calculations!A767</f>
        <v>19S206</v>
      </c>
      <c r="C794" s="60">
        <v>45</v>
      </c>
      <c r="D794" s="29" t="str">
        <f>Calculations!B767</f>
        <v>Land at Eden Street, PR25 2FR</v>
      </c>
      <c r="E794" s="29" t="s">
        <v>1814</v>
      </c>
      <c r="F794" s="13" t="str">
        <f>Calculations!C767</f>
        <v>Residential</v>
      </c>
      <c r="G794" s="53">
        <f>Calculations!D767</f>
        <v>0.15371899999999999</v>
      </c>
      <c r="H794" s="53">
        <f>Calculations!H767</f>
        <v>0.15371899999999999</v>
      </c>
      <c r="I794" s="53">
        <f>Calculations!L767</f>
        <v>100</v>
      </c>
      <c r="J794" s="53">
        <f>Calculations!G767</f>
        <v>0</v>
      </c>
      <c r="K794" s="53">
        <f>Calculations!K767</f>
        <v>0</v>
      </c>
      <c r="L794" s="53">
        <f>Calculations!F767</f>
        <v>0</v>
      </c>
      <c r="M794" s="53">
        <f>Calculations!J767</f>
        <v>0</v>
      </c>
      <c r="N794" s="53">
        <f>Calculations!E767</f>
        <v>0</v>
      </c>
      <c r="O794" s="53">
        <f>Calculations!I767</f>
        <v>0</v>
      </c>
      <c r="P794" s="53">
        <f>Calculations!Q767</f>
        <v>0</v>
      </c>
      <c r="Q794" s="53">
        <f>Calculations!V767</f>
        <v>0</v>
      </c>
      <c r="R794" s="53">
        <f>Calculations!O767</f>
        <v>0</v>
      </c>
      <c r="S794" s="53">
        <f>Calculations!T767</f>
        <v>0</v>
      </c>
      <c r="T794" s="53">
        <f>Calculations!M767</f>
        <v>0</v>
      </c>
      <c r="U794" s="53">
        <f>Calculations!R767</f>
        <v>0</v>
      </c>
      <c r="V794" s="31" t="s">
        <v>1782</v>
      </c>
      <c r="W794" s="31" t="s">
        <v>1782</v>
      </c>
      <c r="X794" s="31" t="s">
        <v>1779</v>
      </c>
      <c r="Y794" s="29" t="s">
        <v>1789</v>
      </c>
      <c r="Z794" s="38" t="s">
        <v>1790</v>
      </c>
      <c r="AA794" s="67" t="s">
        <v>2041</v>
      </c>
      <c r="AB794" s="63" t="s">
        <v>1878</v>
      </c>
      <c r="AC794" s="29"/>
    </row>
    <row r="795" spans="2:29" ht="90" x14ac:dyDescent="0.25">
      <c r="B795" s="13" t="str">
        <f>Calculations!A768</f>
        <v>19S207</v>
      </c>
      <c r="C795" s="60">
        <v>31</v>
      </c>
      <c r="D795" s="29" t="str">
        <f>Calculations!B768</f>
        <v>Land to Rear of Pine Direct, Station Road, PR5 6LA</v>
      </c>
      <c r="E795" s="29" t="s">
        <v>1814</v>
      </c>
      <c r="F795" s="13" t="str">
        <f>Calculations!C768</f>
        <v>Residential</v>
      </c>
      <c r="G795" s="53">
        <f>Calculations!D768</f>
        <v>0.223583</v>
      </c>
      <c r="H795" s="53">
        <f>Calculations!H768</f>
        <v>0.16068098853110002</v>
      </c>
      <c r="I795" s="53">
        <f>Calculations!L768</f>
        <v>71.866371115469434</v>
      </c>
      <c r="J795" s="53">
        <f>Calculations!G768</f>
        <v>3.9932196667100003E-2</v>
      </c>
      <c r="K795" s="53">
        <f>Calculations!K768</f>
        <v>17.860122042865516</v>
      </c>
      <c r="L795" s="53">
        <f>Calculations!F768</f>
        <v>2.29698148018E-2</v>
      </c>
      <c r="M795" s="53">
        <f>Calculations!J768</f>
        <v>10.273506841665062</v>
      </c>
      <c r="N795" s="53">
        <f>Calculations!E768</f>
        <v>0</v>
      </c>
      <c r="O795" s="53">
        <f>Calculations!I768</f>
        <v>0</v>
      </c>
      <c r="P795" s="53">
        <f>Calculations!Q768</f>
        <v>1.00786E-2</v>
      </c>
      <c r="Q795" s="53">
        <f>Calculations!V768</f>
        <v>4.5077666906696834</v>
      </c>
      <c r="R795" s="53">
        <f>Calculations!O768</f>
        <v>0</v>
      </c>
      <c r="S795" s="53">
        <f>Calculations!T768</f>
        <v>0</v>
      </c>
      <c r="T795" s="53">
        <f>Calculations!M768</f>
        <v>0</v>
      </c>
      <c r="U795" s="53">
        <f>Calculations!R768</f>
        <v>0</v>
      </c>
      <c r="V795" s="31" t="s">
        <v>1782</v>
      </c>
      <c r="W795" s="31" t="s">
        <v>1781</v>
      </c>
      <c r="X795" s="31" t="s">
        <v>1779</v>
      </c>
      <c r="Y795" s="29" t="s">
        <v>1784</v>
      </c>
      <c r="Z795" s="38" t="s">
        <v>1785</v>
      </c>
      <c r="AA795" s="67" t="s">
        <v>2042</v>
      </c>
      <c r="AB795" s="63" t="s">
        <v>1878</v>
      </c>
      <c r="AC795" s="29"/>
    </row>
    <row r="796" spans="2:29" ht="51.75" x14ac:dyDescent="0.25">
      <c r="B796" s="13" t="str">
        <f>Calculations!A769</f>
        <v>19S208</v>
      </c>
      <c r="C796" s="60" t="s">
        <v>1838</v>
      </c>
      <c r="D796" s="29" t="str">
        <f>Calculations!B769</f>
        <v>51 Station Road, PR5 6PE</v>
      </c>
      <c r="E796" s="29" t="s">
        <v>1814</v>
      </c>
      <c r="F796" s="13" t="str">
        <f>Calculations!C769</f>
        <v>Residential</v>
      </c>
      <c r="G796" s="53">
        <f>Calculations!D769</f>
        <v>6.8854299999999993E-2</v>
      </c>
      <c r="H796" s="53">
        <f>Calculations!H769</f>
        <v>6.8854299999999993E-2</v>
      </c>
      <c r="I796" s="53">
        <f>Calculations!L769</f>
        <v>100</v>
      </c>
      <c r="J796" s="53">
        <f>Calculations!G769</f>
        <v>0</v>
      </c>
      <c r="K796" s="53">
        <f>Calculations!K769</f>
        <v>0</v>
      </c>
      <c r="L796" s="53">
        <f>Calculations!F769</f>
        <v>0</v>
      </c>
      <c r="M796" s="53">
        <f>Calculations!J769</f>
        <v>0</v>
      </c>
      <c r="N796" s="53">
        <f>Calculations!E769</f>
        <v>0</v>
      </c>
      <c r="O796" s="53">
        <f>Calculations!I769</f>
        <v>0</v>
      </c>
      <c r="P796" s="53">
        <f>Calculations!Q769</f>
        <v>0</v>
      </c>
      <c r="Q796" s="53">
        <f>Calculations!V769</f>
        <v>0</v>
      </c>
      <c r="R796" s="53">
        <f>Calculations!O769</f>
        <v>0</v>
      </c>
      <c r="S796" s="53">
        <f>Calculations!T769</f>
        <v>0</v>
      </c>
      <c r="T796" s="53">
        <f>Calculations!M769</f>
        <v>0</v>
      </c>
      <c r="U796" s="53">
        <f>Calculations!R769</f>
        <v>0</v>
      </c>
      <c r="V796" s="31" t="s">
        <v>1782</v>
      </c>
      <c r="W796" s="31" t="s">
        <v>1782</v>
      </c>
      <c r="X796" s="31" t="s">
        <v>1779</v>
      </c>
      <c r="Y796" s="29" t="s">
        <v>1789</v>
      </c>
      <c r="Z796" s="38" t="s">
        <v>1790</v>
      </c>
      <c r="AA796" s="67" t="s">
        <v>1902</v>
      </c>
      <c r="AB796" s="63" t="s">
        <v>1878</v>
      </c>
      <c r="AC796" s="29"/>
    </row>
    <row r="797" spans="2:29" ht="51.75" x14ac:dyDescent="0.25">
      <c r="B797" s="13" t="str">
        <f>Calculations!A770</f>
        <v>19S210</v>
      </c>
      <c r="C797" s="60">
        <v>44</v>
      </c>
      <c r="D797" s="29" t="str">
        <f>Calculations!B770</f>
        <v>Land on West Side of Mill Street, PR25 1AW</v>
      </c>
      <c r="E797" s="29" t="s">
        <v>1814</v>
      </c>
      <c r="F797" s="13" t="str">
        <f>Calculations!C770</f>
        <v>Residential</v>
      </c>
      <c r="G797" s="53">
        <f>Calculations!D770</f>
        <v>0.190223</v>
      </c>
      <c r="H797" s="53">
        <f>Calculations!H770</f>
        <v>0.190223</v>
      </c>
      <c r="I797" s="53">
        <f>Calculations!L770</f>
        <v>100</v>
      </c>
      <c r="J797" s="53">
        <f>Calculations!G770</f>
        <v>0</v>
      </c>
      <c r="K797" s="53">
        <f>Calculations!K770</f>
        <v>0</v>
      </c>
      <c r="L797" s="53">
        <f>Calculations!F770</f>
        <v>0</v>
      </c>
      <c r="M797" s="53">
        <f>Calculations!J770</f>
        <v>0</v>
      </c>
      <c r="N797" s="53">
        <f>Calculations!E770</f>
        <v>0</v>
      </c>
      <c r="O797" s="53">
        <f>Calculations!I770</f>
        <v>0</v>
      </c>
      <c r="P797" s="53">
        <f>Calculations!Q770</f>
        <v>0</v>
      </c>
      <c r="Q797" s="53">
        <f>Calculations!V770</f>
        <v>0</v>
      </c>
      <c r="R797" s="53">
        <f>Calculations!O770</f>
        <v>0</v>
      </c>
      <c r="S797" s="53">
        <f>Calculations!T770</f>
        <v>0</v>
      </c>
      <c r="T797" s="53">
        <f>Calculations!M770</f>
        <v>0</v>
      </c>
      <c r="U797" s="53">
        <f>Calculations!R770</f>
        <v>0</v>
      </c>
      <c r="V797" s="31" t="s">
        <v>1782</v>
      </c>
      <c r="W797" s="31" t="s">
        <v>1781</v>
      </c>
      <c r="X797" s="31" t="s">
        <v>1779</v>
      </c>
      <c r="Y797" s="29" t="s">
        <v>1789</v>
      </c>
      <c r="Z797" s="38" t="s">
        <v>1790</v>
      </c>
      <c r="AA797" s="67" t="s">
        <v>1902</v>
      </c>
      <c r="AB797" s="63" t="s">
        <v>1878</v>
      </c>
      <c r="AC797" s="29"/>
    </row>
    <row r="798" spans="2:29" ht="51.75" x14ac:dyDescent="0.25">
      <c r="B798" s="13" t="str">
        <f>Calculations!A771</f>
        <v>19S211</v>
      </c>
      <c r="C798" s="60">
        <v>37</v>
      </c>
      <c r="D798" s="29" t="str">
        <f>Calculations!B771</f>
        <v>Land at Bannister Lane Farington Moss Site W, PR26 6PL</v>
      </c>
      <c r="E798" s="29" t="s">
        <v>1814</v>
      </c>
      <c r="F798" s="13" t="str">
        <f>Calculations!C771</f>
        <v>Residential</v>
      </c>
      <c r="G798" s="53">
        <f>Calculations!D771</f>
        <v>2.7839999999999998</v>
      </c>
      <c r="H798" s="53">
        <f>Calculations!H771</f>
        <v>2.7839999999999998</v>
      </c>
      <c r="I798" s="53">
        <f>Calculations!L771</f>
        <v>100</v>
      </c>
      <c r="J798" s="53">
        <f>Calculations!G771</f>
        <v>0</v>
      </c>
      <c r="K798" s="53">
        <f>Calculations!K771</f>
        <v>0</v>
      </c>
      <c r="L798" s="53">
        <f>Calculations!F771</f>
        <v>0</v>
      </c>
      <c r="M798" s="53">
        <f>Calculations!J771</f>
        <v>0</v>
      </c>
      <c r="N798" s="53">
        <f>Calculations!E771</f>
        <v>0</v>
      </c>
      <c r="O798" s="53">
        <f>Calculations!I771</f>
        <v>0</v>
      </c>
      <c r="P798" s="53">
        <f>Calculations!Q771</f>
        <v>0.50673900000000005</v>
      </c>
      <c r="Q798" s="53">
        <f>Calculations!V771</f>
        <v>18.201831896551727</v>
      </c>
      <c r="R798" s="53">
        <f>Calculations!O771</f>
        <v>0.207759</v>
      </c>
      <c r="S798" s="53">
        <f>Calculations!T771</f>
        <v>7.46260775862069</v>
      </c>
      <c r="T798" s="53">
        <f>Calculations!M771</f>
        <v>0.10076300000000001</v>
      </c>
      <c r="U798" s="53">
        <f>Calculations!R771</f>
        <v>3.6193606321839087</v>
      </c>
      <c r="V798" s="31" t="s">
        <v>1782</v>
      </c>
      <c r="W798" s="31" t="s">
        <v>1782</v>
      </c>
      <c r="X798" s="31" t="s">
        <v>1779</v>
      </c>
      <c r="Y798" s="29" t="s">
        <v>1787</v>
      </c>
      <c r="Z798" s="38" t="s">
        <v>1788</v>
      </c>
      <c r="AA798" s="67" t="s">
        <v>2043</v>
      </c>
      <c r="AB798" s="63" t="s">
        <v>1878</v>
      </c>
      <c r="AC798" s="29"/>
    </row>
    <row r="799" spans="2:29" ht="64.5" x14ac:dyDescent="0.25">
      <c r="B799" s="13" t="str">
        <f>Calculations!A772</f>
        <v>19S212</v>
      </c>
      <c r="C799" s="60">
        <v>29</v>
      </c>
      <c r="D799" s="29" t="str">
        <f>Calculations!B772</f>
        <v>South of Coote lane, Chain House Lane, PR4 4LH</v>
      </c>
      <c r="E799" s="29" t="s">
        <v>1814</v>
      </c>
      <c r="F799" s="13" t="str">
        <f>Calculations!C772</f>
        <v>Mixed Use</v>
      </c>
      <c r="G799" s="53">
        <f>Calculations!D772</f>
        <v>7.5290100000000004</v>
      </c>
      <c r="H799" s="53">
        <f>Calculations!H772</f>
        <v>7.5290100000000004</v>
      </c>
      <c r="I799" s="53">
        <f>Calculations!L772</f>
        <v>100</v>
      </c>
      <c r="J799" s="53">
        <f>Calculations!G772</f>
        <v>0</v>
      </c>
      <c r="K799" s="53">
        <f>Calculations!K772</f>
        <v>0</v>
      </c>
      <c r="L799" s="53">
        <f>Calculations!F772</f>
        <v>0</v>
      </c>
      <c r="M799" s="53">
        <f>Calculations!J772</f>
        <v>0</v>
      </c>
      <c r="N799" s="53">
        <f>Calculations!E772</f>
        <v>0</v>
      </c>
      <c r="O799" s="53">
        <f>Calculations!I772</f>
        <v>0</v>
      </c>
      <c r="P799" s="53">
        <f>Calculations!Q772</f>
        <v>0.77128069999999993</v>
      </c>
      <c r="Q799" s="53">
        <f>Calculations!V772</f>
        <v>10.244118416631135</v>
      </c>
      <c r="R799" s="53">
        <f>Calculations!O772</f>
        <v>0.1891497</v>
      </c>
      <c r="S799" s="53">
        <f>Calculations!T772</f>
        <v>2.5122785067359454</v>
      </c>
      <c r="T799" s="53">
        <f>Calculations!M772</f>
        <v>8.4600700000000001E-2</v>
      </c>
      <c r="U799" s="53">
        <f>Calculations!R772</f>
        <v>1.1236630048306484</v>
      </c>
      <c r="V799" s="31" t="s">
        <v>1782</v>
      </c>
      <c r="W799" s="31" t="s">
        <v>1782</v>
      </c>
      <c r="X799" s="31" t="s">
        <v>1779</v>
      </c>
      <c r="Y799" s="29" t="s">
        <v>1787</v>
      </c>
      <c r="Z799" s="38" t="s">
        <v>1788</v>
      </c>
      <c r="AA799" s="67" t="s">
        <v>2044</v>
      </c>
      <c r="AB799" s="63" t="s">
        <v>1878</v>
      </c>
      <c r="AC799" s="29"/>
    </row>
    <row r="800" spans="2:29" ht="51.75" x14ac:dyDescent="0.25">
      <c r="B800" s="13" t="str">
        <f>Calculations!A773</f>
        <v>19S213</v>
      </c>
      <c r="C800" s="60" t="s">
        <v>1838</v>
      </c>
      <c r="D800" s="29" t="str">
        <f>Calculations!B773</f>
        <v>Land off Hampshire Road, Walton-le-Dale, PR5 4ND</v>
      </c>
      <c r="E800" s="29" t="s">
        <v>1814</v>
      </c>
      <c r="F800" s="13" t="str">
        <f>Calculations!C773</f>
        <v>Residential</v>
      </c>
      <c r="G800" s="53">
        <f>Calculations!D773</f>
        <v>1.34135</v>
      </c>
      <c r="H800" s="53">
        <f>Calculations!H773</f>
        <v>1.34135</v>
      </c>
      <c r="I800" s="53">
        <f>Calculations!L773</f>
        <v>100</v>
      </c>
      <c r="J800" s="53">
        <f>Calculations!G773</f>
        <v>0</v>
      </c>
      <c r="K800" s="53">
        <f>Calculations!K773</f>
        <v>0</v>
      </c>
      <c r="L800" s="53">
        <f>Calculations!F773</f>
        <v>0</v>
      </c>
      <c r="M800" s="53">
        <f>Calculations!J773</f>
        <v>0</v>
      </c>
      <c r="N800" s="53">
        <f>Calculations!E773</f>
        <v>0</v>
      </c>
      <c r="O800" s="53">
        <f>Calculations!I773</f>
        <v>0</v>
      </c>
      <c r="P800" s="53">
        <f>Calculations!Q773</f>
        <v>5.2254599999999998E-2</v>
      </c>
      <c r="Q800" s="53">
        <f>Calculations!V773</f>
        <v>3.8956722704737761</v>
      </c>
      <c r="R800" s="53">
        <f>Calculations!O773</f>
        <v>2.08478E-2</v>
      </c>
      <c r="S800" s="53">
        <f>Calculations!T773</f>
        <v>1.5542401312110932</v>
      </c>
      <c r="T800" s="53">
        <f>Calculations!M773</f>
        <v>0</v>
      </c>
      <c r="U800" s="53">
        <f>Calculations!R773</f>
        <v>0</v>
      </c>
      <c r="V800" s="31" t="s">
        <v>1782</v>
      </c>
      <c r="W800" s="31" t="s">
        <v>1782</v>
      </c>
      <c r="X800" s="31" t="s">
        <v>1779</v>
      </c>
      <c r="Y800" s="29" t="s">
        <v>1787</v>
      </c>
      <c r="Z800" s="38" t="s">
        <v>1788</v>
      </c>
      <c r="AA800" s="67" t="s">
        <v>1902</v>
      </c>
      <c r="AB800" s="63" t="s">
        <v>1877</v>
      </c>
      <c r="AC800" s="29"/>
    </row>
    <row r="801" spans="2:29" ht="90" x14ac:dyDescent="0.25">
      <c r="B801" s="13" t="str">
        <f>Calculations!A774</f>
        <v>19S214</v>
      </c>
      <c r="C801" s="60">
        <v>21</v>
      </c>
      <c r="D801" s="29" t="str">
        <f>Calculations!B774</f>
        <v>Land at Lower Valley Lodge, Valley Road, PR1 9XQ</v>
      </c>
      <c r="E801" s="29" t="s">
        <v>1814</v>
      </c>
      <c r="F801" s="13" t="str">
        <f>Calculations!C774</f>
        <v>Residential</v>
      </c>
      <c r="G801" s="53">
        <f>Calculations!D774</f>
        <v>1.36914</v>
      </c>
      <c r="H801" s="53">
        <f>Calculations!H774</f>
        <v>9.8726552899999209E-3</v>
      </c>
      <c r="I801" s="53">
        <f>Calculations!L774</f>
        <v>0.7210844245292608</v>
      </c>
      <c r="J801" s="53">
        <f>Calculations!G774</f>
        <v>1.3592673447100001</v>
      </c>
      <c r="K801" s="53">
        <f>Calculations!K774</f>
        <v>99.278915575470734</v>
      </c>
      <c r="L801" s="53">
        <f>Calculations!F774</f>
        <v>0</v>
      </c>
      <c r="M801" s="53">
        <f>Calculations!J774</f>
        <v>0</v>
      </c>
      <c r="N801" s="53">
        <f>Calculations!E774</f>
        <v>0</v>
      </c>
      <c r="O801" s="53">
        <f>Calculations!I774</f>
        <v>0</v>
      </c>
      <c r="P801" s="53">
        <f>Calculations!Q774</f>
        <v>0.952816</v>
      </c>
      <c r="Q801" s="53">
        <f>Calculations!V774</f>
        <v>69.59229881531472</v>
      </c>
      <c r="R801" s="53">
        <f>Calculations!O774</f>
        <v>3.2000000000000001E-2</v>
      </c>
      <c r="S801" s="53">
        <f>Calculations!T774</f>
        <v>2.3372335918897993</v>
      </c>
      <c r="T801" s="53">
        <f>Calculations!M774</f>
        <v>0</v>
      </c>
      <c r="U801" s="53">
        <f>Calculations!R774</f>
        <v>0</v>
      </c>
      <c r="V801" s="31" t="s">
        <v>1782</v>
      </c>
      <c r="W801" s="31" t="s">
        <v>1781</v>
      </c>
      <c r="X801" s="31" t="s">
        <v>1779</v>
      </c>
      <c r="Y801" s="29" t="s">
        <v>1787</v>
      </c>
      <c r="Z801" s="38" t="s">
        <v>1804</v>
      </c>
      <c r="AA801" s="69" t="s">
        <v>2045</v>
      </c>
      <c r="AB801" s="63" t="s">
        <v>1878</v>
      </c>
      <c r="AC801" s="29"/>
    </row>
    <row r="802" spans="2:29" ht="51.75" x14ac:dyDescent="0.25">
      <c r="B802" s="13" t="str">
        <f>Calculations!A775</f>
        <v>19S215</v>
      </c>
      <c r="C802" s="60">
        <v>29</v>
      </c>
      <c r="D802" s="29" t="str">
        <f>Calculations!B775</f>
        <v>South of Factory Lane, East of West Coast mainline, PR1 9TE</v>
      </c>
      <c r="E802" s="29" t="s">
        <v>1814</v>
      </c>
      <c r="F802" s="13" t="str">
        <f>Calculations!C775</f>
        <v>Residential</v>
      </c>
      <c r="G802" s="53">
        <f>Calculations!D775</f>
        <v>2.5804999999999998</v>
      </c>
      <c r="H802" s="53">
        <f>Calculations!H775</f>
        <v>2.5804999999999998</v>
      </c>
      <c r="I802" s="53">
        <f>Calculations!L775</f>
        <v>100</v>
      </c>
      <c r="J802" s="53">
        <f>Calculations!G775</f>
        <v>0</v>
      </c>
      <c r="K802" s="53">
        <f>Calculations!K775</f>
        <v>0</v>
      </c>
      <c r="L802" s="53">
        <f>Calculations!F775</f>
        <v>0</v>
      </c>
      <c r="M802" s="53">
        <f>Calculations!J775</f>
        <v>0</v>
      </c>
      <c r="N802" s="53">
        <f>Calculations!E775</f>
        <v>0</v>
      </c>
      <c r="O802" s="53">
        <f>Calculations!I775</f>
        <v>0</v>
      </c>
      <c r="P802" s="53">
        <f>Calculations!Q775</f>
        <v>9.3415899999999996E-2</v>
      </c>
      <c r="Q802" s="53">
        <f>Calculations!V775</f>
        <v>3.6200697539236582</v>
      </c>
      <c r="R802" s="53">
        <f>Calculations!O775</f>
        <v>6.4912799999999993E-2</v>
      </c>
      <c r="S802" s="53">
        <f>Calculations!T775</f>
        <v>2.5155124975779888</v>
      </c>
      <c r="T802" s="53">
        <f>Calculations!M775</f>
        <v>3.8800000000000001E-2</v>
      </c>
      <c r="U802" s="53">
        <f>Calculations!R775</f>
        <v>1.5035845766324356</v>
      </c>
      <c r="V802" s="31" t="s">
        <v>1782</v>
      </c>
      <c r="W802" s="31" t="s">
        <v>1781</v>
      </c>
      <c r="X802" s="31" t="s">
        <v>1779</v>
      </c>
      <c r="Y802" s="29" t="s">
        <v>1787</v>
      </c>
      <c r="Z802" s="38" t="s">
        <v>1788</v>
      </c>
      <c r="AA802" s="67" t="s">
        <v>2046</v>
      </c>
      <c r="AB802" s="63" t="s">
        <v>1878</v>
      </c>
      <c r="AC802" s="29"/>
    </row>
    <row r="803" spans="2:29" ht="51.75" x14ac:dyDescent="0.25">
      <c r="B803" s="13" t="str">
        <f>Calculations!A776</f>
        <v>19S216</v>
      </c>
      <c r="C803" s="60">
        <v>38</v>
      </c>
      <c r="D803" s="29" t="str">
        <f>Calculations!B776</f>
        <v>Land at Rear of 24-56 Stanifield Lane, PR25 4GA</v>
      </c>
      <c r="E803" s="29" t="s">
        <v>1814</v>
      </c>
      <c r="F803" s="13" t="str">
        <f>Calculations!C776</f>
        <v>Residential</v>
      </c>
      <c r="G803" s="53">
        <f>Calculations!D776</f>
        <v>0.66312499999999996</v>
      </c>
      <c r="H803" s="53">
        <f>Calculations!H776</f>
        <v>0.66312499999999996</v>
      </c>
      <c r="I803" s="53">
        <f>Calculations!L776</f>
        <v>100</v>
      </c>
      <c r="J803" s="53">
        <f>Calculations!G776</f>
        <v>0</v>
      </c>
      <c r="K803" s="53">
        <f>Calculations!K776</f>
        <v>0</v>
      </c>
      <c r="L803" s="53">
        <f>Calculations!F776</f>
        <v>0</v>
      </c>
      <c r="M803" s="53">
        <f>Calculations!J776</f>
        <v>0</v>
      </c>
      <c r="N803" s="53">
        <f>Calculations!E776</f>
        <v>0</v>
      </c>
      <c r="O803" s="53">
        <f>Calculations!I776</f>
        <v>0</v>
      </c>
      <c r="P803" s="53">
        <f>Calculations!Q776</f>
        <v>1.9199999999999998E-2</v>
      </c>
      <c r="Q803" s="53">
        <f>Calculations!V776</f>
        <v>2.8953817153628649</v>
      </c>
      <c r="R803" s="53">
        <f>Calculations!O776</f>
        <v>0</v>
      </c>
      <c r="S803" s="53">
        <f>Calculations!T776</f>
        <v>0</v>
      </c>
      <c r="T803" s="53">
        <f>Calculations!M776</f>
        <v>0</v>
      </c>
      <c r="U803" s="53">
        <f>Calculations!R776</f>
        <v>0</v>
      </c>
      <c r="V803" s="31" t="s">
        <v>1782</v>
      </c>
      <c r="W803" s="31" t="s">
        <v>1781</v>
      </c>
      <c r="X803" s="31" t="s">
        <v>1779</v>
      </c>
      <c r="Y803" s="29" t="s">
        <v>1787</v>
      </c>
      <c r="Z803" s="38" t="s">
        <v>1788</v>
      </c>
      <c r="AA803" s="70" t="s">
        <v>2047</v>
      </c>
      <c r="AB803" s="63" t="s">
        <v>1878</v>
      </c>
      <c r="AC803" s="29"/>
    </row>
    <row r="804" spans="2:29" ht="64.5" x14ac:dyDescent="0.25">
      <c r="B804" s="13" t="str">
        <f>Calculations!A777</f>
        <v>19S217</v>
      </c>
      <c r="C804" s="60">
        <v>21</v>
      </c>
      <c r="D804" s="29" t="str">
        <f>Calculations!B777</f>
        <v>Howick Hall Farm, PR1 0NS</v>
      </c>
      <c r="E804" s="29" t="s">
        <v>1814</v>
      </c>
      <c r="F804" s="13" t="str">
        <f>Calculations!C777</f>
        <v>Residential</v>
      </c>
      <c r="G804" s="53">
        <f>Calculations!D777</f>
        <v>9.9379500000000007</v>
      </c>
      <c r="H804" s="53">
        <f>Calculations!H777</f>
        <v>9.9379500000000007</v>
      </c>
      <c r="I804" s="53">
        <f>Calculations!L777</f>
        <v>100</v>
      </c>
      <c r="J804" s="53">
        <f>Calculations!G777</f>
        <v>0</v>
      </c>
      <c r="K804" s="53">
        <f>Calculations!K777</f>
        <v>0</v>
      </c>
      <c r="L804" s="53">
        <f>Calculations!F777</f>
        <v>0</v>
      </c>
      <c r="M804" s="53">
        <f>Calculations!J777</f>
        <v>0</v>
      </c>
      <c r="N804" s="53">
        <f>Calculations!E777</f>
        <v>0</v>
      </c>
      <c r="O804" s="53">
        <f>Calculations!I777</f>
        <v>0</v>
      </c>
      <c r="P804" s="53">
        <f>Calculations!Q777</f>
        <v>0.43203610000000003</v>
      </c>
      <c r="Q804" s="53">
        <f>Calculations!V777</f>
        <v>4.3473362212528741</v>
      </c>
      <c r="R804" s="53">
        <f>Calculations!O777</f>
        <v>0.2161981</v>
      </c>
      <c r="S804" s="53">
        <f>Calculations!T777</f>
        <v>2.175479852484667</v>
      </c>
      <c r="T804" s="53">
        <f>Calculations!M777</f>
        <v>0.1452</v>
      </c>
      <c r="U804" s="53">
        <f>Calculations!R777</f>
        <v>1.4610659139963471</v>
      </c>
      <c r="V804" s="31" t="s">
        <v>1782</v>
      </c>
      <c r="W804" s="31" t="s">
        <v>1782</v>
      </c>
      <c r="X804" s="31" t="s">
        <v>1779</v>
      </c>
      <c r="Y804" s="29" t="s">
        <v>1787</v>
      </c>
      <c r="Z804" s="38" t="s">
        <v>1788</v>
      </c>
      <c r="AA804" s="70" t="s">
        <v>2048</v>
      </c>
      <c r="AB804" s="63" t="s">
        <v>1878</v>
      </c>
      <c r="AC804" s="29"/>
    </row>
    <row r="805" spans="2:29" ht="64.5" x14ac:dyDescent="0.25">
      <c r="B805" s="13" t="str">
        <f>Calculations!A778</f>
        <v>19S218</v>
      </c>
      <c r="C805" s="60">
        <v>27</v>
      </c>
      <c r="D805" s="29" t="str">
        <f>Calculations!B778</f>
        <v>Back Lane, PR4 5JA</v>
      </c>
      <c r="E805" s="29" t="s">
        <v>1814</v>
      </c>
      <c r="F805" s="13" t="str">
        <f>Calculations!C778</f>
        <v>Residential</v>
      </c>
      <c r="G805" s="53">
        <f>Calculations!D778</f>
        <v>16.913699999999999</v>
      </c>
      <c r="H805" s="53">
        <f>Calculations!H778</f>
        <v>13.587880676309915</v>
      </c>
      <c r="I805" s="53">
        <f>Calculations!L778</f>
        <v>80.336535922417426</v>
      </c>
      <c r="J805" s="53">
        <f>Calculations!G778</f>
        <v>3.0242641824100001</v>
      </c>
      <c r="K805" s="53">
        <f>Calculations!K778</f>
        <v>17.880559442404682</v>
      </c>
      <c r="L805" s="53">
        <f>Calculations!F778</f>
        <v>2.7307526082300002E-5</v>
      </c>
      <c r="M805" s="53">
        <f>Calculations!J778</f>
        <v>1.6145211327089876E-4</v>
      </c>
      <c r="N805" s="53">
        <f>Calculations!E778</f>
        <v>0.301527833754</v>
      </c>
      <c r="O805" s="53">
        <f>Calculations!I778</f>
        <v>1.7827431830646163</v>
      </c>
      <c r="P805" s="53">
        <f>Calculations!Q778</f>
        <v>1.5582920000000002</v>
      </c>
      <c r="Q805" s="53">
        <f>Calculations!V778</f>
        <v>9.2131940379692221</v>
      </c>
      <c r="R805" s="53">
        <f>Calculations!O778</f>
        <v>0.33512200000000003</v>
      </c>
      <c r="S805" s="53">
        <f>Calculations!T778</f>
        <v>1.9813642195380079</v>
      </c>
      <c r="T805" s="53">
        <f>Calculations!M778</f>
        <v>0.16111500000000001</v>
      </c>
      <c r="U805" s="53">
        <f>Calculations!R778</f>
        <v>0.95257099274552592</v>
      </c>
      <c r="V805" s="31" t="s">
        <v>1782</v>
      </c>
      <c r="W805" s="31" t="s">
        <v>1781</v>
      </c>
      <c r="X805" s="31" t="s">
        <v>1779</v>
      </c>
      <c r="Y805" s="29" t="s">
        <v>1786</v>
      </c>
      <c r="Z805" s="38" t="s">
        <v>1815</v>
      </c>
      <c r="AA805" s="70" t="s">
        <v>2049</v>
      </c>
      <c r="AB805" s="63" t="s">
        <v>1878</v>
      </c>
      <c r="AC805" s="29"/>
    </row>
    <row r="806" spans="2:29" ht="64.5" x14ac:dyDescent="0.25">
      <c r="B806" s="13" t="str">
        <f>Calculations!A779</f>
        <v>19S219</v>
      </c>
      <c r="C806" s="60">
        <v>42</v>
      </c>
      <c r="D806" s="29" t="str">
        <f>Calculations!B779</f>
        <v>Land off Smithy Lane, PR4 4QJ</v>
      </c>
      <c r="E806" s="29" t="s">
        <v>1814</v>
      </c>
      <c r="F806" s="13" t="str">
        <f>Calculations!C779</f>
        <v>Residential</v>
      </c>
      <c r="G806" s="53">
        <f>Calculations!D779</f>
        <v>1.9180999999999999</v>
      </c>
      <c r="H806" s="53">
        <f>Calculations!H779</f>
        <v>1.9180999999999999</v>
      </c>
      <c r="I806" s="53">
        <f>Calculations!L779</f>
        <v>100</v>
      </c>
      <c r="J806" s="53">
        <f>Calculations!G779</f>
        <v>0</v>
      </c>
      <c r="K806" s="53">
        <f>Calculations!K779</f>
        <v>0</v>
      </c>
      <c r="L806" s="53">
        <f>Calculations!F779</f>
        <v>0</v>
      </c>
      <c r="M806" s="53">
        <f>Calculations!J779</f>
        <v>0</v>
      </c>
      <c r="N806" s="53">
        <f>Calculations!E779</f>
        <v>0</v>
      </c>
      <c r="O806" s="53">
        <f>Calculations!I779</f>
        <v>0</v>
      </c>
      <c r="P806" s="53">
        <f>Calculations!Q779</f>
        <v>0.64809650000000008</v>
      </c>
      <c r="Q806" s="53">
        <f>Calculations!V779</f>
        <v>33.788462541056255</v>
      </c>
      <c r="R806" s="53">
        <f>Calculations!O779</f>
        <v>0.17472650000000001</v>
      </c>
      <c r="S806" s="53">
        <f>Calculations!T779</f>
        <v>9.1093530055784377</v>
      </c>
      <c r="T806" s="53">
        <f>Calculations!M779</f>
        <v>9.8182199999999997E-2</v>
      </c>
      <c r="U806" s="53">
        <f>Calculations!R779</f>
        <v>5.1187216516344298</v>
      </c>
      <c r="V806" s="31" t="s">
        <v>1782</v>
      </c>
      <c r="W806" s="31" t="s">
        <v>1782</v>
      </c>
      <c r="X806" s="31" t="s">
        <v>1779</v>
      </c>
      <c r="Y806" s="29" t="s">
        <v>1787</v>
      </c>
      <c r="Z806" s="38" t="s">
        <v>1788</v>
      </c>
      <c r="AA806" s="70" t="s">
        <v>2050</v>
      </c>
      <c r="AB806" s="63" t="s">
        <v>1895</v>
      </c>
      <c r="AC806" s="29"/>
    </row>
    <row r="807" spans="2:29" ht="51.75" x14ac:dyDescent="0.25">
      <c r="B807" s="13" t="str">
        <f>Calculations!A780</f>
        <v>19S220</v>
      </c>
      <c r="C807" s="60">
        <v>35</v>
      </c>
      <c r="D807" s="29" t="str">
        <f>Calculations!B780</f>
        <v>Land at Orchard Gardens (Including Land Off Swallowfield), PR4 4HG</v>
      </c>
      <c r="E807" s="29" t="s">
        <v>1814</v>
      </c>
      <c r="F807" s="13" t="str">
        <f>Calculations!C780</f>
        <v>Residential</v>
      </c>
      <c r="G807" s="53">
        <f>Calculations!D780</f>
        <v>0.83662199999999998</v>
      </c>
      <c r="H807" s="53">
        <f>Calculations!H780</f>
        <v>0.83662199999999998</v>
      </c>
      <c r="I807" s="53">
        <f>Calculations!L780</f>
        <v>100</v>
      </c>
      <c r="J807" s="53">
        <f>Calculations!G780</f>
        <v>0</v>
      </c>
      <c r="K807" s="53">
        <f>Calculations!K780</f>
        <v>0</v>
      </c>
      <c r="L807" s="53">
        <f>Calculations!F780</f>
        <v>0</v>
      </c>
      <c r="M807" s="53">
        <f>Calculations!J780</f>
        <v>0</v>
      </c>
      <c r="N807" s="53">
        <f>Calculations!E780</f>
        <v>0</v>
      </c>
      <c r="O807" s="53">
        <f>Calculations!I780</f>
        <v>0</v>
      </c>
      <c r="P807" s="53">
        <f>Calculations!Q780</f>
        <v>1.383123E-2</v>
      </c>
      <c r="Q807" s="53">
        <f>Calculations!V780</f>
        <v>1.653223319491957</v>
      </c>
      <c r="R807" s="53">
        <f>Calculations!O780</f>
        <v>1.07603E-3</v>
      </c>
      <c r="S807" s="53">
        <f>Calculations!T780</f>
        <v>0.12861602970039038</v>
      </c>
      <c r="T807" s="53">
        <f>Calculations!M780</f>
        <v>1.01012E-3</v>
      </c>
      <c r="U807" s="53">
        <f>Calculations!R780</f>
        <v>0.12073791987301315</v>
      </c>
      <c r="V807" s="31" t="s">
        <v>1782</v>
      </c>
      <c r="W807" s="31" t="s">
        <v>1782</v>
      </c>
      <c r="X807" s="31" t="s">
        <v>1779</v>
      </c>
      <c r="Y807" s="29" t="s">
        <v>1787</v>
      </c>
      <c r="Z807" s="38" t="s">
        <v>1788</v>
      </c>
      <c r="AA807" s="70" t="s">
        <v>2047</v>
      </c>
      <c r="AB807" s="63" t="s">
        <v>1878</v>
      </c>
      <c r="AC807" s="29"/>
    </row>
    <row r="808" spans="2:29" ht="51.75" x14ac:dyDescent="0.25">
      <c r="B808" s="13" t="str">
        <f>Calculations!A781</f>
        <v>19S221</v>
      </c>
      <c r="C808" s="60">
        <v>42</v>
      </c>
      <c r="D808" s="29" t="str">
        <f>Calculations!B781</f>
        <v>Land at End of Northern Avenue, PR4 4GB</v>
      </c>
      <c r="E808" s="29" t="s">
        <v>1814</v>
      </c>
      <c r="F808" s="13" t="str">
        <f>Calculations!C781</f>
        <v>Residential</v>
      </c>
      <c r="G808" s="53">
        <f>Calculations!D781</f>
        <v>2.4985499999999998</v>
      </c>
      <c r="H808" s="53">
        <f>Calculations!H781</f>
        <v>2.4985499999999998</v>
      </c>
      <c r="I808" s="53">
        <f>Calculations!L781</f>
        <v>100</v>
      </c>
      <c r="J808" s="53">
        <f>Calculations!G781</f>
        <v>0</v>
      </c>
      <c r="K808" s="53">
        <f>Calculations!K781</f>
        <v>0</v>
      </c>
      <c r="L808" s="53">
        <f>Calculations!F781</f>
        <v>0</v>
      </c>
      <c r="M808" s="53">
        <f>Calculations!J781</f>
        <v>0</v>
      </c>
      <c r="N808" s="53">
        <f>Calculations!E781</f>
        <v>0</v>
      </c>
      <c r="O808" s="53">
        <f>Calculations!I781</f>
        <v>0</v>
      </c>
      <c r="P808" s="53">
        <f>Calculations!Q781</f>
        <v>0.17906070000000002</v>
      </c>
      <c r="Q808" s="53">
        <f>Calculations!V781</f>
        <v>7.1665846190790665</v>
      </c>
      <c r="R808" s="53">
        <f>Calculations!O781</f>
        <v>0.1023695</v>
      </c>
      <c r="S808" s="53">
        <f>Calculations!T781</f>
        <v>4.097156350683397</v>
      </c>
      <c r="T808" s="53">
        <f>Calculations!M781</f>
        <v>6.6222000000000003E-2</v>
      </c>
      <c r="U808" s="53">
        <f>Calculations!R781</f>
        <v>2.6504172420003602</v>
      </c>
      <c r="V808" s="31" t="s">
        <v>1782</v>
      </c>
      <c r="W808" s="31" t="s">
        <v>1782</v>
      </c>
      <c r="X808" s="31" t="s">
        <v>1779</v>
      </c>
      <c r="Y808" s="29" t="s">
        <v>1787</v>
      </c>
      <c r="Z808" s="38" t="s">
        <v>1788</v>
      </c>
      <c r="AA808" s="70" t="s">
        <v>2051</v>
      </c>
      <c r="AB808" s="63" t="s">
        <v>1878</v>
      </c>
      <c r="AC808" s="29"/>
    </row>
    <row r="809" spans="2:29" ht="51.75" x14ac:dyDescent="0.25">
      <c r="B809" s="13" t="str">
        <f>Calculations!A782</f>
        <v>19S222</v>
      </c>
      <c r="C809" s="60">
        <v>29</v>
      </c>
      <c r="D809" s="29" t="str">
        <f>Calculations!B782</f>
        <v>Lostock Hall Engine Sheds, Watkin Lane, PR5 5JZ</v>
      </c>
      <c r="E809" s="29" t="s">
        <v>1814</v>
      </c>
      <c r="F809" s="13" t="str">
        <f>Calculations!C782</f>
        <v>Residential</v>
      </c>
      <c r="G809" s="53">
        <f>Calculations!D782</f>
        <v>1.87357</v>
      </c>
      <c r="H809" s="53">
        <f>Calculations!H782</f>
        <v>1.87357</v>
      </c>
      <c r="I809" s="53">
        <f>Calculations!L782</f>
        <v>100</v>
      </c>
      <c r="J809" s="53">
        <f>Calculations!G782</f>
        <v>0</v>
      </c>
      <c r="K809" s="53">
        <f>Calculations!K782</f>
        <v>0</v>
      </c>
      <c r="L809" s="53">
        <f>Calculations!F782</f>
        <v>0</v>
      </c>
      <c r="M809" s="53">
        <f>Calculations!J782</f>
        <v>0</v>
      </c>
      <c r="N809" s="53">
        <f>Calculations!E782</f>
        <v>0</v>
      </c>
      <c r="O809" s="53">
        <f>Calculations!I782</f>
        <v>0</v>
      </c>
      <c r="P809" s="53">
        <f>Calculations!Q782</f>
        <v>2.8799999999999999E-2</v>
      </c>
      <c r="Q809" s="53">
        <f>Calculations!V782</f>
        <v>1.5371723501123524</v>
      </c>
      <c r="R809" s="53">
        <f>Calculations!O782</f>
        <v>0</v>
      </c>
      <c r="S809" s="53">
        <f>Calculations!T782</f>
        <v>0</v>
      </c>
      <c r="T809" s="53">
        <f>Calculations!M782</f>
        <v>0</v>
      </c>
      <c r="U809" s="53">
        <f>Calculations!R782</f>
        <v>0</v>
      </c>
      <c r="V809" s="31" t="s">
        <v>1782</v>
      </c>
      <c r="W809" s="31" t="s">
        <v>1782</v>
      </c>
      <c r="X809" s="31" t="s">
        <v>1779</v>
      </c>
      <c r="Y809" s="29" t="s">
        <v>1787</v>
      </c>
      <c r="Z809" s="38" t="s">
        <v>1788</v>
      </c>
      <c r="AA809" s="70" t="s">
        <v>2047</v>
      </c>
      <c r="AB809" s="63" t="s">
        <v>1878</v>
      </c>
      <c r="AC809" s="29"/>
    </row>
    <row r="810" spans="2:29" ht="51.75" x14ac:dyDescent="0.25">
      <c r="B810" s="13" t="str">
        <f>Calculations!A783</f>
        <v>19S223</v>
      </c>
      <c r="C810" s="60">
        <v>29</v>
      </c>
      <c r="D810" s="29" t="str">
        <f>Calculations!B783</f>
        <v>Land East of Watkin Lane, Adjacent Lostock Hall Station, PR5 5BU</v>
      </c>
      <c r="E810" s="29" t="s">
        <v>1814</v>
      </c>
      <c r="F810" s="13" t="str">
        <f>Calculations!C783</f>
        <v>Residential</v>
      </c>
      <c r="G810" s="53">
        <f>Calculations!D783</f>
        <v>1.16984</v>
      </c>
      <c r="H810" s="53">
        <f>Calculations!H783</f>
        <v>1.16984</v>
      </c>
      <c r="I810" s="53">
        <f>Calculations!L783</f>
        <v>100</v>
      </c>
      <c r="J810" s="53">
        <f>Calculations!G783</f>
        <v>0</v>
      </c>
      <c r="K810" s="53">
        <f>Calculations!K783</f>
        <v>0</v>
      </c>
      <c r="L810" s="53">
        <f>Calculations!F783</f>
        <v>0</v>
      </c>
      <c r="M810" s="53">
        <f>Calculations!J783</f>
        <v>0</v>
      </c>
      <c r="N810" s="53">
        <f>Calculations!E783</f>
        <v>0</v>
      </c>
      <c r="O810" s="53">
        <f>Calculations!I783</f>
        <v>0</v>
      </c>
      <c r="P810" s="53">
        <f>Calculations!Q783</f>
        <v>5.7772602999999999E-2</v>
      </c>
      <c r="Q810" s="53">
        <f>Calculations!V783</f>
        <v>4.9385046673049304</v>
      </c>
      <c r="R810" s="53">
        <f>Calculations!O783</f>
        <v>8.2630300000000002E-4</v>
      </c>
      <c r="S810" s="53">
        <f>Calculations!T783</f>
        <v>7.063384736374205E-2</v>
      </c>
      <c r="T810" s="53">
        <f>Calculations!M783</f>
        <v>0</v>
      </c>
      <c r="U810" s="53">
        <f>Calculations!R783</f>
        <v>0</v>
      </c>
      <c r="V810" s="31" t="s">
        <v>1782</v>
      </c>
      <c r="W810" s="31" t="s">
        <v>1782</v>
      </c>
      <c r="X810" s="31" t="s">
        <v>1779</v>
      </c>
      <c r="Y810" s="29" t="s">
        <v>1787</v>
      </c>
      <c r="Z810" s="38" t="s">
        <v>1788</v>
      </c>
      <c r="AA810" s="70" t="s">
        <v>2047</v>
      </c>
      <c r="AB810" s="63" t="s">
        <v>1877</v>
      </c>
      <c r="AC810" s="29"/>
    </row>
    <row r="811" spans="2:29" ht="51.75" x14ac:dyDescent="0.25">
      <c r="B811" s="13" t="str">
        <f>Calculations!A784</f>
        <v>19S224</v>
      </c>
      <c r="C811" s="60">
        <v>45</v>
      </c>
      <c r="D811" s="29" t="str">
        <f>Calculations!B784</f>
        <v>Land at Avant Garden Centre, Wigan Road, PR25 5XW</v>
      </c>
      <c r="E811" s="29" t="s">
        <v>1814</v>
      </c>
      <c r="F811" s="13" t="str">
        <f>Calculations!C784</f>
        <v>Residential</v>
      </c>
      <c r="G811" s="53">
        <f>Calculations!D784</f>
        <v>5.7020900000000001</v>
      </c>
      <c r="H811" s="53">
        <f>Calculations!H784</f>
        <v>5.7020900000000001</v>
      </c>
      <c r="I811" s="53">
        <f>Calculations!L784</f>
        <v>100</v>
      </c>
      <c r="J811" s="53">
        <f>Calculations!G784</f>
        <v>0</v>
      </c>
      <c r="K811" s="53">
        <f>Calculations!K784</f>
        <v>0</v>
      </c>
      <c r="L811" s="53">
        <f>Calculations!F784</f>
        <v>0</v>
      </c>
      <c r="M811" s="53">
        <f>Calculations!J784</f>
        <v>0</v>
      </c>
      <c r="N811" s="53">
        <f>Calculations!E784</f>
        <v>0</v>
      </c>
      <c r="O811" s="53">
        <f>Calculations!I784</f>
        <v>0</v>
      </c>
      <c r="P811" s="53">
        <f>Calculations!Q784</f>
        <v>0.69477600000000006</v>
      </c>
      <c r="Q811" s="53">
        <f>Calculations!V784</f>
        <v>12.184584950430457</v>
      </c>
      <c r="R811" s="53">
        <f>Calculations!O784</f>
        <v>0.21024300000000001</v>
      </c>
      <c r="S811" s="53">
        <f>Calculations!T784</f>
        <v>3.687121739572683</v>
      </c>
      <c r="T811" s="53">
        <f>Calculations!M784</f>
        <v>8.6430000000000007E-2</v>
      </c>
      <c r="U811" s="53">
        <f>Calculations!R784</f>
        <v>1.5157600108030567</v>
      </c>
      <c r="V811" s="31" t="s">
        <v>1782</v>
      </c>
      <c r="W811" s="31" t="s">
        <v>1782</v>
      </c>
      <c r="X811" s="31" t="s">
        <v>1779</v>
      </c>
      <c r="Y811" s="29" t="s">
        <v>1787</v>
      </c>
      <c r="Z811" s="38" t="s">
        <v>1788</v>
      </c>
      <c r="AA811" s="70" t="s">
        <v>2052</v>
      </c>
      <c r="AB811" s="63" t="s">
        <v>1878</v>
      </c>
      <c r="AC811" s="29"/>
    </row>
    <row r="812" spans="2:29" ht="51.75" x14ac:dyDescent="0.25">
      <c r="B812" s="13" t="str">
        <f>Calculations!A785</f>
        <v>19S225</v>
      </c>
      <c r="C812" s="60">
        <v>45</v>
      </c>
      <c r="D812" s="29" t="str">
        <f>Calculations!B785</f>
        <v>Land off Dorothy Avenue, PR25 3ED</v>
      </c>
      <c r="E812" s="29" t="s">
        <v>1814</v>
      </c>
      <c r="F812" s="13" t="str">
        <f>Calculations!C785</f>
        <v>Residential</v>
      </c>
      <c r="G812" s="53">
        <f>Calculations!D785</f>
        <v>0.41406300000000001</v>
      </c>
      <c r="H812" s="53">
        <f>Calculations!H785</f>
        <v>0.41406300000000001</v>
      </c>
      <c r="I812" s="53">
        <f>Calculations!L785</f>
        <v>100</v>
      </c>
      <c r="J812" s="53">
        <f>Calculations!G785</f>
        <v>0</v>
      </c>
      <c r="K812" s="53">
        <f>Calculations!K785</f>
        <v>0</v>
      </c>
      <c r="L812" s="53">
        <f>Calculations!F785</f>
        <v>0</v>
      </c>
      <c r="M812" s="53">
        <f>Calculations!J785</f>
        <v>0</v>
      </c>
      <c r="N812" s="53">
        <f>Calculations!E785</f>
        <v>0</v>
      </c>
      <c r="O812" s="53">
        <f>Calculations!I785</f>
        <v>0</v>
      </c>
      <c r="P812" s="53">
        <f>Calculations!Q785</f>
        <v>0</v>
      </c>
      <c r="Q812" s="53">
        <f>Calculations!V785</f>
        <v>0</v>
      </c>
      <c r="R812" s="53">
        <f>Calculations!O785</f>
        <v>0</v>
      </c>
      <c r="S812" s="53">
        <f>Calculations!T785</f>
        <v>0</v>
      </c>
      <c r="T812" s="53">
        <f>Calculations!M785</f>
        <v>0</v>
      </c>
      <c r="U812" s="53">
        <f>Calculations!R785</f>
        <v>0</v>
      </c>
      <c r="V812" s="31" t="s">
        <v>1782</v>
      </c>
      <c r="W812" s="31" t="s">
        <v>1782</v>
      </c>
      <c r="X812" s="31" t="s">
        <v>1779</v>
      </c>
      <c r="Y812" s="29" t="s">
        <v>1789</v>
      </c>
      <c r="Z812" s="38" t="s">
        <v>1790</v>
      </c>
      <c r="AA812" s="70" t="s">
        <v>2053</v>
      </c>
      <c r="AB812" s="63" t="s">
        <v>1878</v>
      </c>
      <c r="AC812" s="29"/>
    </row>
    <row r="813" spans="2:29" ht="64.5" x14ac:dyDescent="0.25">
      <c r="B813" s="13" t="str">
        <f>Calculations!A786</f>
        <v>19S226</v>
      </c>
      <c r="C813" s="60" t="s">
        <v>1844</v>
      </c>
      <c r="D813" s="29" t="str">
        <f>Calculations!B786</f>
        <v>South of Factory Lane, East of West Coast Mainline (North Part of S1), PR1 5TE</v>
      </c>
      <c r="E813" s="29" t="s">
        <v>1814</v>
      </c>
      <c r="F813" s="13" t="str">
        <f>Calculations!C786</f>
        <v>Residential</v>
      </c>
      <c r="G813" s="53">
        <f>Calculations!D786</f>
        <v>10.558299999999999</v>
      </c>
      <c r="H813" s="53">
        <f>Calculations!H786</f>
        <v>9.4397890444036996</v>
      </c>
      <c r="I813" s="53">
        <f>Calculations!L786</f>
        <v>89.406334773625503</v>
      </c>
      <c r="J813" s="53">
        <f>Calculations!G786</f>
        <v>0.85858211426800002</v>
      </c>
      <c r="K813" s="53">
        <f>Calculations!K786</f>
        <v>8.1318215457791521</v>
      </c>
      <c r="L813" s="53">
        <f>Calculations!F786</f>
        <v>3.1825497379300002E-2</v>
      </c>
      <c r="M813" s="53">
        <f>Calculations!J786</f>
        <v>0.30142634116571804</v>
      </c>
      <c r="N813" s="53">
        <f>Calculations!E786</f>
        <v>0.228103343949</v>
      </c>
      <c r="O813" s="53">
        <f>Calculations!I786</f>
        <v>2.1604173394296433</v>
      </c>
      <c r="P813" s="53">
        <f>Calculations!Q786</f>
        <v>0.48806689999999997</v>
      </c>
      <c r="Q813" s="53">
        <f>Calculations!V786</f>
        <v>4.6225898108597026</v>
      </c>
      <c r="R813" s="53">
        <f>Calculations!O786</f>
        <v>0.17388789999999998</v>
      </c>
      <c r="S813" s="53">
        <f>Calculations!T786</f>
        <v>1.6469308506104201</v>
      </c>
      <c r="T813" s="53">
        <f>Calculations!M786</f>
        <v>7.8451699999999999E-2</v>
      </c>
      <c r="U813" s="53">
        <f>Calculations!R786</f>
        <v>0.74303344288379769</v>
      </c>
      <c r="V813" s="31" t="s">
        <v>1782</v>
      </c>
      <c r="W813" s="31" t="s">
        <v>1781</v>
      </c>
      <c r="X813" s="31" t="s">
        <v>1779</v>
      </c>
      <c r="Y813" s="29" t="s">
        <v>1786</v>
      </c>
      <c r="Z813" s="38" t="s">
        <v>1791</v>
      </c>
      <c r="AA813" s="70" t="s">
        <v>2054</v>
      </c>
      <c r="AB813" s="63" t="s">
        <v>1878</v>
      </c>
      <c r="AC813" s="29"/>
    </row>
    <row r="814" spans="2:29" ht="64.5" x14ac:dyDescent="0.25">
      <c r="B814" s="13" t="str">
        <f>Calculations!A787</f>
        <v>19S227</v>
      </c>
      <c r="C814" s="60">
        <v>30</v>
      </c>
      <c r="D814" s="29" t="str">
        <f>Calculations!B787</f>
        <v>Land at Factory Lane, PR1 9TD</v>
      </c>
      <c r="E814" s="29" t="s">
        <v>1814</v>
      </c>
      <c r="F814" s="13" t="str">
        <f>Calculations!C787</f>
        <v>Residential</v>
      </c>
      <c r="G814" s="53">
        <f>Calculations!D787</f>
        <v>1.9138599999999999</v>
      </c>
      <c r="H814" s="53">
        <f>Calculations!H787</f>
        <v>0.42831460980329972</v>
      </c>
      <c r="I814" s="53">
        <f>Calculations!L787</f>
        <v>22.379620756131573</v>
      </c>
      <c r="J814" s="53">
        <f>Calculations!G787</f>
        <v>1.4746523597000001</v>
      </c>
      <c r="K814" s="53">
        <f>Calculations!K787</f>
        <v>77.051213761717165</v>
      </c>
      <c r="L814" s="53">
        <f>Calculations!F787</f>
        <v>1.08930304967E-2</v>
      </c>
      <c r="M814" s="53">
        <f>Calculations!J787</f>
        <v>0.56916548215125451</v>
      </c>
      <c r="N814" s="53">
        <f>Calculations!E787</f>
        <v>0</v>
      </c>
      <c r="O814" s="53">
        <f>Calculations!I787</f>
        <v>0</v>
      </c>
      <c r="P814" s="53">
        <f>Calculations!Q787</f>
        <v>0.72202769999999994</v>
      </c>
      <c r="Q814" s="53">
        <f>Calculations!V787</f>
        <v>37.726254793976572</v>
      </c>
      <c r="R814" s="53">
        <f>Calculations!O787</f>
        <v>0.1878717</v>
      </c>
      <c r="S814" s="53">
        <f>Calculations!T787</f>
        <v>9.8163763284670775</v>
      </c>
      <c r="T814" s="53">
        <f>Calculations!M787</f>
        <v>6.5331700000000006E-2</v>
      </c>
      <c r="U814" s="53">
        <f>Calculations!R787</f>
        <v>3.4136091459145397</v>
      </c>
      <c r="V814" s="31" t="s">
        <v>1782</v>
      </c>
      <c r="W814" s="31" t="s">
        <v>1781</v>
      </c>
      <c r="X814" s="31" t="s">
        <v>1779</v>
      </c>
      <c r="Y814" s="29" t="s">
        <v>1786</v>
      </c>
      <c r="Z814" s="38" t="s">
        <v>1791</v>
      </c>
      <c r="AA814" s="70" t="s">
        <v>2055</v>
      </c>
      <c r="AB814" s="63" t="s">
        <v>1878</v>
      </c>
      <c r="AC814" s="29"/>
    </row>
    <row r="815" spans="2:29" ht="51.75" x14ac:dyDescent="0.25">
      <c r="B815" s="13" t="str">
        <f>Calculations!A788</f>
        <v>19S228</v>
      </c>
      <c r="C815" s="60">
        <v>36</v>
      </c>
      <c r="D815" s="29" t="str">
        <f>Calculations!B788</f>
        <v>Bamford Mill (Globe Mill), Midge Hall, PR26 6TN</v>
      </c>
      <c r="E815" s="29" t="s">
        <v>1814</v>
      </c>
      <c r="F815" s="13" t="str">
        <f>Calculations!C788</f>
        <v>Residential</v>
      </c>
      <c r="G815" s="53">
        <f>Calculations!D788</f>
        <v>2.5743999999999998</v>
      </c>
      <c r="H815" s="53">
        <f>Calculations!H788</f>
        <v>2.5743999999999998</v>
      </c>
      <c r="I815" s="53">
        <f>Calculations!L788</f>
        <v>100</v>
      </c>
      <c r="J815" s="53">
        <f>Calculations!G788</f>
        <v>0</v>
      </c>
      <c r="K815" s="53">
        <f>Calculations!K788</f>
        <v>0</v>
      </c>
      <c r="L815" s="53">
        <f>Calculations!F788</f>
        <v>0</v>
      </c>
      <c r="M815" s="53">
        <f>Calculations!J788</f>
        <v>0</v>
      </c>
      <c r="N815" s="53">
        <f>Calculations!E788</f>
        <v>0</v>
      </c>
      <c r="O815" s="53">
        <f>Calculations!I788</f>
        <v>0</v>
      </c>
      <c r="P815" s="53">
        <f>Calculations!Q788</f>
        <v>2.743116E-2</v>
      </c>
      <c r="Q815" s="53">
        <f>Calculations!V788</f>
        <v>1.0655360472343069</v>
      </c>
      <c r="R815" s="53">
        <f>Calculations!O788</f>
        <v>1.082056E-2</v>
      </c>
      <c r="S815" s="53">
        <f>Calculations!T788</f>
        <v>0.42031385954008704</v>
      </c>
      <c r="T815" s="53">
        <f>Calculations!M788</f>
        <v>8.4301299999999992E-3</v>
      </c>
      <c r="U815" s="53">
        <f>Calculations!R788</f>
        <v>0.32745999067743936</v>
      </c>
      <c r="V815" s="31" t="s">
        <v>1782</v>
      </c>
      <c r="W815" s="31" t="s">
        <v>1782</v>
      </c>
      <c r="X815" s="31" t="s">
        <v>1779</v>
      </c>
      <c r="Y815" s="29" t="s">
        <v>1787</v>
      </c>
      <c r="Z815" s="38" t="s">
        <v>1788</v>
      </c>
      <c r="AA815" s="70" t="s">
        <v>2056</v>
      </c>
      <c r="AB815" s="63" t="s">
        <v>1878</v>
      </c>
      <c r="AC815" s="29"/>
    </row>
    <row r="816" spans="2:29" ht="51.75" x14ac:dyDescent="0.25">
      <c r="B816" s="13" t="str">
        <f>Calculations!A789</f>
        <v>19S229</v>
      </c>
      <c r="C816" s="60" t="s">
        <v>1840</v>
      </c>
      <c r="D816" s="29" t="str">
        <f>Calculations!B789</f>
        <v>Land off Brownhill Lane and Moss Lane, PR4 4SJ</v>
      </c>
      <c r="E816" s="29" t="s">
        <v>1814</v>
      </c>
      <c r="F816" s="13" t="str">
        <f>Calculations!C789</f>
        <v>Residential</v>
      </c>
      <c r="G816" s="53">
        <f>Calculations!D789</f>
        <v>3.0246499999999998</v>
      </c>
      <c r="H816" s="53">
        <f>Calculations!H789</f>
        <v>3.0246499999999998</v>
      </c>
      <c r="I816" s="53">
        <f>Calculations!L789</f>
        <v>100</v>
      </c>
      <c r="J816" s="53">
        <f>Calculations!G789</f>
        <v>0</v>
      </c>
      <c r="K816" s="53">
        <f>Calculations!K789</f>
        <v>0</v>
      </c>
      <c r="L816" s="53">
        <f>Calculations!F789</f>
        <v>0</v>
      </c>
      <c r="M816" s="53">
        <f>Calculations!J789</f>
        <v>0</v>
      </c>
      <c r="N816" s="53">
        <f>Calculations!E789</f>
        <v>0</v>
      </c>
      <c r="O816" s="53">
        <f>Calculations!I789</f>
        <v>0</v>
      </c>
      <c r="P816" s="53">
        <f>Calculations!Q789</f>
        <v>0.19500919999999999</v>
      </c>
      <c r="Q816" s="53">
        <f>Calculations!V789</f>
        <v>6.4473310961598864</v>
      </c>
      <c r="R816" s="53">
        <f>Calculations!O789</f>
        <v>5.8704199999999998E-2</v>
      </c>
      <c r="S816" s="53">
        <f>Calculations!T789</f>
        <v>1.9408592729737324</v>
      </c>
      <c r="T816" s="53">
        <f>Calculations!M789</f>
        <v>1.36069E-2</v>
      </c>
      <c r="U816" s="53">
        <f>Calculations!R789</f>
        <v>0.44986692675185563</v>
      </c>
      <c r="V816" s="31" t="s">
        <v>1782</v>
      </c>
      <c r="W816" s="31" t="s">
        <v>1782</v>
      </c>
      <c r="X816" s="31" t="s">
        <v>1779</v>
      </c>
      <c r="Y816" s="29" t="s">
        <v>1787</v>
      </c>
      <c r="Z816" s="38" t="s">
        <v>1788</v>
      </c>
      <c r="AA816" s="70" t="s">
        <v>2057</v>
      </c>
      <c r="AB816" s="63" t="s">
        <v>1878</v>
      </c>
      <c r="AC816" s="29"/>
    </row>
    <row r="817" spans="2:29" ht="51.75" x14ac:dyDescent="0.25">
      <c r="B817" s="13" t="str">
        <f>Calculations!A790</f>
        <v>19S230</v>
      </c>
      <c r="C817" s="60">
        <v>28</v>
      </c>
      <c r="D817" s="29" t="str">
        <f>Calculations!B790</f>
        <v>End of Spinney Close, PR4 4LU</v>
      </c>
      <c r="E817" s="29" t="s">
        <v>1814</v>
      </c>
      <c r="F817" s="13" t="str">
        <f>Calculations!C790</f>
        <v>Residential</v>
      </c>
      <c r="G817" s="53">
        <f>Calculations!D790</f>
        <v>0.68045100000000003</v>
      </c>
      <c r="H817" s="53">
        <f>Calculations!H790</f>
        <v>0.68045100000000003</v>
      </c>
      <c r="I817" s="53">
        <f>Calculations!L790</f>
        <v>100</v>
      </c>
      <c r="J817" s="53">
        <f>Calculations!G790</f>
        <v>0</v>
      </c>
      <c r="K817" s="53">
        <f>Calculations!K790</f>
        <v>0</v>
      </c>
      <c r="L817" s="53">
        <f>Calculations!F790</f>
        <v>0</v>
      </c>
      <c r="M817" s="53">
        <f>Calculations!J790</f>
        <v>0</v>
      </c>
      <c r="N817" s="53">
        <f>Calculations!E790</f>
        <v>0</v>
      </c>
      <c r="O817" s="53">
        <f>Calculations!I790</f>
        <v>0</v>
      </c>
      <c r="P817" s="53">
        <f>Calculations!Q790</f>
        <v>2.3622500000000001E-2</v>
      </c>
      <c r="Q817" s="53">
        <f>Calculations!V790</f>
        <v>3.4715945747746715</v>
      </c>
      <c r="R817" s="53">
        <f>Calculations!O790</f>
        <v>0</v>
      </c>
      <c r="S817" s="53">
        <f>Calculations!T790</f>
        <v>0</v>
      </c>
      <c r="T817" s="53">
        <f>Calculations!M790</f>
        <v>0</v>
      </c>
      <c r="U817" s="53">
        <f>Calculations!R790</f>
        <v>0</v>
      </c>
      <c r="V817" s="31" t="s">
        <v>1782</v>
      </c>
      <c r="W817" s="31" t="s">
        <v>1782</v>
      </c>
      <c r="X817" s="31" t="s">
        <v>1779</v>
      </c>
      <c r="Y817" s="29" t="s">
        <v>1787</v>
      </c>
      <c r="Z817" s="38" t="s">
        <v>1788</v>
      </c>
      <c r="AA817" s="70" t="s">
        <v>2047</v>
      </c>
      <c r="AB817" s="63" t="s">
        <v>1878</v>
      </c>
      <c r="AC817" s="29"/>
    </row>
    <row r="818" spans="2:29" ht="51.75" x14ac:dyDescent="0.25">
      <c r="B818" s="13" t="str">
        <f>Calculations!A791</f>
        <v>19S231</v>
      </c>
      <c r="C818" s="60">
        <v>33</v>
      </c>
      <c r="D818" s="29" t="str">
        <f>Calculations!B791</f>
        <v>Stanley Mount, Gib Lane, PR5 0RS</v>
      </c>
      <c r="E818" s="29" t="s">
        <v>1814</v>
      </c>
      <c r="F818" s="13" t="str">
        <f>Calculations!C791</f>
        <v>Residential</v>
      </c>
      <c r="G818" s="53">
        <f>Calculations!D791</f>
        <v>0.44667899999999999</v>
      </c>
      <c r="H818" s="53">
        <f>Calculations!H791</f>
        <v>0.44667899999999999</v>
      </c>
      <c r="I818" s="53">
        <f>Calculations!L791</f>
        <v>100</v>
      </c>
      <c r="J818" s="53">
        <f>Calculations!G791</f>
        <v>0</v>
      </c>
      <c r="K818" s="53">
        <f>Calculations!K791</f>
        <v>0</v>
      </c>
      <c r="L818" s="53">
        <f>Calculations!F791</f>
        <v>0</v>
      </c>
      <c r="M818" s="53">
        <f>Calculations!J791</f>
        <v>0</v>
      </c>
      <c r="N818" s="53">
        <f>Calculations!E791</f>
        <v>0</v>
      </c>
      <c r="O818" s="53">
        <f>Calculations!I791</f>
        <v>0</v>
      </c>
      <c r="P818" s="53">
        <f>Calculations!Q791</f>
        <v>0</v>
      </c>
      <c r="Q818" s="53">
        <f>Calculations!V791</f>
        <v>0</v>
      </c>
      <c r="R818" s="53">
        <f>Calculations!O791</f>
        <v>0</v>
      </c>
      <c r="S818" s="53">
        <f>Calculations!T791</f>
        <v>0</v>
      </c>
      <c r="T818" s="53">
        <f>Calculations!M791</f>
        <v>0</v>
      </c>
      <c r="U818" s="53">
        <f>Calculations!R791</f>
        <v>0</v>
      </c>
      <c r="V818" s="31" t="s">
        <v>1782</v>
      </c>
      <c r="W818" s="31" t="s">
        <v>1782</v>
      </c>
      <c r="X818" s="31" t="s">
        <v>1779</v>
      </c>
      <c r="Y818" s="29" t="s">
        <v>1789</v>
      </c>
      <c r="Z818" s="38" t="s">
        <v>1790</v>
      </c>
      <c r="AA818" s="70" t="s">
        <v>2058</v>
      </c>
      <c r="AB818" s="63" t="s">
        <v>1878</v>
      </c>
      <c r="AC818" s="29"/>
    </row>
    <row r="819" spans="2:29" ht="51.75" x14ac:dyDescent="0.25">
      <c r="B819" s="13" t="str">
        <f>Calculations!A792</f>
        <v>19S232</v>
      </c>
      <c r="C819" s="60">
        <v>25</v>
      </c>
      <c r="D819" s="29" t="str">
        <f>Calculations!B792</f>
        <v>Land at Branch Road, Mellor Brook, BB2 7NY</v>
      </c>
      <c r="E819" s="29" t="s">
        <v>1814</v>
      </c>
      <c r="F819" s="13" t="str">
        <f>Calculations!C792</f>
        <v>Residential</v>
      </c>
      <c r="G819" s="53">
        <f>Calculations!D792</f>
        <v>5.8745099999999999</v>
      </c>
      <c r="H819" s="53">
        <f>Calculations!H792</f>
        <v>5.8745099999999999</v>
      </c>
      <c r="I819" s="53">
        <f>Calculations!L792</f>
        <v>100</v>
      </c>
      <c r="J819" s="53">
        <f>Calculations!G792</f>
        <v>0</v>
      </c>
      <c r="K819" s="53">
        <f>Calculations!K792</f>
        <v>0</v>
      </c>
      <c r="L819" s="53">
        <f>Calculations!F792</f>
        <v>0</v>
      </c>
      <c r="M819" s="53">
        <f>Calculations!J792</f>
        <v>0</v>
      </c>
      <c r="N819" s="53">
        <f>Calculations!E792</f>
        <v>0</v>
      </c>
      <c r="O819" s="53">
        <f>Calculations!I792</f>
        <v>0</v>
      </c>
      <c r="P819" s="53">
        <f>Calculations!Q792</f>
        <v>0.2396828</v>
      </c>
      <c r="Q819" s="53">
        <f>Calculations!V792</f>
        <v>4.0800475273682402</v>
      </c>
      <c r="R819" s="53">
        <f>Calculations!O792</f>
        <v>0.1042738</v>
      </c>
      <c r="S819" s="53">
        <f>Calculations!T792</f>
        <v>1.7750212358137105</v>
      </c>
      <c r="T819" s="53">
        <f>Calculations!M792</f>
        <v>4.0400100000000001E-2</v>
      </c>
      <c r="U819" s="53">
        <f>Calculations!R792</f>
        <v>0.68771863525638732</v>
      </c>
      <c r="V819" s="31" t="s">
        <v>1782</v>
      </c>
      <c r="W819" s="31" t="s">
        <v>1782</v>
      </c>
      <c r="X819" s="31" t="s">
        <v>1779</v>
      </c>
      <c r="Y819" s="29" t="s">
        <v>1787</v>
      </c>
      <c r="Z819" s="38" t="s">
        <v>1788</v>
      </c>
      <c r="AA819" s="70" t="s">
        <v>2059</v>
      </c>
      <c r="AB819" s="63" t="s">
        <v>1878</v>
      </c>
      <c r="AC819" s="29"/>
    </row>
    <row r="820" spans="2:29" ht="51.75" x14ac:dyDescent="0.25">
      <c r="B820" s="13" t="str">
        <f>Calculations!A793</f>
        <v>19S233</v>
      </c>
      <c r="C820" s="60">
        <v>32</v>
      </c>
      <c r="D820" s="29" t="str">
        <f>Calculations!B793</f>
        <v>Bannister Hall Works, PR5 4DZ</v>
      </c>
      <c r="E820" s="29" t="s">
        <v>1814</v>
      </c>
      <c r="F820" s="13" t="str">
        <f>Calculations!C793</f>
        <v>Residential</v>
      </c>
      <c r="G820" s="53">
        <f>Calculations!D793</f>
        <v>2.18208</v>
      </c>
      <c r="H820" s="53">
        <f>Calculations!H793</f>
        <v>2.1632688742588404</v>
      </c>
      <c r="I820" s="53">
        <f>Calculations!L793</f>
        <v>99.137926852307913</v>
      </c>
      <c r="J820" s="53">
        <f>Calculations!G793</f>
        <v>1.1069161914800001E-2</v>
      </c>
      <c r="K820" s="53">
        <f>Calculations!K793</f>
        <v>0.5072757146759056</v>
      </c>
      <c r="L820" s="53">
        <f>Calculations!F793</f>
        <v>7.7419638263599997E-3</v>
      </c>
      <c r="M820" s="53">
        <f>Calculations!J793</f>
        <v>0.3547974330162047</v>
      </c>
      <c r="N820" s="53">
        <f>Calculations!E793</f>
        <v>0</v>
      </c>
      <c r="O820" s="53">
        <f>Calculations!I793</f>
        <v>0</v>
      </c>
      <c r="P820" s="53">
        <f>Calculations!Q793</f>
        <v>8.3222900000000002E-2</v>
      </c>
      <c r="Q820" s="53">
        <f>Calculations!V793</f>
        <v>3.8139252456371904</v>
      </c>
      <c r="R820" s="53">
        <f>Calculations!O793</f>
        <v>2.92E-2</v>
      </c>
      <c r="S820" s="53">
        <f>Calculations!T793</f>
        <v>1.3381727526030209</v>
      </c>
      <c r="T820" s="53">
        <f>Calculations!M793</f>
        <v>1.2E-2</v>
      </c>
      <c r="U820" s="53">
        <f>Calculations!R793</f>
        <v>0.54993400791904967</v>
      </c>
      <c r="V820" s="31" t="s">
        <v>1782</v>
      </c>
      <c r="W820" s="31" t="s">
        <v>1781</v>
      </c>
      <c r="X820" s="31" t="s">
        <v>1779</v>
      </c>
      <c r="Y820" s="29" t="s">
        <v>1786</v>
      </c>
      <c r="Z820" s="38" t="s">
        <v>1791</v>
      </c>
      <c r="AA820" s="70" t="s">
        <v>2060</v>
      </c>
      <c r="AB820" s="63" t="s">
        <v>1878</v>
      </c>
      <c r="AC820" s="29" t="s">
        <v>2479</v>
      </c>
    </row>
    <row r="821" spans="2:29" ht="77.25" x14ac:dyDescent="0.25">
      <c r="B821" s="13" t="str">
        <f>Calculations!A794</f>
        <v>19S234</v>
      </c>
      <c r="C821" s="60">
        <v>32</v>
      </c>
      <c r="D821" s="29" t="str">
        <f>Calculations!B794</f>
        <v>Darwenside Nursery, PR5 4HT</v>
      </c>
      <c r="E821" s="29" t="s">
        <v>1814</v>
      </c>
      <c r="F821" s="13" t="str">
        <f>Calculations!C794</f>
        <v>Residential</v>
      </c>
      <c r="G821" s="53">
        <f>Calculations!D794</f>
        <v>0.58975999999999995</v>
      </c>
      <c r="H821" s="53">
        <f>Calculations!H794</f>
        <v>8.7222749911575193E-8</v>
      </c>
      <c r="I821" s="53">
        <f>Calculations!L794</f>
        <v>1.4789533015391888E-5</v>
      </c>
      <c r="J821" s="53">
        <f>Calculations!G794</f>
        <v>0.15037514577</v>
      </c>
      <c r="K821" s="53">
        <f>Calculations!K794</f>
        <v>25.4976847819452</v>
      </c>
      <c r="L821" s="53">
        <f>Calculations!F794</f>
        <v>0.43146487539400002</v>
      </c>
      <c r="M821" s="53">
        <f>Calculations!J794</f>
        <v>73.15939965307922</v>
      </c>
      <c r="N821" s="53">
        <f>Calculations!E794</f>
        <v>7.9198916132499995E-3</v>
      </c>
      <c r="O821" s="53">
        <f>Calculations!I794</f>
        <v>1.3429007754425528</v>
      </c>
      <c r="P821" s="53">
        <f>Calculations!Q794</f>
        <v>0.25253475999999997</v>
      </c>
      <c r="Q821" s="53">
        <f>Calculations!V794</f>
        <v>42.819919967444378</v>
      </c>
      <c r="R821" s="53">
        <f>Calculations!O794</f>
        <v>9.3477600000000001E-3</v>
      </c>
      <c r="S821" s="53">
        <f>Calculations!T794</f>
        <v>1.5850108518719481</v>
      </c>
      <c r="T821" s="53">
        <f>Calculations!M794</f>
        <v>5.49863E-3</v>
      </c>
      <c r="U821" s="53">
        <f>Calculations!R794</f>
        <v>0.93235044763971786</v>
      </c>
      <c r="V821" s="31" t="s">
        <v>1782</v>
      </c>
      <c r="W821" s="31" t="s">
        <v>1781</v>
      </c>
      <c r="X821" s="31" t="s">
        <v>1779</v>
      </c>
      <c r="Y821" s="29" t="s">
        <v>1784</v>
      </c>
      <c r="Z821" s="38" t="s">
        <v>1785</v>
      </c>
      <c r="AA821" s="70" t="s">
        <v>2061</v>
      </c>
      <c r="AB821" s="63" t="s">
        <v>1878</v>
      </c>
      <c r="AC821" s="29" t="s">
        <v>2482</v>
      </c>
    </row>
    <row r="822" spans="2:29" ht="64.5" x14ac:dyDescent="0.25">
      <c r="B822" s="13" t="str">
        <f>Calculations!A795</f>
        <v>19S235</v>
      </c>
      <c r="C822" s="60">
        <v>24</v>
      </c>
      <c r="D822" s="29" t="str">
        <f>Calculations!B795</f>
        <v>Hoghton Cottage, Preston New Road, PR5 0UP</v>
      </c>
      <c r="E822" s="29" t="s">
        <v>1814</v>
      </c>
      <c r="F822" s="13" t="str">
        <f>Calculations!C795</f>
        <v>Residential</v>
      </c>
      <c r="G822" s="53">
        <f>Calculations!D795</f>
        <v>1.28759</v>
      </c>
      <c r="H822" s="53">
        <f>Calculations!H795</f>
        <v>1.28759</v>
      </c>
      <c r="I822" s="53">
        <f>Calculations!L795</f>
        <v>100</v>
      </c>
      <c r="J822" s="53">
        <f>Calculations!G795</f>
        <v>0</v>
      </c>
      <c r="K822" s="53">
        <f>Calculations!K795</f>
        <v>0</v>
      </c>
      <c r="L822" s="53">
        <f>Calculations!F795</f>
        <v>0</v>
      </c>
      <c r="M822" s="53">
        <f>Calculations!J795</f>
        <v>0</v>
      </c>
      <c r="N822" s="53">
        <f>Calculations!E795</f>
        <v>0</v>
      </c>
      <c r="O822" s="53">
        <f>Calculations!I795</f>
        <v>0</v>
      </c>
      <c r="P822" s="53">
        <f>Calculations!Q795</f>
        <v>0.1995159</v>
      </c>
      <c r="Q822" s="53">
        <f>Calculations!V795</f>
        <v>15.495297416102952</v>
      </c>
      <c r="R822" s="53">
        <f>Calculations!O795</f>
        <v>0.1466297</v>
      </c>
      <c r="S822" s="53">
        <f>Calculations!T795</f>
        <v>11.387918514433942</v>
      </c>
      <c r="T822" s="53">
        <f>Calculations!M795</f>
        <v>0.13071099999999999</v>
      </c>
      <c r="U822" s="53">
        <f>Calculations!R795</f>
        <v>10.151601053130266</v>
      </c>
      <c r="V822" s="31" t="s">
        <v>1781</v>
      </c>
      <c r="W822" s="31" t="s">
        <v>1782</v>
      </c>
      <c r="X822" s="31" t="s">
        <v>1779</v>
      </c>
      <c r="Y822" s="29" t="s">
        <v>1783</v>
      </c>
      <c r="Z822" s="38" t="s">
        <v>1806</v>
      </c>
      <c r="AA822" s="70" t="s">
        <v>2062</v>
      </c>
      <c r="AB822" s="63" t="s">
        <v>1878</v>
      </c>
      <c r="AC822" s="29"/>
    </row>
    <row r="823" spans="2:29" ht="51.75" x14ac:dyDescent="0.25">
      <c r="B823" s="13" t="str">
        <f>Calculations!A796</f>
        <v>19S236</v>
      </c>
      <c r="C823" s="60">
        <v>25</v>
      </c>
      <c r="D823" s="29" t="str">
        <f>Calculations!B796</f>
        <v>Opposite the Halfway House, Preston New Road, PR5 0TY</v>
      </c>
      <c r="E823" s="29" t="s">
        <v>1814</v>
      </c>
      <c r="F823" s="13" t="str">
        <f>Calculations!C796</f>
        <v>Residential</v>
      </c>
      <c r="G823" s="53">
        <f>Calculations!D796</f>
        <v>0.60454699999999995</v>
      </c>
      <c r="H823" s="53">
        <f>Calculations!H796</f>
        <v>0.60454699999999995</v>
      </c>
      <c r="I823" s="53">
        <f>Calculations!L796</f>
        <v>100</v>
      </c>
      <c r="J823" s="53">
        <f>Calculations!G796</f>
        <v>0</v>
      </c>
      <c r="K823" s="53">
        <f>Calculations!K796</f>
        <v>0</v>
      </c>
      <c r="L823" s="53">
        <f>Calculations!F796</f>
        <v>0</v>
      </c>
      <c r="M823" s="53">
        <f>Calculations!J796</f>
        <v>0</v>
      </c>
      <c r="N823" s="53">
        <f>Calculations!E796</f>
        <v>0</v>
      </c>
      <c r="O823" s="53">
        <f>Calculations!I796</f>
        <v>0</v>
      </c>
      <c r="P823" s="53">
        <f>Calculations!Q796</f>
        <v>0</v>
      </c>
      <c r="Q823" s="53">
        <f>Calculations!V796</f>
        <v>0</v>
      </c>
      <c r="R823" s="53">
        <f>Calculations!O796</f>
        <v>0</v>
      </c>
      <c r="S823" s="53">
        <f>Calculations!T796</f>
        <v>0</v>
      </c>
      <c r="T823" s="53">
        <f>Calculations!M796</f>
        <v>0</v>
      </c>
      <c r="U823" s="53">
        <f>Calculations!R796</f>
        <v>0</v>
      </c>
      <c r="V823" s="31" t="s">
        <v>1782</v>
      </c>
      <c r="W823" s="31" t="s">
        <v>1782</v>
      </c>
      <c r="X823" s="31" t="s">
        <v>1779</v>
      </c>
      <c r="Y823" s="29" t="s">
        <v>1789</v>
      </c>
      <c r="Z823" s="38" t="s">
        <v>1790</v>
      </c>
      <c r="AA823" s="70" t="s">
        <v>2047</v>
      </c>
      <c r="AB823" s="63" t="s">
        <v>1878</v>
      </c>
      <c r="AC823" s="29"/>
    </row>
    <row r="824" spans="2:29" ht="51.75" x14ac:dyDescent="0.25">
      <c r="B824" s="13" t="str">
        <f>Calculations!A797</f>
        <v>19S237</v>
      </c>
      <c r="C824" s="60">
        <v>25</v>
      </c>
      <c r="D824" s="29" t="str">
        <f>Calculations!B797</f>
        <v>Rear of Halfway House, Preston New Road, PR5 0TY</v>
      </c>
      <c r="E824" s="29" t="s">
        <v>1814</v>
      </c>
      <c r="F824" s="13" t="str">
        <f>Calculations!C797</f>
        <v>Residential</v>
      </c>
      <c r="G824" s="53">
        <f>Calculations!D797</f>
        <v>1.2067300000000001</v>
      </c>
      <c r="H824" s="53">
        <f>Calculations!H797</f>
        <v>1.2067300000000001</v>
      </c>
      <c r="I824" s="53">
        <f>Calculations!L797</f>
        <v>100</v>
      </c>
      <c r="J824" s="53">
        <f>Calculations!G797</f>
        <v>0</v>
      </c>
      <c r="K824" s="53">
        <f>Calculations!K797</f>
        <v>0</v>
      </c>
      <c r="L824" s="53">
        <f>Calculations!F797</f>
        <v>0</v>
      </c>
      <c r="M824" s="53">
        <f>Calculations!J797</f>
        <v>0</v>
      </c>
      <c r="N824" s="53">
        <f>Calculations!E797</f>
        <v>0</v>
      </c>
      <c r="O824" s="53">
        <f>Calculations!I797</f>
        <v>0</v>
      </c>
      <c r="P824" s="53">
        <f>Calculations!Q797</f>
        <v>0.18654019999999999</v>
      </c>
      <c r="Q824" s="53">
        <f>Calculations!V797</f>
        <v>15.458321248332268</v>
      </c>
      <c r="R824" s="53">
        <f>Calculations!O797</f>
        <v>8.0340200000000001E-2</v>
      </c>
      <c r="S824" s="53">
        <f>Calculations!T797</f>
        <v>6.6576781881613947</v>
      </c>
      <c r="T824" s="53">
        <f>Calculations!M797</f>
        <v>5.6205499999999999E-2</v>
      </c>
      <c r="U824" s="53">
        <f>Calculations!R797</f>
        <v>4.6576699013035228</v>
      </c>
      <c r="V824" s="31" t="s">
        <v>1782</v>
      </c>
      <c r="W824" s="31" t="s">
        <v>1782</v>
      </c>
      <c r="X824" s="31" t="s">
        <v>1779</v>
      </c>
      <c r="Y824" s="29" t="s">
        <v>1787</v>
      </c>
      <c r="Z824" s="38" t="s">
        <v>1788</v>
      </c>
      <c r="AA824" s="70" t="s">
        <v>2063</v>
      </c>
      <c r="AB824" s="63" t="s">
        <v>1878</v>
      </c>
      <c r="AC824" s="29"/>
    </row>
    <row r="825" spans="2:29" ht="51.75" x14ac:dyDescent="0.25">
      <c r="B825" s="13" t="str">
        <f>Calculations!A798</f>
        <v>19S239</v>
      </c>
      <c r="C825" s="60">
        <v>27</v>
      </c>
      <c r="D825" s="29" t="str">
        <f>Calculations!B798</f>
        <v>The Barn, 104 Liverpool Road, PR4 5AU</v>
      </c>
      <c r="E825" s="29" t="s">
        <v>1814</v>
      </c>
      <c r="F825" s="13" t="str">
        <f>Calculations!C798</f>
        <v>Residential</v>
      </c>
      <c r="G825" s="53">
        <f>Calculations!D798</f>
        <v>0.29965000000000003</v>
      </c>
      <c r="H825" s="53">
        <f>Calculations!H798</f>
        <v>0.29965000000000003</v>
      </c>
      <c r="I825" s="53">
        <f>Calculations!L798</f>
        <v>100</v>
      </c>
      <c r="J825" s="53">
        <f>Calculations!G798</f>
        <v>0</v>
      </c>
      <c r="K825" s="53">
        <f>Calculations!K798</f>
        <v>0</v>
      </c>
      <c r="L825" s="53">
        <f>Calculations!F798</f>
        <v>0</v>
      </c>
      <c r="M825" s="53">
        <f>Calculations!J798</f>
        <v>0</v>
      </c>
      <c r="N825" s="53">
        <f>Calculations!E798</f>
        <v>0</v>
      </c>
      <c r="O825" s="53">
        <f>Calculations!I798</f>
        <v>0</v>
      </c>
      <c r="P825" s="53">
        <f>Calculations!Q798</f>
        <v>2.8722899999999999E-2</v>
      </c>
      <c r="Q825" s="53">
        <f>Calculations!V798</f>
        <v>9.5854830635741681</v>
      </c>
      <c r="R825" s="53">
        <f>Calculations!O798</f>
        <v>0</v>
      </c>
      <c r="S825" s="53">
        <f>Calculations!T798</f>
        <v>0</v>
      </c>
      <c r="T825" s="53">
        <f>Calculations!M798</f>
        <v>0</v>
      </c>
      <c r="U825" s="53">
        <f>Calculations!R798</f>
        <v>0</v>
      </c>
      <c r="V825" s="31" t="s">
        <v>1782</v>
      </c>
      <c r="W825" s="31" t="s">
        <v>1782</v>
      </c>
      <c r="X825" s="31" t="s">
        <v>1779</v>
      </c>
      <c r="Y825" s="29" t="s">
        <v>1787</v>
      </c>
      <c r="Z825" s="38" t="s">
        <v>1788</v>
      </c>
      <c r="AA825" s="70" t="s">
        <v>2064</v>
      </c>
      <c r="AB825" s="63" t="s">
        <v>1878</v>
      </c>
      <c r="AC825" s="29"/>
    </row>
    <row r="826" spans="2:29" ht="51.75" x14ac:dyDescent="0.25">
      <c r="B826" s="13" t="str">
        <f>Calculations!A799</f>
        <v>19S240</v>
      </c>
      <c r="C826" s="60">
        <v>31</v>
      </c>
      <c r="D826" s="29" t="str">
        <f>Calculations!B799</f>
        <v>Rear of 347/349 Station Road, PR5 6EE</v>
      </c>
      <c r="E826" s="29" t="s">
        <v>1814</v>
      </c>
      <c r="F826" s="13" t="str">
        <f>Calculations!C799</f>
        <v>Residential</v>
      </c>
      <c r="G826" s="53">
        <f>Calculations!D799</f>
        <v>8.1207799999999997E-2</v>
      </c>
      <c r="H826" s="53">
        <f>Calculations!H799</f>
        <v>8.1207799999999997E-2</v>
      </c>
      <c r="I826" s="53">
        <f>Calculations!L799</f>
        <v>100</v>
      </c>
      <c r="J826" s="53">
        <f>Calculations!G799</f>
        <v>0</v>
      </c>
      <c r="K826" s="53">
        <f>Calculations!K799</f>
        <v>0</v>
      </c>
      <c r="L826" s="53">
        <f>Calculations!F799</f>
        <v>0</v>
      </c>
      <c r="M826" s="53">
        <f>Calculations!J799</f>
        <v>0</v>
      </c>
      <c r="N826" s="53">
        <f>Calculations!E799</f>
        <v>0</v>
      </c>
      <c r="O826" s="53">
        <f>Calculations!I799</f>
        <v>0</v>
      </c>
      <c r="P826" s="53">
        <f>Calculations!Q799</f>
        <v>0</v>
      </c>
      <c r="Q826" s="53">
        <f>Calculations!V799</f>
        <v>0</v>
      </c>
      <c r="R826" s="53">
        <f>Calculations!O799</f>
        <v>0</v>
      </c>
      <c r="S826" s="53">
        <f>Calculations!T799</f>
        <v>0</v>
      </c>
      <c r="T826" s="53">
        <f>Calculations!M799</f>
        <v>0</v>
      </c>
      <c r="U826" s="53">
        <f>Calculations!R799</f>
        <v>0</v>
      </c>
      <c r="V826" s="31" t="s">
        <v>1782</v>
      </c>
      <c r="W826" s="31" t="s">
        <v>1782</v>
      </c>
      <c r="X826" s="31" t="s">
        <v>1779</v>
      </c>
      <c r="Y826" s="29" t="s">
        <v>1789</v>
      </c>
      <c r="Z826" s="38" t="s">
        <v>1790</v>
      </c>
      <c r="AA826" s="70" t="s">
        <v>2065</v>
      </c>
      <c r="AB826" s="63" t="s">
        <v>1878</v>
      </c>
      <c r="AC826" s="29"/>
    </row>
    <row r="827" spans="2:29" ht="51.75" x14ac:dyDescent="0.25">
      <c r="B827" s="13" t="str">
        <f>Calculations!A800</f>
        <v>19S241</v>
      </c>
      <c r="C827" s="60">
        <v>37</v>
      </c>
      <c r="D827" s="29" t="str">
        <f>Calculations!B800</f>
        <v>Northbrook Barn, Northbrook Road, PR25 2XS</v>
      </c>
      <c r="E827" s="29" t="s">
        <v>1814</v>
      </c>
      <c r="F827" s="13" t="str">
        <f>Calculations!C800</f>
        <v>Residential</v>
      </c>
      <c r="G827" s="53">
        <f>Calculations!D800</f>
        <v>0.20973900000000001</v>
      </c>
      <c r="H827" s="53">
        <f>Calculations!H800</f>
        <v>0.20973092399992621</v>
      </c>
      <c r="I827" s="53">
        <f>Calculations!L800</f>
        <v>99.996149500057783</v>
      </c>
      <c r="J827" s="53">
        <f>Calculations!G800</f>
        <v>0</v>
      </c>
      <c r="K827" s="53">
        <f>Calculations!K800</f>
        <v>0</v>
      </c>
      <c r="L827" s="53">
        <f>Calculations!F800</f>
        <v>8.0760000738100007E-6</v>
      </c>
      <c r="M827" s="53">
        <f>Calculations!J800</f>
        <v>3.8504999422186627E-3</v>
      </c>
      <c r="N827" s="53">
        <f>Calculations!E800</f>
        <v>0</v>
      </c>
      <c r="O827" s="53">
        <f>Calculations!I800</f>
        <v>0</v>
      </c>
      <c r="P827" s="53">
        <f>Calculations!Q800</f>
        <v>1.5798820000000002E-2</v>
      </c>
      <c r="Q827" s="53">
        <f>Calculations!V800</f>
        <v>7.5326095766643313</v>
      </c>
      <c r="R827" s="53">
        <f>Calculations!O800</f>
        <v>6.1286400000000003E-3</v>
      </c>
      <c r="S827" s="53">
        <f>Calculations!T800</f>
        <v>2.9220316679301419</v>
      </c>
      <c r="T827" s="53">
        <f>Calculations!M800</f>
        <v>2.6545700000000002E-3</v>
      </c>
      <c r="U827" s="53">
        <f>Calculations!R800</f>
        <v>1.2656539794697219</v>
      </c>
      <c r="V827" s="31" t="s">
        <v>1782</v>
      </c>
      <c r="W827" s="31" t="s">
        <v>1781</v>
      </c>
      <c r="X827" s="31" t="s">
        <v>1779</v>
      </c>
      <c r="Y827" s="29" t="s">
        <v>1786</v>
      </c>
      <c r="Z827" s="38" t="s">
        <v>1791</v>
      </c>
      <c r="AA827" s="70" t="s">
        <v>2066</v>
      </c>
      <c r="AB827" s="63" t="s">
        <v>1878</v>
      </c>
      <c r="AC827" s="29"/>
    </row>
    <row r="828" spans="2:29" ht="64.5" x14ac:dyDescent="0.25">
      <c r="B828" s="13" t="str">
        <f>Calculations!A801</f>
        <v>19S242</v>
      </c>
      <c r="C828" s="60">
        <v>33</v>
      </c>
      <c r="D828" s="29" t="str">
        <f>Calculations!B801</f>
        <v>Front of 199 Hoghton Lane, Hoghton, PR5 0JE</v>
      </c>
      <c r="E828" s="29" t="s">
        <v>1814</v>
      </c>
      <c r="F828" s="13" t="str">
        <f>Calculations!C801</f>
        <v>Residential</v>
      </c>
      <c r="G828" s="53">
        <f>Calculations!D801</f>
        <v>5.4404099999999997E-2</v>
      </c>
      <c r="H828" s="53">
        <f>Calculations!H801</f>
        <v>5.4404099999999997E-2</v>
      </c>
      <c r="I828" s="53">
        <f>Calculations!L801</f>
        <v>100</v>
      </c>
      <c r="J828" s="53">
        <f>Calculations!G801</f>
        <v>0</v>
      </c>
      <c r="K828" s="53">
        <f>Calculations!K801</f>
        <v>0</v>
      </c>
      <c r="L828" s="53">
        <f>Calculations!F801</f>
        <v>0</v>
      </c>
      <c r="M828" s="53">
        <f>Calculations!J801</f>
        <v>0</v>
      </c>
      <c r="N828" s="53">
        <f>Calculations!E801</f>
        <v>0</v>
      </c>
      <c r="O828" s="53">
        <f>Calculations!I801</f>
        <v>0</v>
      </c>
      <c r="P828" s="53">
        <f>Calculations!Q801</f>
        <v>0</v>
      </c>
      <c r="Q828" s="53">
        <f>Calculations!V801</f>
        <v>0</v>
      </c>
      <c r="R828" s="53">
        <f>Calculations!O801</f>
        <v>0</v>
      </c>
      <c r="S828" s="53">
        <f>Calculations!T801</f>
        <v>0</v>
      </c>
      <c r="T828" s="53">
        <f>Calculations!M801</f>
        <v>0</v>
      </c>
      <c r="U828" s="53">
        <f>Calculations!R801</f>
        <v>0</v>
      </c>
      <c r="V828" s="31" t="s">
        <v>1782</v>
      </c>
      <c r="W828" s="31" t="s">
        <v>1782</v>
      </c>
      <c r="X828" s="31" t="s">
        <v>1779</v>
      </c>
      <c r="Y828" s="29" t="s">
        <v>1789</v>
      </c>
      <c r="Z828" s="38" t="s">
        <v>1790</v>
      </c>
      <c r="AA828" s="70" t="s">
        <v>2067</v>
      </c>
      <c r="AB828" s="63" t="s">
        <v>1878</v>
      </c>
      <c r="AC828" s="29"/>
    </row>
    <row r="829" spans="2:29" ht="51.75" x14ac:dyDescent="0.25">
      <c r="B829" s="13" t="str">
        <f>Calculations!A802</f>
        <v>19S243</v>
      </c>
      <c r="C829" s="60">
        <v>27</v>
      </c>
      <c r="D829" s="29" t="str">
        <f>Calculations!B802</f>
        <v>15 Kentmere Drive, PR4 5EP</v>
      </c>
      <c r="E829" s="29" t="s">
        <v>1814</v>
      </c>
      <c r="F829" s="13" t="str">
        <f>Calculations!C802</f>
        <v>Residential</v>
      </c>
      <c r="G829" s="53">
        <f>Calculations!D802</f>
        <v>5.5230500000000002E-2</v>
      </c>
      <c r="H829" s="53">
        <f>Calculations!H802</f>
        <v>5.5230500000000002E-2</v>
      </c>
      <c r="I829" s="53">
        <f>Calculations!L802</f>
        <v>100</v>
      </c>
      <c r="J829" s="53">
        <f>Calculations!G802</f>
        <v>0</v>
      </c>
      <c r="K829" s="53">
        <f>Calculations!K802</f>
        <v>0</v>
      </c>
      <c r="L829" s="53">
        <f>Calculations!F802</f>
        <v>0</v>
      </c>
      <c r="M829" s="53">
        <f>Calculations!J802</f>
        <v>0</v>
      </c>
      <c r="N829" s="53">
        <f>Calculations!E802</f>
        <v>0</v>
      </c>
      <c r="O829" s="53">
        <f>Calculations!I802</f>
        <v>0</v>
      </c>
      <c r="P829" s="53">
        <f>Calculations!Q802</f>
        <v>0</v>
      </c>
      <c r="Q829" s="53">
        <f>Calculations!V802</f>
        <v>0</v>
      </c>
      <c r="R829" s="53">
        <f>Calculations!O802</f>
        <v>0</v>
      </c>
      <c r="S829" s="53">
        <f>Calculations!T802</f>
        <v>0</v>
      </c>
      <c r="T829" s="53">
        <f>Calculations!M802</f>
        <v>0</v>
      </c>
      <c r="U829" s="53">
        <f>Calculations!R802</f>
        <v>0</v>
      </c>
      <c r="V829" s="31" t="s">
        <v>1782</v>
      </c>
      <c r="W829" s="31" t="s">
        <v>1782</v>
      </c>
      <c r="X829" s="31" t="s">
        <v>1779</v>
      </c>
      <c r="Y829" s="29" t="s">
        <v>1789</v>
      </c>
      <c r="Z829" s="38" t="s">
        <v>1790</v>
      </c>
      <c r="AA829" s="70" t="s">
        <v>2068</v>
      </c>
      <c r="AB829" s="63" t="s">
        <v>1878</v>
      </c>
      <c r="AC829" s="29"/>
    </row>
    <row r="830" spans="2:29" ht="51.75" x14ac:dyDescent="0.25">
      <c r="B830" s="13" t="str">
        <f>Calculations!A803</f>
        <v>19S244</v>
      </c>
      <c r="C830" s="60">
        <v>35</v>
      </c>
      <c r="D830" s="29" t="str">
        <f>Calculations!B803</f>
        <v>Beverley House, 46 Hall Lane, PR4 5ZD</v>
      </c>
      <c r="E830" s="29" t="s">
        <v>1814</v>
      </c>
      <c r="F830" s="13" t="str">
        <f>Calculations!C803</f>
        <v>Residential</v>
      </c>
      <c r="G830" s="53">
        <f>Calculations!D803</f>
        <v>0.118547</v>
      </c>
      <c r="H830" s="53">
        <f>Calculations!H803</f>
        <v>0.118547</v>
      </c>
      <c r="I830" s="53">
        <f>Calculations!L803</f>
        <v>100</v>
      </c>
      <c r="J830" s="53">
        <f>Calculations!G803</f>
        <v>0</v>
      </c>
      <c r="K830" s="53">
        <f>Calculations!K803</f>
        <v>0</v>
      </c>
      <c r="L830" s="53">
        <f>Calculations!F803</f>
        <v>0</v>
      </c>
      <c r="M830" s="53">
        <f>Calculations!J803</f>
        <v>0</v>
      </c>
      <c r="N830" s="53">
        <f>Calculations!E803</f>
        <v>0</v>
      </c>
      <c r="O830" s="53">
        <f>Calculations!I803</f>
        <v>0</v>
      </c>
      <c r="P830" s="53">
        <f>Calculations!Q803</f>
        <v>0</v>
      </c>
      <c r="Q830" s="53">
        <f>Calculations!V803</f>
        <v>0</v>
      </c>
      <c r="R830" s="53">
        <f>Calculations!O803</f>
        <v>0</v>
      </c>
      <c r="S830" s="53">
        <f>Calculations!T803</f>
        <v>0</v>
      </c>
      <c r="T830" s="53">
        <f>Calculations!M803</f>
        <v>0</v>
      </c>
      <c r="U830" s="53">
        <f>Calculations!R803</f>
        <v>0</v>
      </c>
      <c r="V830" s="31" t="s">
        <v>1782</v>
      </c>
      <c r="W830" s="31" t="s">
        <v>1782</v>
      </c>
      <c r="X830" s="31" t="s">
        <v>1779</v>
      </c>
      <c r="Y830" s="29" t="s">
        <v>1789</v>
      </c>
      <c r="Z830" s="38" t="s">
        <v>1790</v>
      </c>
      <c r="AA830" s="70" t="s">
        <v>2069</v>
      </c>
      <c r="AB830" s="63" t="s">
        <v>1878</v>
      </c>
      <c r="AC830" s="29"/>
    </row>
    <row r="831" spans="2:29" ht="51" x14ac:dyDescent="0.25">
      <c r="B831" s="13" t="str">
        <f>Calculations!A804</f>
        <v>19S245</v>
      </c>
      <c r="C831" s="60">
        <v>28</v>
      </c>
      <c r="D831" s="29" t="str">
        <f>Calculations!B804</f>
        <v>Land to Rear of 23 Sheephill Lane, PR4 4ZH</v>
      </c>
      <c r="E831" s="29" t="s">
        <v>1814</v>
      </c>
      <c r="F831" s="13" t="str">
        <f>Calculations!C804</f>
        <v>Residential</v>
      </c>
      <c r="G831" s="53">
        <f>Calculations!D804</f>
        <v>0.12083099999999999</v>
      </c>
      <c r="H831" s="53">
        <f>Calculations!H804</f>
        <v>0.12083099999999999</v>
      </c>
      <c r="I831" s="53">
        <f>Calculations!L804</f>
        <v>100</v>
      </c>
      <c r="J831" s="53">
        <f>Calculations!G804</f>
        <v>0</v>
      </c>
      <c r="K831" s="53">
        <f>Calculations!K804</f>
        <v>0</v>
      </c>
      <c r="L831" s="53">
        <f>Calculations!F804</f>
        <v>0</v>
      </c>
      <c r="M831" s="53">
        <f>Calculations!J804</f>
        <v>0</v>
      </c>
      <c r="N831" s="53">
        <f>Calculations!E804</f>
        <v>0</v>
      </c>
      <c r="O831" s="53">
        <f>Calculations!I804</f>
        <v>0</v>
      </c>
      <c r="P831" s="53">
        <f>Calculations!Q804</f>
        <v>0</v>
      </c>
      <c r="Q831" s="53">
        <f>Calculations!V804</f>
        <v>0</v>
      </c>
      <c r="R831" s="53">
        <f>Calculations!O804</f>
        <v>0</v>
      </c>
      <c r="S831" s="53">
        <f>Calculations!T804</f>
        <v>0</v>
      </c>
      <c r="T831" s="53">
        <f>Calculations!M804</f>
        <v>0</v>
      </c>
      <c r="U831" s="53">
        <f>Calculations!R804</f>
        <v>0</v>
      </c>
      <c r="V831" s="31" t="s">
        <v>1782</v>
      </c>
      <c r="W831" s="31" t="s">
        <v>1782</v>
      </c>
      <c r="X831" s="31" t="s">
        <v>1779</v>
      </c>
      <c r="Y831" s="29" t="s">
        <v>1789</v>
      </c>
      <c r="Z831" s="38" t="s">
        <v>1790</v>
      </c>
      <c r="AA831" s="71" t="s">
        <v>1903</v>
      </c>
      <c r="AB831" s="63" t="s">
        <v>1878</v>
      </c>
      <c r="AC831" s="29"/>
    </row>
    <row r="832" spans="2:29" ht="51" x14ac:dyDescent="0.25">
      <c r="B832" s="13" t="str">
        <f>Calculations!A805</f>
        <v>19S246</v>
      </c>
      <c r="C832" s="60">
        <v>39</v>
      </c>
      <c r="D832" s="29" t="str">
        <f>Calculations!B805</f>
        <v>394 Brindle Road, PR5 6AP</v>
      </c>
      <c r="E832" s="29" t="s">
        <v>1814</v>
      </c>
      <c r="F832" s="13" t="str">
        <f>Calculations!C805</f>
        <v>Residential</v>
      </c>
      <c r="G832" s="53">
        <f>Calculations!D805</f>
        <v>9.4181600000000004E-2</v>
      </c>
      <c r="H832" s="53">
        <f>Calculations!H805</f>
        <v>9.4181600000000004E-2</v>
      </c>
      <c r="I832" s="53">
        <f>Calculations!L805</f>
        <v>100</v>
      </c>
      <c r="J832" s="53">
        <f>Calculations!G805</f>
        <v>0</v>
      </c>
      <c r="K832" s="53">
        <f>Calculations!K805</f>
        <v>0</v>
      </c>
      <c r="L832" s="53">
        <f>Calculations!F805</f>
        <v>0</v>
      </c>
      <c r="M832" s="53">
        <f>Calculations!J805</f>
        <v>0</v>
      </c>
      <c r="N832" s="53">
        <f>Calculations!E805</f>
        <v>0</v>
      </c>
      <c r="O832" s="53">
        <f>Calculations!I805</f>
        <v>0</v>
      </c>
      <c r="P832" s="53">
        <f>Calculations!Q805</f>
        <v>0</v>
      </c>
      <c r="Q832" s="53">
        <f>Calculations!V805</f>
        <v>0</v>
      </c>
      <c r="R832" s="53">
        <f>Calculations!O805</f>
        <v>0</v>
      </c>
      <c r="S832" s="53">
        <f>Calculations!T805</f>
        <v>0</v>
      </c>
      <c r="T832" s="53">
        <f>Calculations!M805</f>
        <v>0</v>
      </c>
      <c r="U832" s="53">
        <f>Calculations!R805</f>
        <v>0</v>
      </c>
      <c r="V832" s="31" t="s">
        <v>1782</v>
      </c>
      <c r="W832" s="31" t="s">
        <v>1782</v>
      </c>
      <c r="X832" s="31" t="s">
        <v>1779</v>
      </c>
      <c r="Y832" s="29" t="s">
        <v>1789</v>
      </c>
      <c r="Z832" s="38" t="s">
        <v>1790</v>
      </c>
      <c r="AA832" s="71" t="s">
        <v>2070</v>
      </c>
      <c r="AB832" s="63" t="s">
        <v>1878</v>
      </c>
      <c r="AC832" s="29"/>
    </row>
    <row r="833" spans="2:29" ht="63.75" x14ac:dyDescent="0.25">
      <c r="B833" s="13" t="str">
        <f>Calculations!A806</f>
        <v>19S247</v>
      </c>
      <c r="C833" s="60">
        <v>27</v>
      </c>
      <c r="D833" s="29" t="str">
        <f>Calculations!B806</f>
        <v>Longton Swimming Pool, 120 Marsh Lane, Longton, PR4 5YL</v>
      </c>
      <c r="E833" s="29" t="s">
        <v>1814</v>
      </c>
      <c r="F833" s="13" t="str">
        <f>Calculations!C806</f>
        <v>Residential</v>
      </c>
      <c r="G833" s="53">
        <f>Calculations!D806</f>
        <v>0.79918199999999995</v>
      </c>
      <c r="H833" s="53">
        <f>Calculations!H806</f>
        <v>0.78706960748196986</v>
      </c>
      <c r="I833" s="53">
        <f>Calculations!L806</f>
        <v>98.484401235509551</v>
      </c>
      <c r="J833" s="53">
        <f>Calculations!G806</f>
        <v>2.0252309722400001E-3</v>
      </c>
      <c r="K833" s="53">
        <f>Calculations!K806</f>
        <v>0.25341298630850051</v>
      </c>
      <c r="L833" s="53">
        <f>Calculations!F806</f>
        <v>9.9130843498500005E-3</v>
      </c>
      <c r="M833" s="53">
        <f>Calculations!J806</f>
        <v>1.2404038566747</v>
      </c>
      <c r="N833" s="53">
        <f>Calculations!E806</f>
        <v>1.7407719594E-4</v>
      </c>
      <c r="O833" s="53">
        <f>Calculations!I806</f>
        <v>2.1781921507241155E-2</v>
      </c>
      <c r="P833" s="53">
        <f>Calculations!Q806</f>
        <v>3.5628600000000002E-3</v>
      </c>
      <c r="Q833" s="53">
        <f>Calculations!V806</f>
        <v>0.44581334414438767</v>
      </c>
      <c r="R833" s="53">
        <f>Calculations!O806</f>
        <v>1.0428E-4</v>
      </c>
      <c r="S833" s="53">
        <f>Calculations!T806</f>
        <v>1.304834192962304E-2</v>
      </c>
      <c r="T833" s="53">
        <f>Calculations!M806</f>
        <v>0</v>
      </c>
      <c r="U833" s="53">
        <f>Calculations!R806</f>
        <v>0</v>
      </c>
      <c r="V833" s="31" t="s">
        <v>1782</v>
      </c>
      <c r="W833" s="31" t="s">
        <v>1781</v>
      </c>
      <c r="X833" s="31" t="s">
        <v>1779</v>
      </c>
      <c r="Y833" s="29" t="s">
        <v>1786</v>
      </c>
      <c r="Z833" s="38" t="s">
        <v>1791</v>
      </c>
      <c r="AA833" s="71" t="s">
        <v>2071</v>
      </c>
      <c r="AB833" s="63" t="s">
        <v>1878</v>
      </c>
      <c r="AC833" s="29"/>
    </row>
    <row r="834" spans="2:29" ht="51" x14ac:dyDescent="0.25">
      <c r="B834" s="13" t="str">
        <f>Calculations!A807</f>
        <v>19S248</v>
      </c>
      <c r="C834" s="60">
        <v>36</v>
      </c>
      <c r="D834" s="29" t="str">
        <f>Calculations!B807</f>
        <v>Land at Tusons Farm, Gill Lane, Walmer Bridge, Preston, PR4 5GN</v>
      </c>
      <c r="E834" s="29" t="s">
        <v>1814</v>
      </c>
      <c r="F834" s="13" t="str">
        <f>Calculations!C807</f>
        <v>Residential</v>
      </c>
      <c r="G834" s="53">
        <f>Calculations!D807</f>
        <v>9.2336200000000002</v>
      </c>
      <c r="H834" s="53">
        <f>Calculations!H807</f>
        <v>9.2336200000000002</v>
      </c>
      <c r="I834" s="53">
        <f>Calculations!L807</f>
        <v>100</v>
      </c>
      <c r="J834" s="53">
        <f>Calculations!G807</f>
        <v>0</v>
      </c>
      <c r="K834" s="53">
        <f>Calculations!K807</f>
        <v>0</v>
      </c>
      <c r="L834" s="53">
        <f>Calculations!F807</f>
        <v>0</v>
      </c>
      <c r="M834" s="53">
        <f>Calculations!J807</f>
        <v>0</v>
      </c>
      <c r="N834" s="53">
        <f>Calculations!E807</f>
        <v>0</v>
      </c>
      <c r="O834" s="53">
        <f>Calculations!I807</f>
        <v>0</v>
      </c>
      <c r="P834" s="53">
        <f>Calculations!Q807</f>
        <v>0.79002499999999998</v>
      </c>
      <c r="Q834" s="53">
        <f>Calculations!V807</f>
        <v>8.5559618004639564</v>
      </c>
      <c r="R834" s="53">
        <f>Calculations!O807</f>
        <v>0.39677799999999996</v>
      </c>
      <c r="S834" s="53">
        <f>Calculations!T807</f>
        <v>4.2971012452320965</v>
      </c>
      <c r="T834" s="53">
        <f>Calculations!M807</f>
        <v>0.18773999999999999</v>
      </c>
      <c r="U834" s="53">
        <f>Calculations!R807</f>
        <v>2.0332220732497115</v>
      </c>
      <c r="V834" s="31" t="s">
        <v>1782</v>
      </c>
      <c r="W834" s="31" t="s">
        <v>1782</v>
      </c>
      <c r="X834" s="31" t="s">
        <v>1779</v>
      </c>
      <c r="Y834" s="29" t="s">
        <v>1787</v>
      </c>
      <c r="Z834" s="38" t="s">
        <v>1788</v>
      </c>
      <c r="AA834" s="71" t="s">
        <v>2072</v>
      </c>
      <c r="AB834" s="63" t="s">
        <v>1878</v>
      </c>
      <c r="AC834" s="29"/>
    </row>
    <row r="835" spans="2:29" ht="63.75" x14ac:dyDescent="0.25">
      <c r="B835" s="13" t="str">
        <f>Calculations!A808</f>
        <v>19S249</v>
      </c>
      <c r="C835" s="60">
        <v>37</v>
      </c>
      <c r="D835" s="29" t="str">
        <f>Calculations!B808</f>
        <v>Land off Church Lane, PR26 6SA</v>
      </c>
      <c r="E835" s="29" t="s">
        <v>1814</v>
      </c>
      <c r="F835" s="13" t="str">
        <f>Calculations!C808</f>
        <v>Mixed Use</v>
      </c>
      <c r="G835" s="53">
        <f>Calculations!D808</f>
        <v>10.7582</v>
      </c>
      <c r="H835" s="53">
        <f>Calculations!H808</f>
        <v>10.7582</v>
      </c>
      <c r="I835" s="53">
        <f>Calculations!L808</f>
        <v>100</v>
      </c>
      <c r="J835" s="53">
        <f>Calculations!G808</f>
        <v>0</v>
      </c>
      <c r="K835" s="53">
        <f>Calculations!K808</f>
        <v>0</v>
      </c>
      <c r="L835" s="53">
        <f>Calculations!F808</f>
        <v>0</v>
      </c>
      <c r="M835" s="53">
        <f>Calculations!J808</f>
        <v>0</v>
      </c>
      <c r="N835" s="53">
        <f>Calculations!E808</f>
        <v>0</v>
      </c>
      <c r="O835" s="53">
        <f>Calculations!I808</f>
        <v>0</v>
      </c>
      <c r="P835" s="53">
        <f>Calculations!Q808</f>
        <v>0.52158159999999998</v>
      </c>
      <c r="Q835" s="53">
        <f>Calculations!V808</f>
        <v>4.8482236805413539</v>
      </c>
      <c r="R835" s="53">
        <f>Calculations!O808</f>
        <v>0.27519759999999999</v>
      </c>
      <c r="S835" s="53">
        <f>Calculations!T808</f>
        <v>2.5580264356490861</v>
      </c>
      <c r="T835" s="53">
        <f>Calculations!M808</f>
        <v>0.17599999999999999</v>
      </c>
      <c r="U835" s="53">
        <f>Calculations!R808</f>
        <v>1.6359614061831902</v>
      </c>
      <c r="V835" s="31" t="s">
        <v>1782</v>
      </c>
      <c r="W835" s="31" t="s">
        <v>1782</v>
      </c>
      <c r="X835" s="31" t="s">
        <v>1779</v>
      </c>
      <c r="Y835" s="29" t="s">
        <v>1787</v>
      </c>
      <c r="Z835" s="38" t="s">
        <v>1788</v>
      </c>
      <c r="AA835" s="71" t="s">
        <v>2073</v>
      </c>
      <c r="AB835" s="63" t="s">
        <v>1878</v>
      </c>
      <c r="AC835" s="29"/>
    </row>
    <row r="836" spans="2:29" ht="89.25" x14ac:dyDescent="0.25">
      <c r="B836" s="13" t="str">
        <f>Calculations!A809</f>
        <v>19S250</v>
      </c>
      <c r="C836" s="60">
        <v>44</v>
      </c>
      <c r="D836" s="29" t="str">
        <f>Calculations!B809</f>
        <v>Land off Emnie Lane, PR26 7SE</v>
      </c>
      <c r="E836" s="29" t="s">
        <v>1814</v>
      </c>
      <c r="F836" s="13" t="str">
        <f>Calculations!C809</f>
        <v>Mixed Use</v>
      </c>
      <c r="G836" s="53">
        <f>Calculations!D809</f>
        <v>20.197900000000001</v>
      </c>
      <c r="H836" s="53">
        <f>Calculations!H809</f>
        <v>19.610000812571023</v>
      </c>
      <c r="I836" s="53">
        <f>Calculations!L809</f>
        <v>97.089305386060047</v>
      </c>
      <c r="J836" s="53">
        <f>Calculations!G809</f>
        <v>0.49133537782100001</v>
      </c>
      <c r="K836" s="53">
        <f>Calculations!K809</f>
        <v>2.43260625025869</v>
      </c>
      <c r="L836" s="53">
        <f>Calculations!F809</f>
        <v>9.5513621953899994E-2</v>
      </c>
      <c r="M836" s="53">
        <f>Calculations!J809</f>
        <v>0.47288887435773019</v>
      </c>
      <c r="N836" s="53">
        <f>Calculations!E809</f>
        <v>1.05018765408E-3</v>
      </c>
      <c r="O836" s="53">
        <f>Calculations!I809</f>
        <v>5.1994893235435364E-3</v>
      </c>
      <c r="P836" s="53">
        <f>Calculations!Q809</f>
        <v>2.934917</v>
      </c>
      <c r="Q836" s="53">
        <f>Calculations!V809</f>
        <v>14.530802707212134</v>
      </c>
      <c r="R836" s="53">
        <f>Calculations!O809</f>
        <v>1.210507</v>
      </c>
      <c r="S836" s="53">
        <f>Calculations!T809</f>
        <v>5.9932319696602123</v>
      </c>
      <c r="T836" s="53">
        <f>Calculations!M809</f>
        <v>0.69377500000000003</v>
      </c>
      <c r="U836" s="53">
        <f>Calculations!R809</f>
        <v>3.4348867951618733</v>
      </c>
      <c r="V836" s="31" t="s">
        <v>1782</v>
      </c>
      <c r="W836" s="31" t="s">
        <v>1781</v>
      </c>
      <c r="X836" s="31" t="s">
        <v>1779</v>
      </c>
      <c r="Y836" s="29" t="s">
        <v>1786</v>
      </c>
      <c r="Z836" s="38" t="s">
        <v>1791</v>
      </c>
      <c r="AA836" s="71" t="s">
        <v>2074</v>
      </c>
      <c r="AB836" s="63" t="s">
        <v>1878</v>
      </c>
      <c r="AC836" s="29"/>
    </row>
    <row r="837" spans="2:29" ht="51" x14ac:dyDescent="0.25">
      <c r="B837" s="13" t="str">
        <f>Calculations!A810</f>
        <v>19S257</v>
      </c>
      <c r="C837" s="60" t="s">
        <v>1874</v>
      </c>
      <c r="D837" s="29" t="str">
        <f>Calculations!B810</f>
        <v>Land at the End of Fowler Lane, Farington Moss, Leyland, PR26 6PR</v>
      </c>
      <c r="E837" s="29" t="s">
        <v>1814</v>
      </c>
      <c r="F837" s="13" t="str">
        <f>Calculations!C810</f>
        <v>Residential</v>
      </c>
      <c r="G837" s="53">
        <f>Calculations!D810</f>
        <v>5.03146</v>
      </c>
      <c r="H837" s="53">
        <f>Calculations!H810</f>
        <v>3.213426482309</v>
      </c>
      <c r="I837" s="53">
        <f>Calculations!L810</f>
        <v>63.866680492521056</v>
      </c>
      <c r="J837" s="53">
        <f>Calculations!G810</f>
        <v>0.397683164521</v>
      </c>
      <c r="K837" s="53">
        <f>Calculations!K810</f>
        <v>7.9039317518374386</v>
      </c>
      <c r="L837" s="53">
        <f>Calculations!F810</f>
        <v>1.14409121269</v>
      </c>
      <c r="M837" s="53">
        <f>Calculations!J810</f>
        <v>22.738752026052079</v>
      </c>
      <c r="N837" s="53">
        <f>Calculations!E810</f>
        <v>0.27625914048</v>
      </c>
      <c r="O837" s="53">
        <f>Calculations!I810</f>
        <v>5.4906357295894237</v>
      </c>
      <c r="P837" s="53">
        <f>Calculations!Q810</f>
        <v>1.0548009999999999</v>
      </c>
      <c r="Q837" s="53">
        <f>Calculations!V810</f>
        <v>20.964113795995594</v>
      </c>
      <c r="R837" s="53">
        <f>Calculations!O810</f>
        <v>0.39796900000000002</v>
      </c>
      <c r="S837" s="53">
        <f>Calculations!T810</f>
        <v>7.9096127167859827</v>
      </c>
      <c r="T837" s="53">
        <f>Calculations!M810</f>
        <v>0.23294999999999999</v>
      </c>
      <c r="U837" s="53">
        <f>Calculations!R810</f>
        <v>4.6298688651007858</v>
      </c>
      <c r="V837" s="31" t="s">
        <v>1782</v>
      </c>
      <c r="W837" s="31" t="s">
        <v>1781</v>
      </c>
      <c r="X837" s="31" t="s">
        <v>1779</v>
      </c>
      <c r="Y837" s="29" t="s">
        <v>1784</v>
      </c>
      <c r="Z837" s="38" t="s">
        <v>1785</v>
      </c>
      <c r="AA837" s="71" t="s">
        <v>2075</v>
      </c>
      <c r="AB837" s="63" t="s">
        <v>1878</v>
      </c>
      <c r="AC837" s="29" t="s">
        <v>2475</v>
      </c>
    </row>
    <row r="838" spans="2:29" ht="63.75" x14ac:dyDescent="0.25">
      <c r="B838" s="13" t="str">
        <f>Calculations!A811</f>
        <v>19S258</v>
      </c>
      <c r="C838" s="60">
        <v>36</v>
      </c>
      <c r="D838" s="29" t="str">
        <f>Calculations!B811</f>
        <v>Land South of Kittys Farm, South of Chapel Lane and off Reynard Close, Longton, Preston, PR4 5DD</v>
      </c>
      <c r="E838" s="29" t="s">
        <v>1814</v>
      </c>
      <c r="F838" s="13" t="str">
        <f>Calculations!C811</f>
        <v>Residential</v>
      </c>
      <c r="G838" s="53">
        <f>Calculations!D811</f>
        <v>1.7162200000000001</v>
      </c>
      <c r="H838" s="53">
        <f>Calculations!H811</f>
        <v>1.7162200000000001</v>
      </c>
      <c r="I838" s="53">
        <f>Calculations!L811</f>
        <v>100</v>
      </c>
      <c r="J838" s="53">
        <f>Calculations!G811</f>
        <v>0</v>
      </c>
      <c r="K838" s="53">
        <f>Calculations!K811</f>
        <v>0</v>
      </c>
      <c r="L838" s="53">
        <f>Calculations!F811</f>
        <v>0</v>
      </c>
      <c r="M838" s="53">
        <f>Calculations!J811</f>
        <v>0</v>
      </c>
      <c r="N838" s="53">
        <f>Calculations!E811</f>
        <v>0</v>
      </c>
      <c r="O838" s="53">
        <f>Calculations!I811</f>
        <v>0</v>
      </c>
      <c r="P838" s="53">
        <f>Calculations!Q811</f>
        <v>0.20971289999999998</v>
      </c>
      <c r="Q838" s="53">
        <f>Calculations!V811</f>
        <v>12.21946487047115</v>
      </c>
      <c r="R838" s="53">
        <f>Calculations!O811</f>
        <v>9.8270899999999994E-2</v>
      </c>
      <c r="S838" s="53">
        <f>Calculations!T811</f>
        <v>5.7260083206115757</v>
      </c>
      <c r="T838" s="53">
        <f>Calculations!M811</f>
        <v>4.8036000000000002E-2</v>
      </c>
      <c r="U838" s="53">
        <f>Calculations!R811</f>
        <v>2.7989418606006224</v>
      </c>
      <c r="V838" s="31" t="s">
        <v>1782</v>
      </c>
      <c r="W838" s="31" t="s">
        <v>1781</v>
      </c>
      <c r="X838" s="31" t="s">
        <v>1779</v>
      </c>
      <c r="Y838" s="29" t="s">
        <v>1787</v>
      </c>
      <c r="Z838" s="38" t="s">
        <v>1788</v>
      </c>
      <c r="AA838" s="71" t="s">
        <v>2076</v>
      </c>
      <c r="AB838" s="63" t="s">
        <v>1878</v>
      </c>
      <c r="AC838" s="29"/>
    </row>
    <row r="839" spans="2:29" ht="51" x14ac:dyDescent="0.25">
      <c r="B839" s="13" t="str">
        <f>Calculations!A812</f>
        <v>19S259</v>
      </c>
      <c r="C839" s="60">
        <v>36</v>
      </c>
      <c r="D839" s="29" t="str">
        <f>Calculations!B812</f>
        <v>Kitty's Farm, Land South of the Railway Line, Between Drumacre Lane and Railway Line. Near Reynard Close, Longton, Preston, PR4 5DD</v>
      </c>
      <c r="E839" s="29" t="s">
        <v>1814</v>
      </c>
      <c r="F839" s="13" t="str">
        <f>Calculations!C812</f>
        <v>Residential</v>
      </c>
      <c r="G839" s="53">
        <f>Calculations!D812</f>
        <v>6.2573600000000003</v>
      </c>
      <c r="H839" s="53">
        <f>Calculations!H812</f>
        <v>6.2573600000000003</v>
      </c>
      <c r="I839" s="53">
        <f>Calculations!L812</f>
        <v>100</v>
      </c>
      <c r="J839" s="53">
        <f>Calculations!G812</f>
        <v>0</v>
      </c>
      <c r="K839" s="53">
        <f>Calculations!K812</f>
        <v>0</v>
      </c>
      <c r="L839" s="53">
        <f>Calculations!F812</f>
        <v>0</v>
      </c>
      <c r="M839" s="53">
        <f>Calculations!J812</f>
        <v>0</v>
      </c>
      <c r="N839" s="53">
        <f>Calculations!E812</f>
        <v>0</v>
      </c>
      <c r="O839" s="53">
        <f>Calculations!I812</f>
        <v>0</v>
      </c>
      <c r="P839" s="53">
        <f>Calculations!Q812</f>
        <v>0.31098999999999999</v>
      </c>
      <c r="Q839" s="53">
        <f>Calculations!V812</f>
        <v>4.9699873429049948</v>
      </c>
      <c r="R839" s="53">
        <f>Calculations!O812</f>
        <v>0.15909099999999998</v>
      </c>
      <c r="S839" s="53">
        <f>Calculations!T812</f>
        <v>2.5424619967526239</v>
      </c>
      <c r="T839" s="53">
        <f>Calculations!M812</f>
        <v>0.107347</v>
      </c>
      <c r="U839" s="53">
        <f>Calculations!R812</f>
        <v>1.7155317897643734</v>
      </c>
      <c r="V839" s="31" t="s">
        <v>1782</v>
      </c>
      <c r="W839" s="31" t="s">
        <v>1782</v>
      </c>
      <c r="X839" s="31" t="s">
        <v>1779</v>
      </c>
      <c r="Y839" s="29" t="s">
        <v>1787</v>
      </c>
      <c r="Z839" s="38" t="s">
        <v>1788</v>
      </c>
      <c r="AA839" s="71" t="s">
        <v>2077</v>
      </c>
      <c r="AB839" s="63" t="s">
        <v>1878</v>
      </c>
      <c r="AC839" s="29"/>
    </row>
    <row r="840" spans="2:29" ht="63.75" x14ac:dyDescent="0.25">
      <c r="B840" s="13" t="str">
        <f>Calculations!A813</f>
        <v>19S261</v>
      </c>
      <c r="C840" s="60">
        <v>24</v>
      </c>
      <c r="D840" s="29" t="str">
        <f>Calculations!B813</f>
        <v>LAND OFF THE A677, KNOWN AS KNIPE WOOD, IN BETWEEN THE INDIAN RESTAURANT AND THE ESSEO FUEL STATION, ON THE SAME SIDE OF THE ROAD AS THE FUEL STATION</v>
      </c>
      <c r="E840" s="29" t="s">
        <v>1814</v>
      </c>
      <c r="F840" s="13" t="str">
        <f>Calculations!C813</f>
        <v>Residential</v>
      </c>
      <c r="G840" s="53">
        <f>Calculations!D813</f>
        <v>2.8946499999999999</v>
      </c>
      <c r="H840" s="53">
        <f>Calculations!H813</f>
        <v>2.8946499999999999</v>
      </c>
      <c r="I840" s="53">
        <f>Calculations!L813</f>
        <v>100</v>
      </c>
      <c r="J840" s="53">
        <f>Calculations!G813</f>
        <v>0</v>
      </c>
      <c r="K840" s="53">
        <f>Calculations!K813</f>
        <v>0</v>
      </c>
      <c r="L840" s="53">
        <f>Calculations!F813</f>
        <v>0</v>
      </c>
      <c r="M840" s="53">
        <f>Calculations!J813</f>
        <v>0</v>
      </c>
      <c r="N840" s="53">
        <f>Calculations!E813</f>
        <v>0</v>
      </c>
      <c r="O840" s="53">
        <f>Calculations!I813</f>
        <v>0</v>
      </c>
      <c r="P840" s="53">
        <f>Calculations!Q813</f>
        <v>0.61330289999999998</v>
      </c>
      <c r="Q840" s="53">
        <f>Calculations!V813</f>
        <v>21.187463078437808</v>
      </c>
      <c r="R840" s="53">
        <f>Calculations!O813</f>
        <v>0.22149489999999999</v>
      </c>
      <c r="S840" s="53">
        <f>Calculations!T813</f>
        <v>7.651871556146685</v>
      </c>
      <c r="T840" s="53">
        <f>Calculations!M813</f>
        <v>0.12956500000000001</v>
      </c>
      <c r="U840" s="53">
        <f>Calculations!R813</f>
        <v>4.4760160986647781</v>
      </c>
      <c r="V840" s="31" t="s">
        <v>1782</v>
      </c>
      <c r="W840" s="31" t="s">
        <v>1782</v>
      </c>
      <c r="X840" s="31" t="s">
        <v>1779</v>
      </c>
      <c r="Y840" s="29" t="s">
        <v>1787</v>
      </c>
      <c r="Z840" s="38" t="s">
        <v>1788</v>
      </c>
      <c r="AA840" s="71" t="s">
        <v>2078</v>
      </c>
      <c r="AB840" s="63" t="s">
        <v>1878</v>
      </c>
      <c r="AC840" s="29"/>
    </row>
    <row r="841" spans="2:29" ht="51" x14ac:dyDescent="0.25">
      <c r="B841" s="13" t="str">
        <f>Calculations!A814</f>
        <v>19S262</v>
      </c>
      <c r="C841" s="60">
        <v>32</v>
      </c>
      <c r="D841" s="29" t="str">
        <f>Calculations!B814</f>
        <v>105 Hoghton Lane ,Higher Walton, Preston PR5 4EH.</v>
      </c>
      <c r="E841" s="29" t="s">
        <v>1814</v>
      </c>
      <c r="F841" s="13" t="str">
        <f>Calculations!C814</f>
        <v>Residential</v>
      </c>
      <c r="G841" s="53">
        <f>Calculations!D814</f>
        <v>0.27026099999999997</v>
      </c>
      <c r="H841" s="53">
        <f>Calculations!H814</f>
        <v>0.27026099999999997</v>
      </c>
      <c r="I841" s="53">
        <f>Calculations!L814</f>
        <v>100</v>
      </c>
      <c r="J841" s="53">
        <f>Calculations!G814</f>
        <v>0</v>
      </c>
      <c r="K841" s="53">
        <f>Calculations!K814</f>
        <v>0</v>
      </c>
      <c r="L841" s="53">
        <f>Calculations!F814</f>
        <v>0</v>
      </c>
      <c r="M841" s="53">
        <f>Calculations!J814</f>
        <v>0</v>
      </c>
      <c r="N841" s="53">
        <f>Calculations!E814</f>
        <v>0</v>
      </c>
      <c r="O841" s="53">
        <f>Calculations!I814</f>
        <v>0</v>
      </c>
      <c r="P841" s="53">
        <f>Calculations!Q814</f>
        <v>0</v>
      </c>
      <c r="Q841" s="53">
        <f>Calculations!V814</f>
        <v>0</v>
      </c>
      <c r="R841" s="53">
        <f>Calculations!O814</f>
        <v>0</v>
      </c>
      <c r="S841" s="53">
        <f>Calculations!T814</f>
        <v>0</v>
      </c>
      <c r="T841" s="53">
        <f>Calculations!M814</f>
        <v>0</v>
      </c>
      <c r="U841" s="53">
        <f>Calculations!R814</f>
        <v>0</v>
      </c>
      <c r="V841" s="31" t="s">
        <v>1782</v>
      </c>
      <c r="W841" s="31" t="s">
        <v>1782</v>
      </c>
      <c r="X841" s="31" t="s">
        <v>1779</v>
      </c>
      <c r="Y841" s="29" t="s">
        <v>1789</v>
      </c>
      <c r="Z841" s="38" t="s">
        <v>1790</v>
      </c>
      <c r="AA841" s="76" t="s">
        <v>2355</v>
      </c>
      <c r="AB841" s="63" t="s">
        <v>1878</v>
      </c>
      <c r="AC841" s="29"/>
    </row>
    <row r="842" spans="2:29" ht="51" x14ac:dyDescent="0.25">
      <c r="B842" s="13" t="str">
        <f>Calculations!A815</f>
        <v>19S263</v>
      </c>
      <c r="C842" s="60">
        <v>25</v>
      </c>
      <c r="D842" s="29" t="str">
        <f>Calculations!B815</f>
        <v>Windmill Hotel site, Preston New Rd, Mellor Brook</v>
      </c>
      <c r="E842" s="29" t="s">
        <v>1814</v>
      </c>
      <c r="F842" s="13" t="str">
        <f>Calculations!C815</f>
        <v>Residential</v>
      </c>
      <c r="G842" s="53">
        <f>Calculations!D815</f>
        <v>0.34995900000000002</v>
      </c>
      <c r="H842" s="53">
        <f>Calculations!H815</f>
        <v>0.34995900000000002</v>
      </c>
      <c r="I842" s="53">
        <f>Calculations!L815</f>
        <v>100</v>
      </c>
      <c r="J842" s="53">
        <f>Calculations!G815</f>
        <v>0</v>
      </c>
      <c r="K842" s="53">
        <f>Calculations!K815</f>
        <v>0</v>
      </c>
      <c r="L842" s="53">
        <f>Calculations!F815</f>
        <v>0</v>
      </c>
      <c r="M842" s="53">
        <f>Calculations!J815</f>
        <v>0</v>
      </c>
      <c r="N842" s="53">
        <f>Calculations!E815</f>
        <v>0</v>
      </c>
      <c r="O842" s="53">
        <f>Calculations!I815</f>
        <v>0</v>
      </c>
      <c r="P842" s="53">
        <f>Calculations!Q815</f>
        <v>0</v>
      </c>
      <c r="Q842" s="53">
        <f>Calculations!V815</f>
        <v>0</v>
      </c>
      <c r="R842" s="53">
        <f>Calculations!O815</f>
        <v>0</v>
      </c>
      <c r="S842" s="53">
        <f>Calculations!T815</f>
        <v>0</v>
      </c>
      <c r="T842" s="53">
        <f>Calculations!M815</f>
        <v>0</v>
      </c>
      <c r="U842" s="53">
        <f>Calculations!R815</f>
        <v>0</v>
      </c>
      <c r="V842" s="31" t="s">
        <v>1782</v>
      </c>
      <c r="W842" s="31" t="s">
        <v>1782</v>
      </c>
      <c r="X842" s="31" t="s">
        <v>1779</v>
      </c>
      <c r="Y842" s="29" t="s">
        <v>1789</v>
      </c>
      <c r="Z842" s="38" t="s">
        <v>1790</v>
      </c>
      <c r="AA842" s="76" t="s">
        <v>2356</v>
      </c>
      <c r="AB842" s="63" t="s">
        <v>1878</v>
      </c>
      <c r="AC842" s="29"/>
    </row>
    <row r="843" spans="2:29" ht="76.5" x14ac:dyDescent="0.25">
      <c r="B843" s="13" t="str">
        <f>Calculations!A816</f>
        <v>19S264</v>
      </c>
      <c r="C843" s="60">
        <v>28</v>
      </c>
      <c r="D843" s="29" t="str">
        <f>Calculations!B816</f>
        <v>Land north of Liverpool Road, Hutton, Preston, PR4 5FE</v>
      </c>
      <c r="E843" s="29" t="s">
        <v>1814</v>
      </c>
      <c r="F843" s="13" t="str">
        <f>Calculations!C816</f>
        <v>Residential</v>
      </c>
      <c r="G843" s="53">
        <f>Calculations!D816</f>
        <v>1.3990499999999999</v>
      </c>
      <c r="H843" s="53">
        <f>Calculations!H816</f>
        <v>1.260438350242</v>
      </c>
      <c r="I843" s="53">
        <f>Calculations!L816</f>
        <v>90.092444890604355</v>
      </c>
      <c r="J843" s="53">
        <f>Calculations!G816</f>
        <v>0.138611649758</v>
      </c>
      <c r="K843" s="53">
        <f>Calculations!K816</f>
        <v>9.9075551093956626</v>
      </c>
      <c r="L843" s="53">
        <f>Calculations!F816</f>
        <v>0</v>
      </c>
      <c r="M843" s="53">
        <f>Calculations!J816</f>
        <v>0</v>
      </c>
      <c r="N843" s="53">
        <f>Calculations!E816</f>
        <v>0</v>
      </c>
      <c r="O843" s="53">
        <f>Calculations!I816</f>
        <v>0</v>
      </c>
      <c r="P843" s="53">
        <f>Calculations!Q816</f>
        <v>1.77573E-2</v>
      </c>
      <c r="Q843" s="53">
        <f>Calculations!V816</f>
        <v>1.2692398413208965</v>
      </c>
      <c r="R843" s="53">
        <f>Calculations!O816</f>
        <v>0</v>
      </c>
      <c r="S843" s="53">
        <f>Calculations!T816</f>
        <v>0</v>
      </c>
      <c r="T843" s="53">
        <f>Calculations!M816</f>
        <v>0</v>
      </c>
      <c r="U843" s="53">
        <f>Calculations!R816</f>
        <v>0</v>
      </c>
      <c r="V843" s="31" t="s">
        <v>1782</v>
      </c>
      <c r="W843" s="31" t="s">
        <v>1781</v>
      </c>
      <c r="X843" s="31" t="s">
        <v>1779</v>
      </c>
      <c r="Y843" s="29" t="s">
        <v>1787</v>
      </c>
      <c r="Z843" s="38" t="s">
        <v>1788</v>
      </c>
      <c r="AA843" s="71" t="s">
        <v>2079</v>
      </c>
      <c r="AB843" s="63" t="s">
        <v>1878</v>
      </c>
      <c r="AC843" s="29"/>
    </row>
    <row r="844" spans="2:29" ht="64.5" x14ac:dyDescent="0.25">
      <c r="B844" s="13" t="str">
        <f>Calculations!A817</f>
        <v>19S265</v>
      </c>
      <c r="C844" s="60" t="s">
        <v>1840</v>
      </c>
      <c r="D844" s="29" t="str">
        <f>Calculations!B817</f>
        <v>Two parcels of land extending to 1.4 hectares, immediately to the west of West View (PR4 4SJ), Brownhill Lane and extending to the Longton Bypass.  Bordered by Bridge End Farm to the north and Ranch House to the south.</v>
      </c>
      <c r="E844" s="29" t="s">
        <v>1814</v>
      </c>
      <c r="F844" s="13" t="str">
        <f>Calculations!C817</f>
        <v>Residential</v>
      </c>
      <c r="G844" s="53">
        <f>Calculations!D817</f>
        <v>1.44242</v>
      </c>
      <c r="H844" s="53">
        <f>Calculations!H817</f>
        <v>1.44242</v>
      </c>
      <c r="I844" s="53">
        <f>Calculations!L817</f>
        <v>100</v>
      </c>
      <c r="J844" s="53">
        <f>Calculations!G817</f>
        <v>0</v>
      </c>
      <c r="K844" s="53">
        <f>Calculations!K817</f>
        <v>0</v>
      </c>
      <c r="L844" s="53">
        <f>Calculations!F817</f>
        <v>0</v>
      </c>
      <c r="M844" s="53">
        <f>Calculations!J817</f>
        <v>0</v>
      </c>
      <c r="N844" s="53">
        <f>Calculations!E817</f>
        <v>0</v>
      </c>
      <c r="O844" s="53">
        <f>Calculations!I817</f>
        <v>0</v>
      </c>
      <c r="P844" s="53">
        <f>Calculations!Q817</f>
        <v>0.36290120000000003</v>
      </c>
      <c r="Q844" s="53">
        <f>Calculations!V817</f>
        <v>25.1591908043427</v>
      </c>
      <c r="R844" s="53">
        <f>Calculations!O817</f>
        <v>0.23713620000000002</v>
      </c>
      <c r="S844" s="53">
        <f>Calculations!T817</f>
        <v>16.440163059303117</v>
      </c>
      <c r="T844" s="53">
        <f>Calculations!M817</f>
        <v>0.16334000000000001</v>
      </c>
      <c r="U844" s="53">
        <f>Calculations!R817</f>
        <v>11.324024902594251</v>
      </c>
      <c r="V844" s="31" t="s">
        <v>1781</v>
      </c>
      <c r="W844" s="31" t="s">
        <v>1782</v>
      </c>
      <c r="X844" s="31" t="s">
        <v>1779</v>
      </c>
      <c r="Y844" s="29" t="s">
        <v>1783</v>
      </c>
      <c r="Z844" s="38" t="s">
        <v>1806</v>
      </c>
      <c r="AA844" s="71" t="s">
        <v>2080</v>
      </c>
      <c r="AB844" s="63" t="s">
        <v>1877</v>
      </c>
      <c r="AC844" s="29"/>
    </row>
    <row r="845" spans="2:29" ht="76.5" x14ac:dyDescent="0.25">
      <c r="B845" s="13" t="str">
        <f>Calculations!A818</f>
        <v>19S266</v>
      </c>
      <c r="C845" s="60">
        <v>33</v>
      </c>
      <c r="D845" s="29" t="str">
        <f>Calculations!B818</f>
        <v>Land adjoining Hoghton Lane Farm, Hoghton Lane, Hoghton, Preston, PR5 0JD</v>
      </c>
      <c r="E845" s="29" t="s">
        <v>1814</v>
      </c>
      <c r="F845" s="13" t="str">
        <f>Calculations!C818</f>
        <v>Residential</v>
      </c>
      <c r="G845" s="53">
        <f>Calculations!D818</f>
        <v>1.9757100000000001</v>
      </c>
      <c r="H845" s="53">
        <f>Calculations!H818</f>
        <v>1.9757100000000001</v>
      </c>
      <c r="I845" s="53">
        <f>Calculations!L818</f>
        <v>100</v>
      </c>
      <c r="J845" s="53">
        <f>Calculations!G818</f>
        <v>0</v>
      </c>
      <c r="K845" s="53">
        <f>Calculations!K818</f>
        <v>0</v>
      </c>
      <c r="L845" s="53">
        <f>Calculations!F818</f>
        <v>0</v>
      </c>
      <c r="M845" s="53">
        <f>Calculations!J818</f>
        <v>0</v>
      </c>
      <c r="N845" s="53">
        <f>Calculations!E818</f>
        <v>0</v>
      </c>
      <c r="O845" s="53">
        <f>Calculations!I818</f>
        <v>0</v>
      </c>
      <c r="P845" s="53">
        <f>Calculations!Q818</f>
        <v>9.9324560000000006E-2</v>
      </c>
      <c r="Q845" s="53">
        <f>Calculations!V818</f>
        <v>5.0272843686573436</v>
      </c>
      <c r="R845" s="53">
        <f>Calculations!O818</f>
        <v>3.807746E-2</v>
      </c>
      <c r="S845" s="53">
        <f>Calculations!T818</f>
        <v>1.9272798133329283</v>
      </c>
      <c r="T845" s="53">
        <f>Calculations!M818</f>
        <v>2.99303E-2</v>
      </c>
      <c r="U845" s="53">
        <f>Calculations!R818</f>
        <v>1.5149136259876195</v>
      </c>
      <c r="V845" s="31" t="s">
        <v>1782</v>
      </c>
      <c r="W845" s="31" t="s">
        <v>1782</v>
      </c>
      <c r="X845" s="31" t="s">
        <v>1779</v>
      </c>
      <c r="Y845" s="29" t="s">
        <v>1787</v>
      </c>
      <c r="Z845" s="38" t="s">
        <v>1788</v>
      </c>
      <c r="AA845" s="71" t="s">
        <v>2081</v>
      </c>
      <c r="AB845" s="63" t="s">
        <v>1878</v>
      </c>
      <c r="AC845" s="29"/>
    </row>
    <row r="846" spans="2:29" ht="76.5" x14ac:dyDescent="0.25">
      <c r="B846" s="13" t="str">
        <f>Calculations!A819</f>
        <v>19S267</v>
      </c>
      <c r="C846" s="60">
        <v>33</v>
      </c>
      <c r="D846" s="29" t="str">
        <f>Calculations!B819</f>
        <v>Land on east side of Bells Lane, Hoghton, Preston PR5 OJJ</v>
      </c>
      <c r="E846" s="29" t="s">
        <v>1814</v>
      </c>
      <c r="F846" s="13" t="str">
        <f>Calculations!C819</f>
        <v>Residential</v>
      </c>
      <c r="G846" s="53">
        <f>Calculations!D819</f>
        <v>4.9368400000000001</v>
      </c>
      <c r="H846" s="53">
        <f>Calculations!H819</f>
        <v>4.9368400000000001</v>
      </c>
      <c r="I846" s="53">
        <f>Calculations!L819</f>
        <v>100</v>
      </c>
      <c r="J846" s="53">
        <f>Calculations!G819</f>
        <v>0</v>
      </c>
      <c r="K846" s="53">
        <f>Calculations!K819</f>
        <v>0</v>
      </c>
      <c r="L846" s="53">
        <f>Calculations!F819</f>
        <v>0</v>
      </c>
      <c r="M846" s="53">
        <f>Calculations!J819</f>
        <v>0</v>
      </c>
      <c r="N846" s="53">
        <f>Calculations!E819</f>
        <v>0</v>
      </c>
      <c r="O846" s="53">
        <f>Calculations!I819</f>
        <v>0</v>
      </c>
      <c r="P846" s="53">
        <f>Calculations!Q819</f>
        <v>0.25371339999999998</v>
      </c>
      <c r="Q846" s="53">
        <f>Calculations!V819</f>
        <v>5.1391862000794024</v>
      </c>
      <c r="R846" s="53">
        <f>Calculations!O819</f>
        <v>0.15636510000000001</v>
      </c>
      <c r="S846" s="53">
        <f>Calculations!T819</f>
        <v>3.1673114785976453</v>
      </c>
      <c r="T846" s="53">
        <f>Calculations!M819</f>
        <v>0.106784</v>
      </c>
      <c r="U846" s="53">
        <f>Calculations!R819</f>
        <v>2.1630030545855243</v>
      </c>
      <c r="V846" s="31" t="s">
        <v>1782</v>
      </c>
      <c r="W846" s="31" t="s">
        <v>1782</v>
      </c>
      <c r="X846" s="31" t="s">
        <v>1779</v>
      </c>
      <c r="Y846" s="29" t="s">
        <v>1787</v>
      </c>
      <c r="Z846" s="38" t="s">
        <v>1788</v>
      </c>
      <c r="AA846" s="71" t="s">
        <v>2081</v>
      </c>
      <c r="AB846" s="63" t="s">
        <v>1878</v>
      </c>
      <c r="AC846" s="29"/>
    </row>
    <row r="847" spans="2:29" ht="76.5" x14ac:dyDescent="0.25">
      <c r="B847" s="13" t="str">
        <f>Calculations!A820</f>
        <v>19S268</v>
      </c>
      <c r="C847" s="60">
        <v>35</v>
      </c>
      <c r="D847" s="29" t="str">
        <f>Calculations!B820</f>
        <v>Fields at the back of Felton Way and Acre grove in Much Hoole</v>
      </c>
      <c r="E847" s="29" t="s">
        <v>1814</v>
      </c>
      <c r="F847" s="13" t="str">
        <f>Calculations!C820</f>
        <v>Residential</v>
      </c>
      <c r="G847" s="53">
        <f>Calculations!D820</f>
        <v>4.4824999999999999</v>
      </c>
      <c r="H847" s="53">
        <f>Calculations!H820</f>
        <v>4.4824999999999999</v>
      </c>
      <c r="I847" s="53">
        <f>Calculations!L820</f>
        <v>100</v>
      </c>
      <c r="J847" s="53">
        <f>Calculations!G820</f>
        <v>0</v>
      </c>
      <c r="K847" s="53">
        <f>Calculations!K820</f>
        <v>0</v>
      </c>
      <c r="L847" s="53">
        <f>Calculations!F820</f>
        <v>0</v>
      </c>
      <c r="M847" s="53">
        <f>Calculations!J820</f>
        <v>0</v>
      </c>
      <c r="N847" s="53">
        <f>Calculations!E820</f>
        <v>0</v>
      </c>
      <c r="O847" s="53">
        <f>Calculations!I820</f>
        <v>0</v>
      </c>
      <c r="P847" s="53">
        <f>Calculations!Q820</f>
        <v>0.64152640000000005</v>
      </c>
      <c r="Q847" s="53">
        <f>Calculations!V820</f>
        <v>14.311799219185723</v>
      </c>
      <c r="R847" s="53">
        <f>Calculations!O820</f>
        <v>0.1919014</v>
      </c>
      <c r="S847" s="53">
        <f>Calculations!T820</f>
        <v>4.2811243725599555</v>
      </c>
      <c r="T847" s="53">
        <f>Calculations!M820</f>
        <v>0.138158</v>
      </c>
      <c r="U847" s="53">
        <f>Calculations!R820</f>
        <v>3.0821639709983266</v>
      </c>
      <c r="V847" s="31" t="s">
        <v>1782</v>
      </c>
      <c r="W847" s="31" t="s">
        <v>1782</v>
      </c>
      <c r="X847" s="31" t="s">
        <v>1779</v>
      </c>
      <c r="Y847" s="29" t="s">
        <v>1787</v>
      </c>
      <c r="Z847" s="38" t="s">
        <v>1788</v>
      </c>
      <c r="AA847" s="71" t="s">
        <v>2082</v>
      </c>
      <c r="AB847" s="63" t="s">
        <v>1878</v>
      </c>
      <c r="AC847" s="29"/>
    </row>
    <row r="848" spans="2:29" ht="63.75" x14ac:dyDescent="0.25">
      <c r="B848" s="13" t="str">
        <f>Calculations!A821</f>
        <v>19S269</v>
      </c>
      <c r="C848" s="60" t="s">
        <v>1875</v>
      </c>
      <c r="D848" s="29" t="str">
        <f>Calculations!B821</f>
        <v>Apsley House, PR44LA</v>
      </c>
      <c r="E848" s="29" t="s">
        <v>1814</v>
      </c>
      <c r="F848" s="13" t="str">
        <f>Calculations!C821</f>
        <v>Residential</v>
      </c>
      <c r="G848" s="53">
        <f>Calculations!D821</f>
        <v>16.062799999999999</v>
      </c>
      <c r="H848" s="53">
        <f>Calculations!H821</f>
        <v>16.062799999999999</v>
      </c>
      <c r="I848" s="53">
        <f>Calculations!L821</f>
        <v>100</v>
      </c>
      <c r="J848" s="53">
        <f>Calculations!G821</f>
        <v>0</v>
      </c>
      <c r="K848" s="53">
        <f>Calculations!K821</f>
        <v>0</v>
      </c>
      <c r="L848" s="53">
        <f>Calculations!F821</f>
        <v>0</v>
      </c>
      <c r="M848" s="53">
        <f>Calculations!J821</f>
        <v>0</v>
      </c>
      <c r="N848" s="53">
        <f>Calculations!E821</f>
        <v>0</v>
      </c>
      <c r="O848" s="53">
        <f>Calculations!I821</f>
        <v>0</v>
      </c>
      <c r="P848" s="53">
        <f>Calculations!Q821</f>
        <v>3.2709799999999998</v>
      </c>
      <c r="Q848" s="53">
        <f>Calculations!V821</f>
        <v>20.363697487362103</v>
      </c>
      <c r="R848" s="53">
        <f>Calculations!O821</f>
        <v>0.69159999999999999</v>
      </c>
      <c r="S848" s="53">
        <f>Calculations!T821</f>
        <v>4.3056005179669796</v>
      </c>
      <c r="T848" s="53">
        <f>Calculations!M821</f>
        <v>0.1812</v>
      </c>
      <c r="U848" s="53">
        <f>Calculations!R821</f>
        <v>1.1280723161590758</v>
      </c>
      <c r="V848" s="31" t="s">
        <v>1782</v>
      </c>
      <c r="W848" s="31" t="s">
        <v>1782</v>
      </c>
      <c r="X848" s="31" t="s">
        <v>1779</v>
      </c>
      <c r="Y848" s="29" t="s">
        <v>1787</v>
      </c>
      <c r="Z848" s="38" t="s">
        <v>1788</v>
      </c>
      <c r="AA848" s="71" t="s">
        <v>2083</v>
      </c>
      <c r="AB848" s="63" t="s">
        <v>1878</v>
      </c>
      <c r="AC848" s="29"/>
    </row>
    <row r="849" spans="2:29" ht="77.25" x14ac:dyDescent="0.25">
      <c r="B849" s="13" t="str">
        <f>Calculations!A822</f>
        <v>19S270</v>
      </c>
      <c r="C849" s="60">
        <v>24</v>
      </c>
      <c r="D849" s="29" t="str">
        <f>Calculations!B822</f>
        <v>Preston New Rd, Preston PR5 0UP</v>
      </c>
      <c r="E849" s="29" t="s">
        <v>1814</v>
      </c>
      <c r="F849" s="13" t="str">
        <f>Calculations!C822</f>
        <v>Mixed Use</v>
      </c>
      <c r="G849" s="53">
        <f>Calculations!D822</f>
        <v>2.5111400000000001</v>
      </c>
      <c r="H849" s="53">
        <f>Calculations!H822</f>
        <v>2.5111400000000001</v>
      </c>
      <c r="I849" s="53">
        <f>Calculations!L822</f>
        <v>100</v>
      </c>
      <c r="J849" s="53">
        <f>Calculations!G822</f>
        <v>0</v>
      </c>
      <c r="K849" s="53">
        <f>Calculations!K822</f>
        <v>0</v>
      </c>
      <c r="L849" s="53">
        <f>Calculations!F822</f>
        <v>0</v>
      </c>
      <c r="M849" s="53">
        <f>Calculations!J822</f>
        <v>0</v>
      </c>
      <c r="N849" s="53">
        <f>Calculations!E822</f>
        <v>0</v>
      </c>
      <c r="O849" s="53">
        <f>Calculations!I822</f>
        <v>0</v>
      </c>
      <c r="P849" s="53">
        <f>Calculations!Q822</f>
        <v>0.55639170000000004</v>
      </c>
      <c r="Q849" s="53">
        <f>Calculations!V822</f>
        <v>22.156936690108875</v>
      </c>
      <c r="R849" s="53">
        <f>Calculations!O822</f>
        <v>0.20117469999999998</v>
      </c>
      <c r="S849" s="53">
        <f>Calculations!T822</f>
        <v>8.0112896931274236</v>
      </c>
      <c r="T849" s="53">
        <f>Calculations!M822</f>
        <v>0.11756</v>
      </c>
      <c r="U849" s="53">
        <f>Calculations!R822</f>
        <v>4.6815390619399952</v>
      </c>
      <c r="V849" s="31" t="s">
        <v>1782</v>
      </c>
      <c r="W849" s="31" t="s">
        <v>1782</v>
      </c>
      <c r="X849" s="31" t="s">
        <v>1779</v>
      </c>
      <c r="Y849" s="29" t="s">
        <v>1787</v>
      </c>
      <c r="Z849" s="38" t="s">
        <v>1788</v>
      </c>
      <c r="AA849" s="70" t="s">
        <v>2084</v>
      </c>
      <c r="AB849" s="63" t="s">
        <v>1878</v>
      </c>
      <c r="AC849" s="29"/>
    </row>
    <row r="850" spans="2:29" ht="77.25" x14ac:dyDescent="0.25">
      <c r="B850" s="13" t="str">
        <f>Calculations!A823</f>
        <v>19S271</v>
      </c>
      <c r="C850" s="60" t="s">
        <v>1838</v>
      </c>
      <c r="D850" s="29" t="str">
        <f>Calculations!B823</f>
        <v>Prospect Hill, Old Brown Lane, Bamber Bridge, Preston, PR5 6ZA</v>
      </c>
      <c r="E850" s="29" t="s">
        <v>1814</v>
      </c>
      <c r="F850" s="13" t="str">
        <f>Calculations!C823</f>
        <v>Residential</v>
      </c>
      <c r="G850" s="53">
        <f>Calculations!D823</f>
        <v>0.28896100000000002</v>
      </c>
      <c r="H850" s="53">
        <f>Calculations!H823</f>
        <v>0.28896100000000002</v>
      </c>
      <c r="I850" s="53">
        <f>Calculations!L823</f>
        <v>100</v>
      </c>
      <c r="J850" s="53">
        <f>Calculations!G823</f>
        <v>0</v>
      </c>
      <c r="K850" s="53">
        <f>Calculations!K823</f>
        <v>0</v>
      </c>
      <c r="L850" s="53">
        <f>Calculations!F823</f>
        <v>0</v>
      </c>
      <c r="M850" s="53">
        <f>Calculations!J823</f>
        <v>0</v>
      </c>
      <c r="N850" s="53">
        <f>Calculations!E823</f>
        <v>0</v>
      </c>
      <c r="O850" s="53">
        <f>Calculations!I823</f>
        <v>0</v>
      </c>
      <c r="P850" s="53">
        <f>Calculations!Q823</f>
        <v>1.42171E-2</v>
      </c>
      <c r="Q850" s="53">
        <f>Calculations!V823</f>
        <v>4.9200757195607707</v>
      </c>
      <c r="R850" s="53">
        <f>Calculations!O823</f>
        <v>0</v>
      </c>
      <c r="S850" s="53">
        <f>Calculations!T823</f>
        <v>0</v>
      </c>
      <c r="T850" s="53">
        <f>Calculations!M823</f>
        <v>0</v>
      </c>
      <c r="U850" s="53">
        <f>Calculations!R823</f>
        <v>0</v>
      </c>
      <c r="V850" s="31" t="s">
        <v>1782</v>
      </c>
      <c r="W850" s="31" t="s">
        <v>1782</v>
      </c>
      <c r="X850" s="31" t="s">
        <v>1779</v>
      </c>
      <c r="Y850" s="29" t="s">
        <v>1787</v>
      </c>
      <c r="Z850" s="38" t="s">
        <v>1788</v>
      </c>
      <c r="AA850" s="70" t="s">
        <v>2085</v>
      </c>
      <c r="AB850" s="63" t="s">
        <v>1878</v>
      </c>
      <c r="AC850" s="29"/>
    </row>
    <row r="851" spans="2:29" ht="45" x14ac:dyDescent="0.25">
      <c r="B851" s="13" t="str">
        <f>Calculations!A824</f>
        <v>19C387</v>
      </c>
      <c r="C851" s="60">
        <v>62</v>
      </c>
      <c r="D851" s="29" t="str">
        <f>Calculations!B824</f>
        <v>LAND NORTH WEST OF SOUTHLANDS, BOLTON ROAD CHORLEY, PR7 4AZ</v>
      </c>
      <c r="E851" s="29" t="s">
        <v>1812</v>
      </c>
      <c r="F851" s="13" t="str">
        <f>Calculations!C824</f>
        <v>Residential</v>
      </c>
      <c r="G851" s="53">
        <f>Calculations!D824</f>
        <v>3.2569699999999999</v>
      </c>
      <c r="H851" s="53">
        <f>Calculations!H824</f>
        <v>3.2569699999999999</v>
      </c>
      <c r="I851" s="53">
        <f>Calculations!L824</f>
        <v>100</v>
      </c>
      <c r="J851" s="53">
        <f>Calculations!G824</f>
        <v>0</v>
      </c>
      <c r="K851" s="53">
        <f>Calculations!K824</f>
        <v>0</v>
      </c>
      <c r="L851" s="53">
        <f>Calculations!F824</f>
        <v>0</v>
      </c>
      <c r="M851" s="53">
        <f>Calculations!J824</f>
        <v>0</v>
      </c>
      <c r="N851" s="53">
        <f>Calculations!E824</f>
        <v>0</v>
      </c>
      <c r="O851" s="53">
        <f>Calculations!I824</f>
        <v>0</v>
      </c>
      <c r="P851" s="53">
        <f>Calculations!Q824</f>
        <v>0.31240840000000003</v>
      </c>
      <c r="Q851" s="53">
        <f>Calculations!V824</f>
        <v>9.5919950137704681</v>
      </c>
      <c r="R851" s="53">
        <f>Calculations!O824</f>
        <v>0.2152</v>
      </c>
      <c r="S851" s="53">
        <f>Calculations!T824</f>
        <v>6.607368198049107</v>
      </c>
      <c r="T851" s="53">
        <f>Calculations!M824</f>
        <v>0.16200000000000001</v>
      </c>
      <c r="U851" s="53">
        <f>Calculations!R824</f>
        <v>4.9739481788287891</v>
      </c>
      <c r="V851" s="31" t="s">
        <v>1782</v>
      </c>
      <c r="W851" s="31" t="s">
        <v>1782</v>
      </c>
      <c r="X851" s="31" t="s">
        <v>1779</v>
      </c>
      <c r="Y851" s="29" t="s">
        <v>1787</v>
      </c>
      <c r="Z851" s="38" t="s">
        <v>1788</v>
      </c>
      <c r="AA851" s="77" t="s">
        <v>2441</v>
      </c>
      <c r="AB851" s="63" t="s">
        <v>1878</v>
      </c>
      <c r="AC851" s="29" t="s">
        <v>2448</v>
      </c>
    </row>
    <row r="852" spans="2:29" ht="63.75" x14ac:dyDescent="0.25">
      <c r="B852" s="13" t="str">
        <f>Calculations!A825</f>
        <v>19S273</v>
      </c>
      <c r="C852" s="60">
        <v>27</v>
      </c>
      <c r="D852" s="29" t="str">
        <f>Calculations!B825</f>
        <v>Land east and west of Liverpool Road, Longton
Identified as plots 1 - 4 (east of Liverpool Rd) and 5 ( west of Liverpool Rd) on attached plan</v>
      </c>
      <c r="E852" s="29" t="s">
        <v>1814</v>
      </c>
      <c r="F852" s="13" t="str">
        <f>Calculations!C825</f>
        <v>Residential</v>
      </c>
      <c r="G852" s="53">
        <f>Calculations!D825</f>
        <v>8.6066400000000005</v>
      </c>
      <c r="H852" s="53">
        <f>Calculations!H825</f>
        <v>2.2463008841189707</v>
      </c>
      <c r="I852" s="53">
        <f>Calculations!L825</f>
        <v>26.099626382873808</v>
      </c>
      <c r="J852" s="53">
        <f>Calculations!G825</f>
        <v>6.3581213815300002</v>
      </c>
      <c r="K852" s="53">
        <f>Calculations!K825</f>
        <v>73.874605903465223</v>
      </c>
      <c r="L852" s="53">
        <f>Calculations!F825</f>
        <v>2.2177343510300001E-3</v>
      </c>
      <c r="M852" s="53">
        <f>Calculations!J825</f>
        <v>2.576771366096409E-2</v>
      </c>
      <c r="N852" s="53">
        <f>Calculations!E825</f>
        <v>0</v>
      </c>
      <c r="O852" s="53">
        <f>Calculations!I825</f>
        <v>0</v>
      </c>
      <c r="P852" s="53">
        <f>Calculations!Q825</f>
        <v>0.42240310000000003</v>
      </c>
      <c r="Q852" s="53">
        <f>Calculations!V825</f>
        <v>4.9078746177370025</v>
      </c>
      <c r="R852" s="53">
        <f>Calculations!O825</f>
        <v>0.13802310000000001</v>
      </c>
      <c r="S852" s="53">
        <f>Calculations!T825</f>
        <v>1.603681576085441</v>
      </c>
      <c r="T852" s="53">
        <f>Calculations!M825</f>
        <v>6.08362E-2</v>
      </c>
      <c r="U852" s="53">
        <f>Calculations!R825</f>
        <v>0.70685191898348243</v>
      </c>
      <c r="V852" s="31" t="s">
        <v>1782</v>
      </c>
      <c r="W852" s="31" t="s">
        <v>1781</v>
      </c>
      <c r="X852" s="31" t="s">
        <v>1779</v>
      </c>
      <c r="Y852" s="29" t="s">
        <v>1786</v>
      </c>
      <c r="Z852" s="38" t="s">
        <v>1815</v>
      </c>
      <c r="AA852" s="71" t="s">
        <v>2086</v>
      </c>
      <c r="AB852" s="63" t="s">
        <v>1878</v>
      </c>
      <c r="AC852" s="29"/>
    </row>
    <row r="853" spans="2:29" ht="63.75" x14ac:dyDescent="0.25">
      <c r="B853" s="13" t="str">
        <f>Calculations!A826</f>
        <v>19S274</v>
      </c>
      <c r="C853" s="60">
        <v>36</v>
      </c>
      <c r="D853" s="29" t="str">
        <f>Calculations!B826</f>
        <v>Land north of Drumacre Lane West, Longton</v>
      </c>
      <c r="E853" s="29" t="s">
        <v>1814</v>
      </c>
      <c r="F853" s="13" t="str">
        <f>Calculations!C826</f>
        <v>Residential</v>
      </c>
      <c r="G853" s="53">
        <f>Calculations!D826</f>
        <v>5.72689</v>
      </c>
      <c r="H853" s="53">
        <f>Calculations!H826</f>
        <v>5.72689</v>
      </c>
      <c r="I853" s="53">
        <f>Calculations!L826</f>
        <v>100</v>
      </c>
      <c r="J853" s="53">
        <f>Calculations!G826</f>
        <v>0</v>
      </c>
      <c r="K853" s="53">
        <f>Calculations!K826</f>
        <v>0</v>
      </c>
      <c r="L853" s="53">
        <f>Calculations!F826</f>
        <v>0</v>
      </c>
      <c r="M853" s="53">
        <f>Calculations!J826</f>
        <v>0</v>
      </c>
      <c r="N853" s="53">
        <f>Calculations!E826</f>
        <v>0</v>
      </c>
      <c r="O853" s="53">
        <f>Calculations!I826</f>
        <v>0</v>
      </c>
      <c r="P853" s="53">
        <f>Calculations!Q826</f>
        <v>0.24728050000000001</v>
      </c>
      <c r="Q853" s="53">
        <f>Calculations!V826</f>
        <v>4.3178845760962759</v>
      </c>
      <c r="R853" s="53">
        <f>Calculations!O826</f>
        <v>9.0087500000000001E-2</v>
      </c>
      <c r="S853" s="53">
        <f>Calculations!T826</f>
        <v>1.5730614696632901</v>
      </c>
      <c r="T853" s="53">
        <f>Calculations!M826</f>
        <v>5.7456100000000003E-2</v>
      </c>
      <c r="U853" s="53">
        <f>Calculations!R826</f>
        <v>1.0032687898667514</v>
      </c>
      <c r="V853" s="31" t="s">
        <v>1782</v>
      </c>
      <c r="W853" s="31" t="s">
        <v>1782</v>
      </c>
      <c r="X853" s="31" t="s">
        <v>1779</v>
      </c>
      <c r="Y853" s="29" t="s">
        <v>1787</v>
      </c>
      <c r="Z853" s="38" t="s">
        <v>1788</v>
      </c>
      <c r="AA853" s="71" t="s">
        <v>2087</v>
      </c>
      <c r="AB853" s="63" t="s">
        <v>1878</v>
      </c>
      <c r="AC853" s="29"/>
    </row>
    <row r="854" spans="2:29" ht="51" x14ac:dyDescent="0.25">
      <c r="B854" s="13" t="str">
        <f>Calculations!A827</f>
        <v>19S275</v>
      </c>
      <c r="C854" s="60">
        <v>36</v>
      </c>
      <c r="D854" s="29" t="str">
        <f>Calculations!B827</f>
        <v>Fair Acre Farm, Moss Lane, Little Hoole, PR4 4SX</v>
      </c>
      <c r="E854" s="29" t="s">
        <v>1814</v>
      </c>
      <c r="F854" s="13" t="str">
        <f>Calculations!C827</f>
        <v>Residential</v>
      </c>
      <c r="G854" s="53">
        <f>Calculations!D827</f>
        <v>0.47117999999999999</v>
      </c>
      <c r="H854" s="53">
        <f>Calculations!H827</f>
        <v>0.47117999999999999</v>
      </c>
      <c r="I854" s="53">
        <f>Calculations!L827</f>
        <v>100</v>
      </c>
      <c r="J854" s="53">
        <f>Calculations!G827</f>
        <v>0</v>
      </c>
      <c r="K854" s="53">
        <f>Calculations!K827</f>
        <v>0</v>
      </c>
      <c r="L854" s="53">
        <f>Calculations!F827</f>
        <v>0</v>
      </c>
      <c r="M854" s="53">
        <f>Calculations!J827</f>
        <v>0</v>
      </c>
      <c r="N854" s="53">
        <f>Calculations!E827</f>
        <v>0</v>
      </c>
      <c r="O854" s="53">
        <f>Calculations!I827</f>
        <v>0</v>
      </c>
      <c r="P854" s="53">
        <f>Calculations!Q827</f>
        <v>1.5443399999999999E-3</v>
      </c>
      <c r="Q854" s="53">
        <f>Calculations!V827</f>
        <v>0.32776009168470649</v>
      </c>
      <c r="R854" s="53">
        <f>Calculations!O827</f>
        <v>0</v>
      </c>
      <c r="S854" s="53">
        <f>Calculations!T827</f>
        <v>0</v>
      </c>
      <c r="T854" s="53">
        <f>Calculations!M827</f>
        <v>0</v>
      </c>
      <c r="U854" s="53">
        <f>Calculations!R827</f>
        <v>0</v>
      </c>
      <c r="V854" s="31" t="s">
        <v>1782</v>
      </c>
      <c r="W854" s="31" t="s">
        <v>1782</v>
      </c>
      <c r="X854" s="31" t="s">
        <v>1779</v>
      </c>
      <c r="Y854" s="29" t="s">
        <v>1787</v>
      </c>
      <c r="Z854" s="38" t="s">
        <v>1788</v>
      </c>
      <c r="AA854" s="71" t="s">
        <v>1974</v>
      </c>
      <c r="AB854" s="63" t="s">
        <v>1878</v>
      </c>
      <c r="AC854" s="29"/>
    </row>
    <row r="855" spans="2:29" ht="63.75" x14ac:dyDescent="0.25">
      <c r="B855" s="13" t="str">
        <f>Calculations!A828</f>
        <v>19S277</v>
      </c>
      <c r="C855" s="60" t="s">
        <v>1834</v>
      </c>
      <c r="D855" s="29" t="str">
        <f>Calculations!B828</f>
        <v>Brooklyn, Nabs Head Lane, Samlesbury, Preston, PR5 0UQ</v>
      </c>
      <c r="E855" s="29" t="s">
        <v>1814</v>
      </c>
      <c r="F855" s="13" t="str">
        <f>Calculations!C828</f>
        <v>Residential</v>
      </c>
      <c r="G855" s="53">
        <f>Calculations!D828</f>
        <v>1.4168499999999999</v>
      </c>
      <c r="H855" s="53">
        <f>Calculations!H828</f>
        <v>1.4168499999999999</v>
      </c>
      <c r="I855" s="53">
        <f>Calculations!L828</f>
        <v>100</v>
      </c>
      <c r="J855" s="53">
        <f>Calculations!G828</f>
        <v>0</v>
      </c>
      <c r="K855" s="53">
        <f>Calculations!K828</f>
        <v>0</v>
      </c>
      <c r="L855" s="53">
        <f>Calculations!F828</f>
        <v>0</v>
      </c>
      <c r="M855" s="53">
        <f>Calculations!J828</f>
        <v>0</v>
      </c>
      <c r="N855" s="53">
        <f>Calculations!E828</f>
        <v>0</v>
      </c>
      <c r="O855" s="53">
        <f>Calculations!I828</f>
        <v>0</v>
      </c>
      <c r="P855" s="53">
        <f>Calculations!Q828</f>
        <v>3.5086819000000005E-2</v>
      </c>
      <c r="Q855" s="53">
        <f>Calculations!V828</f>
        <v>2.4763961604968774</v>
      </c>
      <c r="R855" s="53">
        <f>Calculations!O828</f>
        <v>2.7357899000000001E-2</v>
      </c>
      <c r="S855" s="53">
        <f>Calculations!T828</f>
        <v>1.9308959311147973</v>
      </c>
      <c r="T855" s="53">
        <f>Calculations!M828</f>
        <v>2.7012100000000001E-2</v>
      </c>
      <c r="U855" s="53">
        <f>Calculations!R828</f>
        <v>1.9064897483855032</v>
      </c>
      <c r="V855" s="31" t="s">
        <v>1782</v>
      </c>
      <c r="W855" s="31" t="s">
        <v>1782</v>
      </c>
      <c r="X855" s="31" t="s">
        <v>1779</v>
      </c>
      <c r="Y855" s="29" t="s">
        <v>1787</v>
      </c>
      <c r="Z855" s="38" t="s">
        <v>1788</v>
      </c>
      <c r="AA855" s="76" t="s">
        <v>2357</v>
      </c>
      <c r="AB855" s="63" t="s">
        <v>1878</v>
      </c>
      <c r="AC855" s="29"/>
    </row>
    <row r="856" spans="2:29" ht="51" x14ac:dyDescent="0.25">
      <c r="B856" s="13" t="str">
        <f>Calculations!A829</f>
        <v>19S278</v>
      </c>
      <c r="C856" s="60">
        <v>35</v>
      </c>
      <c r="D856" s="29" t="str">
        <f>Calculations!B829</f>
        <v>36 Hall Lane, Longton, Preston, Lancs PR4 5ZD. Garden to west of property</v>
      </c>
      <c r="E856" s="29" t="s">
        <v>1814</v>
      </c>
      <c r="F856" s="13" t="str">
        <f>Calculations!C829</f>
        <v>Residential</v>
      </c>
      <c r="G856" s="53">
        <f>Calculations!D829</f>
        <v>4.8602800000000002E-2</v>
      </c>
      <c r="H856" s="53">
        <f>Calculations!H829</f>
        <v>4.8602800000000002E-2</v>
      </c>
      <c r="I856" s="53">
        <f>Calculations!L829</f>
        <v>100</v>
      </c>
      <c r="J856" s="53">
        <f>Calculations!G829</f>
        <v>0</v>
      </c>
      <c r="K856" s="53">
        <f>Calculations!K829</f>
        <v>0</v>
      </c>
      <c r="L856" s="53">
        <f>Calculations!F829</f>
        <v>0</v>
      </c>
      <c r="M856" s="53">
        <f>Calculations!J829</f>
        <v>0</v>
      </c>
      <c r="N856" s="53">
        <f>Calculations!E829</f>
        <v>0</v>
      </c>
      <c r="O856" s="53">
        <f>Calculations!I829</f>
        <v>0</v>
      </c>
      <c r="P856" s="53">
        <f>Calculations!Q829</f>
        <v>1.2652E-4</v>
      </c>
      <c r="Q856" s="53">
        <f>Calculations!V829</f>
        <v>0.26031422057988429</v>
      </c>
      <c r="R856" s="53">
        <f>Calculations!O829</f>
        <v>0</v>
      </c>
      <c r="S856" s="53">
        <f>Calculations!T829</f>
        <v>0</v>
      </c>
      <c r="T856" s="53">
        <f>Calculations!M829</f>
        <v>0</v>
      </c>
      <c r="U856" s="53">
        <f>Calculations!R829</f>
        <v>0</v>
      </c>
      <c r="V856" s="31" t="s">
        <v>1782</v>
      </c>
      <c r="W856" s="31" t="s">
        <v>1782</v>
      </c>
      <c r="X856" s="31" t="s">
        <v>1779</v>
      </c>
      <c r="Y856" s="29" t="s">
        <v>1787</v>
      </c>
      <c r="Z856" s="38" t="s">
        <v>1788</v>
      </c>
      <c r="AA856" s="71" t="s">
        <v>2088</v>
      </c>
      <c r="AB856" s="63" t="s">
        <v>1878</v>
      </c>
      <c r="AC856" s="29"/>
    </row>
    <row r="857" spans="2:29" ht="51" x14ac:dyDescent="0.25">
      <c r="B857" s="13" t="str">
        <f>Calculations!A830</f>
        <v>19S279</v>
      </c>
      <c r="C857" s="60">
        <v>35</v>
      </c>
      <c r="D857" s="29" t="str">
        <f>Calculations!B830</f>
        <v>land at back of 36 Hall Lane, Longton, Preston, Lancs,  PR45ZD</v>
      </c>
      <c r="E857" s="29" t="s">
        <v>1814</v>
      </c>
      <c r="F857" s="13" t="str">
        <f>Calculations!C830</f>
        <v>Residential</v>
      </c>
      <c r="G857" s="53">
        <f>Calculations!D830</f>
        <v>0.18704100000000001</v>
      </c>
      <c r="H857" s="53">
        <f>Calculations!H830</f>
        <v>0.18704100000000001</v>
      </c>
      <c r="I857" s="53">
        <f>Calculations!L830</f>
        <v>100</v>
      </c>
      <c r="J857" s="53">
        <f>Calculations!G830</f>
        <v>0</v>
      </c>
      <c r="K857" s="53">
        <f>Calculations!K830</f>
        <v>0</v>
      </c>
      <c r="L857" s="53">
        <f>Calculations!F830</f>
        <v>0</v>
      </c>
      <c r="M857" s="53">
        <f>Calculations!J830</f>
        <v>0</v>
      </c>
      <c r="N857" s="53">
        <f>Calculations!E830</f>
        <v>0</v>
      </c>
      <c r="O857" s="53">
        <f>Calculations!I830</f>
        <v>0</v>
      </c>
      <c r="P857" s="53">
        <f>Calculations!Q830</f>
        <v>0</v>
      </c>
      <c r="Q857" s="53">
        <f>Calculations!V830</f>
        <v>0</v>
      </c>
      <c r="R857" s="53">
        <f>Calculations!O830</f>
        <v>0</v>
      </c>
      <c r="S857" s="53">
        <f>Calculations!T830</f>
        <v>0</v>
      </c>
      <c r="T857" s="53">
        <f>Calculations!M830</f>
        <v>0</v>
      </c>
      <c r="U857" s="53">
        <f>Calculations!R830</f>
        <v>0</v>
      </c>
      <c r="V857" s="31" t="s">
        <v>1782</v>
      </c>
      <c r="W857" s="31" t="s">
        <v>1782</v>
      </c>
      <c r="X857" s="31" t="s">
        <v>1779</v>
      </c>
      <c r="Y857" s="29" t="s">
        <v>1789</v>
      </c>
      <c r="Z857" s="38" t="s">
        <v>1790</v>
      </c>
      <c r="AA857" s="71" t="s">
        <v>2088</v>
      </c>
      <c r="AB857" s="63" t="s">
        <v>1878</v>
      </c>
      <c r="AC857" s="29"/>
    </row>
    <row r="858" spans="2:29" ht="51" x14ac:dyDescent="0.25">
      <c r="B858" s="13" t="str">
        <f>Calculations!A831</f>
        <v>19S280</v>
      </c>
      <c r="C858" s="60">
        <v>35</v>
      </c>
      <c r="D858" s="29" t="str">
        <f>Calculations!B831</f>
        <v>Title number LAN88896
Freehold Land adjioning 53A Liverpool Old Road, Much Hoole, Nr Preston, PR44GA</v>
      </c>
      <c r="E858" s="29" t="s">
        <v>1814</v>
      </c>
      <c r="F858" s="13" t="str">
        <f>Calculations!C831</f>
        <v>Residential</v>
      </c>
      <c r="G858" s="53">
        <f>Calculations!D831</f>
        <v>4.0177899999999998</v>
      </c>
      <c r="H858" s="53">
        <f>Calculations!H831</f>
        <v>4.0177899999999998</v>
      </c>
      <c r="I858" s="53">
        <f>Calculations!L831</f>
        <v>100</v>
      </c>
      <c r="J858" s="53">
        <f>Calculations!G831</f>
        <v>0</v>
      </c>
      <c r="K858" s="53">
        <f>Calculations!K831</f>
        <v>0</v>
      </c>
      <c r="L858" s="53">
        <f>Calculations!F831</f>
        <v>0</v>
      </c>
      <c r="M858" s="53">
        <f>Calculations!J831</f>
        <v>0</v>
      </c>
      <c r="N858" s="53">
        <f>Calculations!E831</f>
        <v>0</v>
      </c>
      <c r="O858" s="53">
        <f>Calculations!I831</f>
        <v>0</v>
      </c>
      <c r="P858" s="53">
        <f>Calculations!Q831</f>
        <v>0.3014848</v>
      </c>
      <c r="Q858" s="53">
        <f>Calculations!V831</f>
        <v>7.5037470848401728</v>
      </c>
      <c r="R858" s="53">
        <f>Calculations!O831</f>
        <v>5.7347799999999997E-2</v>
      </c>
      <c r="S858" s="53">
        <f>Calculations!T831</f>
        <v>1.4273468747744407</v>
      </c>
      <c r="T858" s="53">
        <f>Calculations!M831</f>
        <v>1.7922899999999999E-2</v>
      </c>
      <c r="U858" s="53">
        <f>Calculations!R831</f>
        <v>0.44608852130151155</v>
      </c>
      <c r="V858" s="31" t="s">
        <v>1782</v>
      </c>
      <c r="W858" s="31" t="s">
        <v>1782</v>
      </c>
      <c r="X858" s="31" t="s">
        <v>1779</v>
      </c>
      <c r="Y858" s="29" t="s">
        <v>1787</v>
      </c>
      <c r="Z858" s="38" t="s">
        <v>1788</v>
      </c>
      <c r="AA858" s="71" t="s">
        <v>2089</v>
      </c>
      <c r="AB858" s="63" t="s">
        <v>1878</v>
      </c>
      <c r="AC858" s="29"/>
    </row>
    <row r="859" spans="2:29" ht="63.75" x14ac:dyDescent="0.25">
      <c r="B859" s="13" t="str">
        <f>Calculations!A832</f>
        <v>19S281</v>
      </c>
      <c r="C859" s="60">
        <v>35</v>
      </c>
      <c r="D859" s="29" t="str">
        <f>Calculations!B832</f>
        <v>Land North of Bakers Farm, Brook Lane, Much Hoole, PR4 5JB</v>
      </c>
      <c r="E859" s="29" t="s">
        <v>1814</v>
      </c>
      <c r="F859" s="13" t="str">
        <f>Calculations!C832</f>
        <v>Residential</v>
      </c>
      <c r="G859" s="53">
        <f>Calculations!D832</f>
        <v>0.20389599999999999</v>
      </c>
      <c r="H859" s="53">
        <f>Calculations!H832</f>
        <v>0.20389599999999999</v>
      </c>
      <c r="I859" s="53">
        <f>Calculations!L832</f>
        <v>100</v>
      </c>
      <c r="J859" s="53">
        <f>Calculations!G832</f>
        <v>0</v>
      </c>
      <c r="K859" s="53">
        <f>Calculations!K832</f>
        <v>0</v>
      </c>
      <c r="L859" s="53">
        <f>Calculations!F832</f>
        <v>0</v>
      </c>
      <c r="M859" s="53">
        <f>Calculations!J832</f>
        <v>0</v>
      </c>
      <c r="N859" s="53">
        <f>Calculations!E832</f>
        <v>0</v>
      </c>
      <c r="O859" s="53">
        <f>Calculations!I832</f>
        <v>0</v>
      </c>
      <c r="P859" s="53">
        <f>Calculations!Q832</f>
        <v>7.8363730000000006E-3</v>
      </c>
      <c r="Q859" s="53">
        <f>Calculations!V832</f>
        <v>3.8433186526464476</v>
      </c>
      <c r="R859" s="53">
        <f>Calculations!O832</f>
        <v>7.3072299999999996E-4</v>
      </c>
      <c r="S859" s="53">
        <f>Calculations!T832</f>
        <v>0.35838025267783574</v>
      </c>
      <c r="T859" s="53">
        <f>Calculations!M832</f>
        <v>0</v>
      </c>
      <c r="U859" s="53">
        <f>Calculations!R832</f>
        <v>0</v>
      </c>
      <c r="V859" s="31" t="s">
        <v>1782</v>
      </c>
      <c r="W859" s="31" t="s">
        <v>1782</v>
      </c>
      <c r="X859" s="31" t="s">
        <v>1779</v>
      </c>
      <c r="Y859" s="29" t="s">
        <v>1787</v>
      </c>
      <c r="Z859" s="38" t="s">
        <v>1788</v>
      </c>
      <c r="AA859" s="71" t="s">
        <v>2090</v>
      </c>
      <c r="AB859" s="63" t="s">
        <v>1878</v>
      </c>
      <c r="AC859" s="29"/>
    </row>
    <row r="860" spans="2:29" ht="63.75" x14ac:dyDescent="0.25">
      <c r="B860" s="13" t="str">
        <f>Calculations!A833</f>
        <v>19S282</v>
      </c>
      <c r="C860" s="60">
        <v>32</v>
      </c>
      <c r="D860" s="29" t="str">
        <f>Calculations!B833</f>
        <v>Land part of Pear Tree Farm, Hoghton Lane, Higher Walton, Preston. PR5 4EH Lancashire. United Kingdom</v>
      </c>
      <c r="E860" s="29" t="s">
        <v>1814</v>
      </c>
      <c r="F860" s="13" t="str">
        <f>Calculations!C833</f>
        <v>Residential</v>
      </c>
      <c r="G860" s="53">
        <f>Calculations!D833</f>
        <v>1.87601</v>
      </c>
      <c r="H860" s="53">
        <f>Calculations!H833</f>
        <v>1.87601</v>
      </c>
      <c r="I860" s="53">
        <f>Calculations!L833</f>
        <v>100</v>
      </c>
      <c r="J860" s="53">
        <f>Calculations!G833</f>
        <v>0</v>
      </c>
      <c r="K860" s="53">
        <f>Calculations!K833</f>
        <v>0</v>
      </c>
      <c r="L860" s="53">
        <f>Calculations!F833</f>
        <v>0</v>
      </c>
      <c r="M860" s="53">
        <f>Calculations!J833</f>
        <v>0</v>
      </c>
      <c r="N860" s="53">
        <f>Calculations!E833</f>
        <v>0</v>
      </c>
      <c r="O860" s="53">
        <f>Calculations!I833</f>
        <v>0</v>
      </c>
      <c r="P860" s="53">
        <f>Calculations!Q833</f>
        <v>5.3606479999999998E-2</v>
      </c>
      <c r="Q860" s="53">
        <f>Calculations!V833</f>
        <v>2.8574730411884799</v>
      </c>
      <c r="R860" s="53">
        <f>Calculations!O833</f>
        <v>1.475778E-2</v>
      </c>
      <c r="S860" s="53">
        <f>Calculations!T833</f>
        <v>0.78665785363617458</v>
      </c>
      <c r="T860" s="53">
        <f>Calculations!M833</f>
        <v>1.31317E-2</v>
      </c>
      <c r="U860" s="53">
        <f>Calculations!R833</f>
        <v>0.69998027729063272</v>
      </c>
      <c r="V860" s="31" t="s">
        <v>1782</v>
      </c>
      <c r="W860" s="31" t="s">
        <v>1782</v>
      </c>
      <c r="X860" s="31" t="s">
        <v>1779</v>
      </c>
      <c r="Y860" s="29" t="s">
        <v>1787</v>
      </c>
      <c r="Z860" s="38" t="s">
        <v>1788</v>
      </c>
      <c r="AA860" s="71" t="s">
        <v>2091</v>
      </c>
      <c r="AB860" s="63" t="s">
        <v>1878</v>
      </c>
      <c r="AC860" s="29"/>
    </row>
    <row r="861" spans="2:29" ht="63.75" x14ac:dyDescent="0.25">
      <c r="B861" s="13" t="str">
        <f>Calculations!A834</f>
        <v>19S283</v>
      </c>
      <c r="C861" s="60">
        <v>32</v>
      </c>
      <c r="D861" s="29" t="str">
        <f>Calculations!B834</f>
        <v>Land part of Pear Tree Farm, Hoghton Lane, Higher Walton, Preston. PR5 4EH Lancashire. United Kingdom.</v>
      </c>
      <c r="E861" s="29" t="s">
        <v>1814</v>
      </c>
      <c r="F861" s="13" t="str">
        <f>Calculations!C834</f>
        <v>Residential</v>
      </c>
      <c r="G861" s="53">
        <f>Calculations!D834</f>
        <v>0.39275900000000002</v>
      </c>
      <c r="H861" s="53">
        <f>Calculations!H834</f>
        <v>0.39275900000000002</v>
      </c>
      <c r="I861" s="53">
        <f>Calculations!L834</f>
        <v>100</v>
      </c>
      <c r="J861" s="53">
        <f>Calculations!G834</f>
        <v>0</v>
      </c>
      <c r="K861" s="53">
        <f>Calculations!K834</f>
        <v>0</v>
      </c>
      <c r="L861" s="53">
        <f>Calculations!F834</f>
        <v>0</v>
      </c>
      <c r="M861" s="53">
        <f>Calculations!J834</f>
        <v>0</v>
      </c>
      <c r="N861" s="53">
        <f>Calculations!E834</f>
        <v>0</v>
      </c>
      <c r="O861" s="53">
        <f>Calculations!I834</f>
        <v>0</v>
      </c>
      <c r="P861" s="53">
        <f>Calculations!Q834</f>
        <v>3.2315000000000003E-2</v>
      </c>
      <c r="Q861" s="53">
        <f>Calculations!V834</f>
        <v>8.227691790640062</v>
      </c>
      <c r="R861" s="53">
        <f>Calculations!O834</f>
        <v>0</v>
      </c>
      <c r="S861" s="53">
        <f>Calculations!T834</f>
        <v>0</v>
      </c>
      <c r="T861" s="53">
        <f>Calculations!M834</f>
        <v>0</v>
      </c>
      <c r="U861" s="53">
        <f>Calculations!R834</f>
        <v>0</v>
      </c>
      <c r="V861" s="31" t="s">
        <v>1782</v>
      </c>
      <c r="W861" s="31" t="s">
        <v>1782</v>
      </c>
      <c r="X861" s="31" t="s">
        <v>1779</v>
      </c>
      <c r="Y861" s="29" t="s">
        <v>1787</v>
      </c>
      <c r="Z861" s="38" t="s">
        <v>1788</v>
      </c>
      <c r="AA861" s="71" t="s">
        <v>2092</v>
      </c>
      <c r="AB861" s="63" t="s">
        <v>1878</v>
      </c>
      <c r="AC861" s="29"/>
    </row>
    <row r="862" spans="2:29" ht="63.75" x14ac:dyDescent="0.25">
      <c r="B862" s="13" t="str">
        <f>Calculations!A835</f>
        <v>19S284</v>
      </c>
      <c r="C862" s="60">
        <v>36</v>
      </c>
      <c r="D862" s="29" t="str">
        <f>Calculations!B835</f>
        <v>Land South of Gill Lane, Walmer Bridge  PR4 5GN</v>
      </c>
      <c r="E862" s="29" t="s">
        <v>1814</v>
      </c>
      <c r="F862" s="13" t="str">
        <f>Calculations!C835</f>
        <v>Residential</v>
      </c>
      <c r="G862" s="53">
        <f>Calculations!D835</f>
        <v>2.25542</v>
      </c>
      <c r="H862" s="53">
        <f>Calculations!H835</f>
        <v>2.25542</v>
      </c>
      <c r="I862" s="53">
        <f>Calculations!L835</f>
        <v>100</v>
      </c>
      <c r="J862" s="53">
        <f>Calculations!G835</f>
        <v>0</v>
      </c>
      <c r="K862" s="53">
        <f>Calculations!K835</f>
        <v>0</v>
      </c>
      <c r="L862" s="53">
        <f>Calculations!F835</f>
        <v>0</v>
      </c>
      <c r="M862" s="53">
        <f>Calculations!J835</f>
        <v>0</v>
      </c>
      <c r="N862" s="53">
        <f>Calculations!E835</f>
        <v>0</v>
      </c>
      <c r="O862" s="53">
        <f>Calculations!I835</f>
        <v>0</v>
      </c>
      <c r="P862" s="53">
        <f>Calculations!Q835</f>
        <v>0.30850750000000005</v>
      </c>
      <c r="Q862" s="53">
        <f>Calculations!V835</f>
        <v>13.678494471096295</v>
      </c>
      <c r="R862" s="53">
        <f>Calculations!O835</f>
        <v>3.05905E-2</v>
      </c>
      <c r="S862" s="53">
        <f>Calculations!T835</f>
        <v>1.3563105763006447</v>
      </c>
      <c r="T862" s="53">
        <f>Calculations!M835</f>
        <v>1.9480299999999999E-2</v>
      </c>
      <c r="U862" s="53">
        <f>Calculations!R835</f>
        <v>0.86371052841599338</v>
      </c>
      <c r="V862" s="31" t="s">
        <v>1782</v>
      </c>
      <c r="W862" s="31" t="s">
        <v>1782</v>
      </c>
      <c r="X862" s="31" t="s">
        <v>1779</v>
      </c>
      <c r="Y862" s="29" t="s">
        <v>1787</v>
      </c>
      <c r="Z862" s="38" t="s">
        <v>1788</v>
      </c>
      <c r="AA862" s="71" t="s">
        <v>2093</v>
      </c>
      <c r="AB862" s="63" t="s">
        <v>1878</v>
      </c>
      <c r="AC862" s="29"/>
    </row>
    <row r="863" spans="2:29" ht="63.75" x14ac:dyDescent="0.25">
      <c r="B863" s="13" t="str">
        <f>Calculations!A836</f>
        <v>19S285</v>
      </c>
      <c r="C863" s="60">
        <v>25</v>
      </c>
      <c r="D863" s="29" t="str">
        <f>Calculations!B836</f>
        <v>Land to the East of Nabs Head Lane PR5 0TY</v>
      </c>
      <c r="E863" s="29" t="s">
        <v>1814</v>
      </c>
      <c r="F863" s="13" t="str">
        <f>Calculations!C836</f>
        <v>Residential</v>
      </c>
      <c r="G863" s="53">
        <f>Calculations!D836</f>
        <v>3.46428</v>
      </c>
      <c r="H863" s="53">
        <f>Calculations!H836</f>
        <v>3.46428</v>
      </c>
      <c r="I863" s="53">
        <f>Calculations!L836</f>
        <v>100</v>
      </c>
      <c r="J863" s="53">
        <f>Calculations!G836</f>
        <v>0</v>
      </c>
      <c r="K863" s="53">
        <f>Calculations!K836</f>
        <v>0</v>
      </c>
      <c r="L863" s="53">
        <f>Calculations!F836</f>
        <v>0</v>
      </c>
      <c r="M863" s="53">
        <f>Calculations!J836</f>
        <v>0</v>
      </c>
      <c r="N863" s="53">
        <f>Calculations!E836</f>
        <v>0</v>
      </c>
      <c r="O863" s="53">
        <f>Calculations!I836</f>
        <v>0</v>
      </c>
      <c r="P863" s="53">
        <f>Calculations!Q836</f>
        <v>0.15084691</v>
      </c>
      <c r="Q863" s="53">
        <f>Calculations!V836</f>
        <v>4.3543509762490329</v>
      </c>
      <c r="R863" s="53">
        <f>Calculations!O836</f>
        <v>6.2972210000000001E-2</v>
      </c>
      <c r="S863" s="53">
        <f>Calculations!T836</f>
        <v>1.8177575138268269</v>
      </c>
      <c r="T863" s="53">
        <f>Calculations!M836</f>
        <v>6.0719500000000003E-2</v>
      </c>
      <c r="U863" s="53">
        <f>Calculations!R836</f>
        <v>1.7527307261537752</v>
      </c>
      <c r="V863" s="31" t="s">
        <v>1782</v>
      </c>
      <c r="W863" s="31" t="s">
        <v>1782</v>
      </c>
      <c r="X863" s="31" t="s">
        <v>1779</v>
      </c>
      <c r="Y863" s="29" t="s">
        <v>1787</v>
      </c>
      <c r="Z863" s="38" t="s">
        <v>1788</v>
      </c>
      <c r="AA863" s="71" t="s">
        <v>2094</v>
      </c>
      <c r="AB863" s="63" t="s">
        <v>1878</v>
      </c>
      <c r="AC863" s="29"/>
    </row>
    <row r="864" spans="2:29" ht="63.75" x14ac:dyDescent="0.25">
      <c r="B864" s="13" t="str">
        <f>Calculations!A837</f>
        <v>19S286</v>
      </c>
      <c r="C864" s="60">
        <v>25</v>
      </c>
      <c r="D864" s="29" t="str">
        <f>Calculations!B837</f>
        <v>Land to the West of Nabs Head Lane PR5 0TY</v>
      </c>
      <c r="E864" s="29" t="s">
        <v>1814</v>
      </c>
      <c r="F864" s="13" t="str">
        <f>Calculations!C837</f>
        <v>Residential</v>
      </c>
      <c r="G864" s="53">
        <f>Calculations!D837</f>
        <v>2.2987799999999998</v>
      </c>
      <c r="H864" s="53">
        <f>Calculations!H837</f>
        <v>2.2987799999999998</v>
      </c>
      <c r="I864" s="53">
        <f>Calculations!L837</f>
        <v>100</v>
      </c>
      <c r="J864" s="53">
        <f>Calculations!G837</f>
        <v>0</v>
      </c>
      <c r="K864" s="53">
        <f>Calculations!K837</f>
        <v>0</v>
      </c>
      <c r="L864" s="53">
        <f>Calculations!F837</f>
        <v>0</v>
      </c>
      <c r="M864" s="53">
        <f>Calculations!J837</f>
        <v>0</v>
      </c>
      <c r="N864" s="53">
        <f>Calculations!E837</f>
        <v>0</v>
      </c>
      <c r="O864" s="53">
        <f>Calculations!I837</f>
        <v>0</v>
      </c>
      <c r="P864" s="53">
        <f>Calculations!Q837</f>
        <v>0.27999570000000001</v>
      </c>
      <c r="Q864" s="53">
        <f>Calculations!V837</f>
        <v>12.180186881737271</v>
      </c>
      <c r="R864" s="53">
        <f>Calculations!O837</f>
        <v>0.18497070000000002</v>
      </c>
      <c r="S864" s="53">
        <f>Calculations!T837</f>
        <v>8.046472476705036</v>
      </c>
      <c r="T864" s="53">
        <f>Calculations!M837</f>
        <v>0.14798800000000001</v>
      </c>
      <c r="U864" s="53">
        <f>Calculations!R837</f>
        <v>6.4376756366420453</v>
      </c>
      <c r="V864" s="31" t="s">
        <v>1782</v>
      </c>
      <c r="W864" s="31" t="s">
        <v>1782</v>
      </c>
      <c r="X864" s="31" t="s">
        <v>1779</v>
      </c>
      <c r="Y864" s="29" t="s">
        <v>1787</v>
      </c>
      <c r="Z864" s="38" t="s">
        <v>1788</v>
      </c>
      <c r="AA864" s="71" t="s">
        <v>2095</v>
      </c>
      <c r="AB864" s="63" t="s">
        <v>1878</v>
      </c>
      <c r="AC864" s="29"/>
    </row>
    <row r="865" spans="2:29" ht="90" x14ac:dyDescent="0.25">
      <c r="B865" s="13" t="str">
        <f>Calculations!A838</f>
        <v>19S287</v>
      </c>
      <c r="C865" s="60">
        <v>36</v>
      </c>
      <c r="D865" s="29" t="str">
        <f>Calculations!B838</f>
        <v>Ashtons Plant Centre, The Nursery, Longmeanygate, Midge Hall, Leyland PR26 7TB</v>
      </c>
      <c r="E865" s="29" t="s">
        <v>1814</v>
      </c>
      <c r="F865" s="13" t="str">
        <f>Calculations!C838</f>
        <v>Residential</v>
      </c>
      <c r="G865" s="53">
        <f>Calculations!D838</f>
        <v>1.8511299999999999</v>
      </c>
      <c r="H865" s="53">
        <f>Calculations!H838</f>
        <v>1.8511299999999999</v>
      </c>
      <c r="I865" s="53">
        <f>Calculations!L838</f>
        <v>100</v>
      </c>
      <c r="J865" s="53">
        <f>Calculations!G838</f>
        <v>0</v>
      </c>
      <c r="K865" s="53">
        <f>Calculations!K838</f>
        <v>0</v>
      </c>
      <c r="L865" s="53">
        <f>Calculations!F838</f>
        <v>0</v>
      </c>
      <c r="M865" s="53">
        <f>Calculations!J838</f>
        <v>0</v>
      </c>
      <c r="N865" s="53">
        <f>Calculations!E838</f>
        <v>0</v>
      </c>
      <c r="O865" s="53">
        <f>Calculations!I838</f>
        <v>0</v>
      </c>
      <c r="P865" s="53">
        <f>Calculations!Q838</f>
        <v>0.27623059999999999</v>
      </c>
      <c r="Q865" s="53">
        <f>Calculations!V838</f>
        <v>14.922269100495372</v>
      </c>
      <c r="R865" s="53">
        <f>Calculations!O838</f>
        <v>8.3271600000000001E-2</v>
      </c>
      <c r="S865" s="53">
        <f>Calculations!T838</f>
        <v>4.4984198840708114</v>
      </c>
      <c r="T865" s="53">
        <f>Calculations!M838</f>
        <v>3.8157700000000003E-2</v>
      </c>
      <c r="U865" s="53">
        <f>Calculations!R838</f>
        <v>2.0613193022640228</v>
      </c>
      <c r="V865" s="31" t="s">
        <v>1782</v>
      </c>
      <c r="W865" s="31" t="s">
        <v>1782</v>
      </c>
      <c r="X865" s="31" t="s">
        <v>1779</v>
      </c>
      <c r="Y865" s="29" t="s">
        <v>1787</v>
      </c>
      <c r="Z865" s="38" t="s">
        <v>1788</v>
      </c>
      <c r="AA865" s="70" t="s">
        <v>2096</v>
      </c>
      <c r="AB865" s="63" t="s">
        <v>1878</v>
      </c>
      <c r="AC865" s="29"/>
    </row>
    <row r="866" spans="2:29" ht="63.75" x14ac:dyDescent="0.25">
      <c r="B866" s="13" t="str">
        <f>Calculations!A839</f>
        <v>19S288</v>
      </c>
      <c r="C866" s="60">
        <v>29</v>
      </c>
      <c r="D866" s="29" t="str">
        <f>Calculations!B839</f>
        <v>Land at Old Lane Farm, Penwortham Preston PR1 9SY</v>
      </c>
      <c r="E866" s="29" t="s">
        <v>1814</v>
      </c>
      <c r="F866" s="13" t="str">
        <f>Calculations!C839</f>
        <v>Residential</v>
      </c>
      <c r="G866" s="53">
        <f>Calculations!D839</f>
        <v>2.0781800000000001</v>
      </c>
      <c r="H866" s="53">
        <f>Calculations!H839</f>
        <v>2.0781800000000001</v>
      </c>
      <c r="I866" s="53">
        <f>Calculations!L839</f>
        <v>100</v>
      </c>
      <c r="J866" s="53">
        <f>Calculations!G839</f>
        <v>0</v>
      </c>
      <c r="K866" s="53">
        <f>Calculations!K839</f>
        <v>0</v>
      </c>
      <c r="L866" s="53">
        <f>Calculations!F839</f>
        <v>0</v>
      </c>
      <c r="M866" s="53">
        <f>Calculations!J839</f>
        <v>0</v>
      </c>
      <c r="N866" s="53">
        <f>Calculations!E839</f>
        <v>0</v>
      </c>
      <c r="O866" s="53">
        <f>Calculations!I839</f>
        <v>0</v>
      </c>
      <c r="P866" s="53">
        <f>Calculations!Q839</f>
        <v>3.8347699999999998E-2</v>
      </c>
      <c r="Q866" s="53">
        <f>Calculations!V839</f>
        <v>1.8452540203447245</v>
      </c>
      <c r="R866" s="53">
        <f>Calculations!O839</f>
        <v>2.4565999999999998E-2</v>
      </c>
      <c r="S866" s="53">
        <f>Calculations!T839</f>
        <v>1.1820920228276663</v>
      </c>
      <c r="T866" s="53">
        <f>Calculations!M839</f>
        <v>1.30043E-2</v>
      </c>
      <c r="U866" s="53">
        <f>Calculations!R839</f>
        <v>0.62575426575176352</v>
      </c>
      <c r="V866" s="31" t="s">
        <v>1782</v>
      </c>
      <c r="W866" s="31" t="s">
        <v>1782</v>
      </c>
      <c r="X866" s="31" t="s">
        <v>1779</v>
      </c>
      <c r="Y866" s="29" t="s">
        <v>1787</v>
      </c>
      <c r="Z866" s="38" t="s">
        <v>1788</v>
      </c>
      <c r="AA866" s="71" t="s">
        <v>2097</v>
      </c>
      <c r="AB866" s="63" t="s">
        <v>1878</v>
      </c>
      <c r="AC866" s="29"/>
    </row>
    <row r="867" spans="2:29" ht="76.5" x14ac:dyDescent="0.25">
      <c r="B867" s="13" t="str">
        <f>Calculations!A840</f>
        <v>19S289</v>
      </c>
      <c r="C867" s="60">
        <v>44</v>
      </c>
      <c r="D867" s="29" t="str">
        <f>Calculations!B840</f>
        <v>Land off Hollins Lane PR26 8LJ</v>
      </c>
      <c r="E867" s="29" t="s">
        <v>1814</v>
      </c>
      <c r="F867" s="13" t="str">
        <f>Calculations!C840</f>
        <v>Residential</v>
      </c>
      <c r="G867" s="53">
        <f>Calculations!D840</f>
        <v>12.8026</v>
      </c>
      <c r="H867" s="53">
        <f>Calculations!H840</f>
        <v>9.4717441761100005</v>
      </c>
      <c r="I867" s="53">
        <f>Calculations!L840</f>
        <v>73.982973584350049</v>
      </c>
      <c r="J867" s="53">
        <f>Calculations!G840</f>
        <v>1.5220254895100001</v>
      </c>
      <c r="K867" s="53">
        <f>Calculations!K840</f>
        <v>11.88840930365707</v>
      </c>
      <c r="L867" s="53">
        <f>Calculations!F840</f>
        <v>1.3727475206299999</v>
      </c>
      <c r="M867" s="53">
        <f>Calculations!J840</f>
        <v>10.722412014981332</v>
      </c>
      <c r="N867" s="53">
        <f>Calculations!E840</f>
        <v>0.43608281375000002</v>
      </c>
      <c r="O867" s="53">
        <f>Calculations!I840</f>
        <v>3.4062050970115449</v>
      </c>
      <c r="P867" s="53">
        <f>Calculations!Q840</f>
        <v>3.2251630000000002</v>
      </c>
      <c r="Q867" s="53">
        <f>Calculations!V840</f>
        <v>25.191468920375549</v>
      </c>
      <c r="R867" s="53">
        <f>Calculations!O840</f>
        <v>0.97815300000000005</v>
      </c>
      <c r="S867" s="53">
        <f>Calculations!T840</f>
        <v>7.6402683829847069</v>
      </c>
      <c r="T867" s="53">
        <f>Calculations!M840</f>
        <v>0.49451000000000001</v>
      </c>
      <c r="U867" s="53">
        <f>Calculations!R840</f>
        <v>3.8625747894958837</v>
      </c>
      <c r="V867" s="31" t="s">
        <v>1782</v>
      </c>
      <c r="W867" s="31" t="s">
        <v>1781</v>
      </c>
      <c r="X867" s="31" t="s">
        <v>1779</v>
      </c>
      <c r="Y867" s="29" t="s">
        <v>1784</v>
      </c>
      <c r="Z867" s="38" t="s">
        <v>1785</v>
      </c>
      <c r="AA867" s="71" t="s">
        <v>2098</v>
      </c>
      <c r="AB867" s="63" t="s">
        <v>1878</v>
      </c>
      <c r="AC867" s="29"/>
    </row>
    <row r="868" spans="2:29" ht="76.5" x14ac:dyDescent="0.25">
      <c r="B868" s="13" t="str">
        <f>Calculations!A841</f>
        <v>19S290</v>
      </c>
      <c r="C868" s="60">
        <v>24</v>
      </c>
      <c r="D868" s="29" t="str">
        <f>Calculations!B841</f>
        <v>Land at PR5 0UP South of BAE and north of Huntley Brook. off Preston New Road, Samlesbury</v>
      </c>
      <c r="E868" s="29" t="s">
        <v>1814</v>
      </c>
      <c r="F868" s="13" t="str">
        <f>Calculations!C841</f>
        <v>Residential</v>
      </c>
      <c r="G868" s="53">
        <f>Calculations!D841</f>
        <v>3.1307999999999998</v>
      </c>
      <c r="H868" s="53">
        <f>Calculations!H841</f>
        <v>3.1307999999999998</v>
      </c>
      <c r="I868" s="53">
        <f>Calculations!L841</f>
        <v>100</v>
      </c>
      <c r="J868" s="53">
        <f>Calculations!G841</f>
        <v>0</v>
      </c>
      <c r="K868" s="53">
        <f>Calculations!K841</f>
        <v>0</v>
      </c>
      <c r="L868" s="53">
        <f>Calculations!F841</f>
        <v>0</v>
      </c>
      <c r="M868" s="53">
        <f>Calculations!J841</f>
        <v>0</v>
      </c>
      <c r="N868" s="53">
        <f>Calculations!E841</f>
        <v>0</v>
      </c>
      <c r="O868" s="53">
        <f>Calculations!I841</f>
        <v>0</v>
      </c>
      <c r="P868" s="53">
        <f>Calculations!Q841</f>
        <v>0.1987979</v>
      </c>
      <c r="Q868" s="53">
        <f>Calculations!V841</f>
        <v>6.3497476683275851</v>
      </c>
      <c r="R868" s="53">
        <f>Calculations!O841</f>
        <v>9.3223899999999998E-2</v>
      </c>
      <c r="S868" s="53">
        <f>Calculations!T841</f>
        <v>2.9776383033090585</v>
      </c>
      <c r="T868" s="53">
        <f>Calculations!M841</f>
        <v>7.4583499999999997E-2</v>
      </c>
      <c r="U868" s="53">
        <f>Calculations!R841</f>
        <v>2.3822505429922063</v>
      </c>
      <c r="V868" s="31" t="s">
        <v>1782</v>
      </c>
      <c r="W868" s="31" t="s">
        <v>1782</v>
      </c>
      <c r="X868" s="31" t="s">
        <v>1779</v>
      </c>
      <c r="Y868" s="29" t="s">
        <v>1787</v>
      </c>
      <c r="Z868" s="38" t="s">
        <v>1788</v>
      </c>
      <c r="AA868" s="71" t="s">
        <v>2099</v>
      </c>
      <c r="AB868" s="63" t="s">
        <v>1878</v>
      </c>
      <c r="AC868" s="29"/>
    </row>
    <row r="869" spans="2:29" ht="51" x14ac:dyDescent="0.25">
      <c r="B869" s="13" t="str">
        <f>Calculations!A842</f>
        <v>19S291</v>
      </c>
      <c r="C869" s="60">
        <v>24</v>
      </c>
      <c r="D869" s="29" t="str">
        <f>Calculations!B842</f>
        <v>Cowells Farm Cuerdale Lane Samlesbury preston PR5 0UY</v>
      </c>
      <c r="E869" s="29" t="s">
        <v>1814</v>
      </c>
      <c r="F869" s="13" t="str">
        <f>Calculations!C842</f>
        <v>Mixed Use</v>
      </c>
      <c r="G869" s="53">
        <f>Calculations!D842</f>
        <v>3.2244600000000001</v>
      </c>
      <c r="H869" s="53">
        <f>Calculations!H842</f>
        <v>3.2244600000000001</v>
      </c>
      <c r="I869" s="53">
        <f>Calculations!L842</f>
        <v>100</v>
      </c>
      <c r="J869" s="53">
        <f>Calculations!G842</f>
        <v>0</v>
      </c>
      <c r="K869" s="53">
        <f>Calculations!K842</f>
        <v>0</v>
      </c>
      <c r="L869" s="53">
        <f>Calculations!F842</f>
        <v>0</v>
      </c>
      <c r="M869" s="53">
        <f>Calculations!J842</f>
        <v>0</v>
      </c>
      <c r="N869" s="53">
        <f>Calculations!E842</f>
        <v>0</v>
      </c>
      <c r="O869" s="53">
        <f>Calculations!I842</f>
        <v>0</v>
      </c>
      <c r="P869" s="53">
        <f>Calculations!Q842</f>
        <v>5.0145530000000001E-2</v>
      </c>
      <c r="Q869" s="53">
        <f>Calculations!V842</f>
        <v>1.5551605540152458</v>
      </c>
      <c r="R869" s="53">
        <f>Calculations!O842</f>
        <v>3.0171299999999998E-3</v>
      </c>
      <c r="S869" s="53">
        <f>Calculations!T842</f>
        <v>9.3570086153960647E-2</v>
      </c>
      <c r="T869" s="53">
        <f>Calculations!M842</f>
        <v>1.82271E-3</v>
      </c>
      <c r="U869" s="53">
        <f>Calculations!R842</f>
        <v>5.652760462216929E-2</v>
      </c>
      <c r="V869" s="31" t="s">
        <v>1782</v>
      </c>
      <c r="W869" s="31" t="s">
        <v>1782</v>
      </c>
      <c r="X869" s="31" t="s">
        <v>1779</v>
      </c>
      <c r="Y869" s="29" t="s">
        <v>1787</v>
      </c>
      <c r="Z869" s="38" t="s">
        <v>1788</v>
      </c>
      <c r="AA869" s="71" t="s">
        <v>1903</v>
      </c>
      <c r="AB869" s="63" t="s">
        <v>1878</v>
      </c>
      <c r="AC869" s="29"/>
    </row>
    <row r="870" spans="2:29" ht="63.75" x14ac:dyDescent="0.25">
      <c r="B870" s="13" t="str">
        <f>Calculations!A843</f>
        <v>19S292</v>
      </c>
      <c r="C870" s="60">
        <v>24</v>
      </c>
      <c r="D870" s="29" t="str">
        <f>Calculations!B843</f>
        <v>Land South of Preston New Road PR5 0UX</v>
      </c>
      <c r="E870" s="29" t="s">
        <v>1814</v>
      </c>
      <c r="F870" s="13" t="str">
        <f>Calculations!C843</f>
        <v>Mixed Use</v>
      </c>
      <c r="G870" s="53">
        <f>Calculations!D843</f>
        <v>11.933999999999999</v>
      </c>
      <c r="H870" s="53">
        <f>Calculations!H843</f>
        <v>11.4671904159771</v>
      </c>
      <c r="I870" s="53">
        <f>Calculations!L843</f>
        <v>96.088406368167441</v>
      </c>
      <c r="J870" s="53">
        <f>Calculations!G843</f>
        <v>6.2521926423900004E-2</v>
      </c>
      <c r="K870" s="53">
        <f>Calculations!K843</f>
        <v>0.52389748972599304</v>
      </c>
      <c r="L870" s="53">
        <f>Calculations!F843</f>
        <v>0.40428765759899998</v>
      </c>
      <c r="M870" s="53">
        <f>Calculations!J843</f>
        <v>3.3876961421065861</v>
      </c>
      <c r="N870" s="53">
        <f>Calculations!E843</f>
        <v>0</v>
      </c>
      <c r="O870" s="53">
        <f>Calculations!I843</f>
        <v>0</v>
      </c>
      <c r="P870" s="53">
        <f>Calculations!Q843</f>
        <v>0.64081429999999995</v>
      </c>
      <c r="Q870" s="53">
        <f>Calculations!V843</f>
        <v>5.369652254064019</v>
      </c>
      <c r="R870" s="53">
        <f>Calculations!O843</f>
        <v>0.40647529999999998</v>
      </c>
      <c r="S870" s="53">
        <f>Calculations!T843</f>
        <v>3.4060273169096695</v>
      </c>
      <c r="T870" s="53">
        <f>Calculations!M843</f>
        <v>0.326735</v>
      </c>
      <c r="U870" s="53">
        <f>Calculations!R843</f>
        <v>2.7378498407910175</v>
      </c>
      <c r="V870" s="31" t="s">
        <v>1782</v>
      </c>
      <c r="W870" s="31" t="s">
        <v>1781</v>
      </c>
      <c r="X870" s="31" t="s">
        <v>1779</v>
      </c>
      <c r="Y870" s="29" t="s">
        <v>1786</v>
      </c>
      <c r="Z870" s="38" t="s">
        <v>1791</v>
      </c>
      <c r="AA870" s="71" t="s">
        <v>2100</v>
      </c>
      <c r="AB870" s="63" t="s">
        <v>1878</v>
      </c>
      <c r="AC870" s="29"/>
    </row>
    <row r="871" spans="2:29" ht="63.75" x14ac:dyDescent="0.25">
      <c r="B871" s="13" t="str">
        <f>Calculations!A844</f>
        <v>19S293</v>
      </c>
      <c r="C871" s="60">
        <v>24</v>
      </c>
      <c r="D871" s="29" t="str">
        <f>Calculations!B844</f>
        <v>Land North of Preston New Road PR5 0UP</v>
      </c>
      <c r="E871" s="29" t="s">
        <v>1814</v>
      </c>
      <c r="F871" s="13" t="str">
        <f>Calculations!C844</f>
        <v>Mixed Use</v>
      </c>
      <c r="G871" s="53">
        <f>Calculations!D844</f>
        <v>11.2742</v>
      </c>
      <c r="H871" s="53">
        <f>Calculations!H844</f>
        <v>11.2742</v>
      </c>
      <c r="I871" s="53">
        <f>Calculations!L844</f>
        <v>100</v>
      </c>
      <c r="J871" s="53">
        <f>Calculations!G844</f>
        <v>0</v>
      </c>
      <c r="K871" s="53">
        <f>Calculations!K844</f>
        <v>0</v>
      </c>
      <c r="L871" s="53">
        <f>Calculations!F844</f>
        <v>0</v>
      </c>
      <c r="M871" s="53">
        <f>Calculations!J844</f>
        <v>0</v>
      </c>
      <c r="N871" s="53">
        <f>Calculations!E844</f>
        <v>0</v>
      </c>
      <c r="O871" s="53">
        <f>Calculations!I844</f>
        <v>0</v>
      </c>
      <c r="P871" s="53">
        <f>Calculations!Q844</f>
        <v>0.93882900000000002</v>
      </c>
      <c r="Q871" s="53">
        <f>Calculations!V844</f>
        <v>8.3272338613826253</v>
      </c>
      <c r="R871" s="53">
        <f>Calculations!O844</f>
        <v>0.560473</v>
      </c>
      <c r="S871" s="53">
        <f>Calculations!T844</f>
        <v>4.9712884284472514</v>
      </c>
      <c r="T871" s="53">
        <f>Calculations!M844</f>
        <v>0.42543900000000001</v>
      </c>
      <c r="U871" s="53">
        <f>Calculations!R844</f>
        <v>3.7735626474605737</v>
      </c>
      <c r="V871" s="31" t="s">
        <v>1782</v>
      </c>
      <c r="W871" s="31" t="s">
        <v>1782</v>
      </c>
      <c r="X871" s="31" t="s">
        <v>1779</v>
      </c>
      <c r="Y871" s="29" t="s">
        <v>1787</v>
      </c>
      <c r="Z871" s="38" t="s">
        <v>1788</v>
      </c>
      <c r="AA871" s="71" t="s">
        <v>2101</v>
      </c>
      <c r="AB871" s="63" t="s">
        <v>1878</v>
      </c>
      <c r="AC871" s="29"/>
    </row>
    <row r="872" spans="2:29" ht="64.5" x14ac:dyDescent="0.25">
      <c r="B872" s="13" t="str">
        <f>Calculations!A845</f>
        <v>19S294</v>
      </c>
      <c r="C872" s="60">
        <v>32</v>
      </c>
      <c r="D872" s="29" t="str">
        <f>Calculations!B845</f>
        <v>Land North of Higher Walton Road PR5 4DB</v>
      </c>
      <c r="E872" s="29" t="s">
        <v>1814</v>
      </c>
      <c r="F872" s="13" t="str">
        <f>Calculations!C845</f>
        <v>Residential</v>
      </c>
      <c r="G872" s="53">
        <f>Calculations!D845</f>
        <v>6.1737599999999997</v>
      </c>
      <c r="H872" s="53">
        <f>Calculations!H845</f>
        <v>5.9729983215933</v>
      </c>
      <c r="I872" s="53">
        <f>Calculations!L845</f>
        <v>96.748145726320757</v>
      </c>
      <c r="J872" s="53">
        <f>Calculations!G845</f>
        <v>3.5365797153700002E-2</v>
      </c>
      <c r="K872" s="53">
        <f>Calculations!K845</f>
        <v>0.57284049191578557</v>
      </c>
      <c r="L872" s="53">
        <f>Calculations!F845</f>
        <v>0.165395881253</v>
      </c>
      <c r="M872" s="53">
        <f>Calculations!J845</f>
        <v>2.6790137817634636</v>
      </c>
      <c r="N872" s="53">
        <f>Calculations!E845</f>
        <v>0</v>
      </c>
      <c r="O872" s="53">
        <f>Calculations!I845</f>
        <v>0</v>
      </c>
      <c r="P872" s="53">
        <f>Calculations!Q845</f>
        <v>0.32003689999999996</v>
      </c>
      <c r="Q872" s="53">
        <f>Calculations!V845</f>
        <v>5.183824768050588</v>
      </c>
      <c r="R872" s="53">
        <f>Calculations!O845</f>
        <v>0.13623289999999999</v>
      </c>
      <c r="S872" s="53">
        <f>Calculations!T845</f>
        <v>2.2066439252578656</v>
      </c>
      <c r="T872" s="53">
        <f>Calculations!M845</f>
        <v>8.8245699999999996E-2</v>
      </c>
      <c r="U872" s="53">
        <f>Calculations!R845</f>
        <v>1.4293671927642149</v>
      </c>
      <c r="V872" s="31" t="s">
        <v>1782</v>
      </c>
      <c r="W872" s="31" t="s">
        <v>1781</v>
      </c>
      <c r="X872" s="31" t="s">
        <v>1779</v>
      </c>
      <c r="Y872" s="29" t="s">
        <v>1786</v>
      </c>
      <c r="Z872" s="38" t="s">
        <v>1791</v>
      </c>
      <c r="AA872" s="70" t="s">
        <v>2102</v>
      </c>
      <c r="AB872" s="63" t="s">
        <v>1878</v>
      </c>
      <c r="AC872" s="29" t="s">
        <v>2481</v>
      </c>
    </row>
    <row r="873" spans="2:29" ht="76.5" x14ac:dyDescent="0.25">
      <c r="B873" s="13" t="str">
        <f>Calculations!A846</f>
        <v>19S295</v>
      </c>
      <c r="C873" s="60">
        <v>32</v>
      </c>
      <c r="D873" s="29" t="str">
        <f>Calculations!B846</f>
        <v>Land East of Bannister Hall Drive PR5 4DB</v>
      </c>
      <c r="E873" s="29" t="s">
        <v>1814</v>
      </c>
      <c r="F873" s="13" t="str">
        <f>Calculations!C846</f>
        <v>Residential</v>
      </c>
      <c r="G873" s="53">
        <f>Calculations!D846</f>
        <v>7.7735900000000004</v>
      </c>
      <c r="H873" s="53">
        <f>Calculations!H846</f>
        <v>6.1657375233300007</v>
      </c>
      <c r="I873" s="53">
        <f>Calculations!L846</f>
        <v>79.316474413109006</v>
      </c>
      <c r="J873" s="53">
        <f>Calculations!G846</f>
        <v>0.89557078950799995</v>
      </c>
      <c r="K873" s="53">
        <f>Calculations!K846</f>
        <v>11.520684645163945</v>
      </c>
      <c r="L873" s="53">
        <f>Calculations!F846</f>
        <v>0.71228168716200002</v>
      </c>
      <c r="M873" s="53">
        <f>Calculations!J846</f>
        <v>9.1628409417270529</v>
      </c>
      <c r="N873" s="53">
        <f>Calculations!E846</f>
        <v>0</v>
      </c>
      <c r="O873" s="53">
        <f>Calculations!I846</f>
        <v>0</v>
      </c>
      <c r="P873" s="53">
        <f>Calculations!Q846</f>
        <v>2.8914</v>
      </c>
      <c r="Q873" s="53">
        <f>Calculations!V846</f>
        <v>37.195169799281928</v>
      </c>
      <c r="R873" s="53">
        <f>Calculations!O846</f>
        <v>1.0702699999999998</v>
      </c>
      <c r="S873" s="53">
        <f>Calculations!T846</f>
        <v>13.768027385030592</v>
      </c>
      <c r="T873" s="53">
        <f>Calculations!M846</f>
        <v>0.70964099999999997</v>
      </c>
      <c r="U873" s="53">
        <f>Calculations!R846</f>
        <v>9.1288709592350497</v>
      </c>
      <c r="V873" s="31" t="s">
        <v>1781</v>
      </c>
      <c r="W873" s="31" t="s">
        <v>1781</v>
      </c>
      <c r="X873" s="31" t="s">
        <v>1779</v>
      </c>
      <c r="Y873" s="29" t="s">
        <v>1783</v>
      </c>
      <c r="Z873" s="38" t="s">
        <v>1806</v>
      </c>
      <c r="AA873" s="71" t="s">
        <v>2103</v>
      </c>
      <c r="AB873" s="63" t="s">
        <v>1895</v>
      </c>
      <c r="AC873" s="29" t="s">
        <v>2480</v>
      </c>
    </row>
    <row r="874" spans="2:29" ht="76.5" x14ac:dyDescent="0.25">
      <c r="B874" s="13" t="str">
        <f>Calculations!A847</f>
        <v>19S296</v>
      </c>
      <c r="C874" s="60">
        <v>33</v>
      </c>
      <c r="D874" s="29" t="str">
        <f>Calculations!B847</f>
        <v>Land adjoining Knowsley Farm, bells lane, Hoghton PR5 0JJ</v>
      </c>
      <c r="E874" s="29" t="s">
        <v>1814</v>
      </c>
      <c r="F874" s="13" t="str">
        <f>Calculations!C847</f>
        <v>Residential</v>
      </c>
      <c r="G874" s="53">
        <f>Calculations!D847</f>
        <v>1.8475600000000001</v>
      </c>
      <c r="H874" s="53">
        <f>Calculations!H847</f>
        <v>1.8475600000000001</v>
      </c>
      <c r="I874" s="53">
        <f>Calculations!L847</f>
        <v>100</v>
      </c>
      <c r="J874" s="53">
        <f>Calculations!G847</f>
        <v>0</v>
      </c>
      <c r="K874" s="53">
        <f>Calculations!K847</f>
        <v>0</v>
      </c>
      <c r="L874" s="53">
        <f>Calculations!F847</f>
        <v>0</v>
      </c>
      <c r="M874" s="53">
        <f>Calculations!J847</f>
        <v>0</v>
      </c>
      <c r="N874" s="53">
        <f>Calculations!E847</f>
        <v>0</v>
      </c>
      <c r="O874" s="53">
        <f>Calculations!I847</f>
        <v>0</v>
      </c>
      <c r="P874" s="53">
        <f>Calculations!Q847</f>
        <v>0.2640691</v>
      </c>
      <c r="Q874" s="53">
        <f>Calculations!V847</f>
        <v>14.292856524280673</v>
      </c>
      <c r="R874" s="53">
        <f>Calculations!O847</f>
        <v>0.1062361</v>
      </c>
      <c r="S874" s="53">
        <f>Calculations!T847</f>
        <v>5.7500757756175709</v>
      </c>
      <c r="T874" s="53">
        <f>Calculations!M847</f>
        <v>3.0012299999999999E-2</v>
      </c>
      <c r="U874" s="53">
        <f>Calculations!R847</f>
        <v>1.624428976596159</v>
      </c>
      <c r="V874" s="31" t="s">
        <v>1782</v>
      </c>
      <c r="W874" s="31" t="s">
        <v>1782</v>
      </c>
      <c r="X874" s="31" t="s">
        <v>1779</v>
      </c>
      <c r="Y874" s="29" t="s">
        <v>1787</v>
      </c>
      <c r="Z874" s="38" t="s">
        <v>1788</v>
      </c>
      <c r="AA874" s="71" t="s">
        <v>2104</v>
      </c>
      <c r="AB874" s="63" t="s">
        <v>1878</v>
      </c>
      <c r="AC874" s="29"/>
    </row>
    <row r="875" spans="2:29" ht="63.75" x14ac:dyDescent="0.25">
      <c r="B875" s="13" t="str">
        <f>Calculations!A848</f>
        <v>19S297</v>
      </c>
      <c r="C875" s="60">
        <v>37</v>
      </c>
      <c r="D875" s="29" t="str">
        <f>Calculations!B848</f>
        <v>Land North of Fleetwood Hall Farm, Longmeanygate, Midge Hall, Leyland, PR26 6TD</v>
      </c>
      <c r="E875" s="29" t="s">
        <v>1814</v>
      </c>
      <c r="F875" s="13" t="str">
        <f>Calculations!C848</f>
        <v>Residential</v>
      </c>
      <c r="G875" s="53">
        <f>Calculations!D848</f>
        <v>27.232600000000001</v>
      </c>
      <c r="H875" s="53">
        <f>Calculations!H848</f>
        <v>27.232600000000001</v>
      </c>
      <c r="I875" s="53">
        <f>Calculations!L848</f>
        <v>100</v>
      </c>
      <c r="J875" s="53">
        <f>Calculations!G848</f>
        <v>0</v>
      </c>
      <c r="K875" s="53">
        <f>Calculations!K848</f>
        <v>0</v>
      </c>
      <c r="L875" s="53">
        <f>Calculations!F848</f>
        <v>0</v>
      </c>
      <c r="M875" s="53">
        <f>Calculations!J848</f>
        <v>0</v>
      </c>
      <c r="N875" s="53">
        <f>Calculations!E848</f>
        <v>0</v>
      </c>
      <c r="O875" s="53">
        <f>Calculations!I848</f>
        <v>0</v>
      </c>
      <c r="P875" s="53">
        <f>Calculations!Q848</f>
        <v>2.47465</v>
      </c>
      <c r="Q875" s="53">
        <f>Calculations!V848</f>
        <v>9.0870868003789571</v>
      </c>
      <c r="R875" s="53">
        <f>Calculations!O848</f>
        <v>1.08761</v>
      </c>
      <c r="S875" s="53">
        <f>Calculations!T848</f>
        <v>3.9937795142586454</v>
      </c>
      <c r="T875" s="53">
        <f>Calculations!M848</f>
        <v>0.638818</v>
      </c>
      <c r="U875" s="53">
        <f>Calculations!R848</f>
        <v>2.3457840970013879</v>
      </c>
      <c r="V875" s="31" t="s">
        <v>1782</v>
      </c>
      <c r="W875" s="31" t="s">
        <v>1782</v>
      </c>
      <c r="X875" s="31" t="s">
        <v>1779</v>
      </c>
      <c r="Y875" s="29" t="s">
        <v>1787</v>
      </c>
      <c r="Z875" s="38" t="s">
        <v>1788</v>
      </c>
      <c r="AA875" s="71" t="s">
        <v>2105</v>
      </c>
      <c r="AB875" s="63" t="s">
        <v>1878</v>
      </c>
      <c r="AC875" s="29"/>
    </row>
    <row r="876" spans="2:29" ht="63.75" x14ac:dyDescent="0.25">
      <c r="B876" s="13" t="str">
        <f>Calculations!A849</f>
        <v>19S298</v>
      </c>
      <c r="C876" s="60">
        <v>24</v>
      </c>
      <c r="D876" s="29" t="str">
        <f>Calculations!B849</f>
        <v>Land North of Whalley Road PR5 0UL</v>
      </c>
      <c r="E876" s="29" t="s">
        <v>1814</v>
      </c>
      <c r="F876" s="13" t="str">
        <f>Calculations!C849</f>
        <v>Mixed Use</v>
      </c>
      <c r="G876" s="53">
        <f>Calculations!D849</f>
        <v>4.01675</v>
      </c>
      <c r="H876" s="53">
        <f>Calculations!H849</f>
        <v>4.01675</v>
      </c>
      <c r="I876" s="53">
        <f>Calculations!L849</f>
        <v>100</v>
      </c>
      <c r="J876" s="53">
        <f>Calculations!G849</f>
        <v>0</v>
      </c>
      <c r="K876" s="53">
        <f>Calculations!K849</f>
        <v>0</v>
      </c>
      <c r="L876" s="53">
        <f>Calculations!F849</f>
        <v>0</v>
      </c>
      <c r="M876" s="53">
        <f>Calculations!J849</f>
        <v>0</v>
      </c>
      <c r="N876" s="53">
        <f>Calculations!E849</f>
        <v>0</v>
      </c>
      <c r="O876" s="53">
        <f>Calculations!I849</f>
        <v>0</v>
      </c>
      <c r="P876" s="53">
        <f>Calculations!Q849</f>
        <v>0.17257508260000001</v>
      </c>
      <c r="Q876" s="53">
        <f>Calculations!V849</f>
        <v>4.2963859488392364</v>
      </c>
      <c r="R876" s="53">
        <f>Calculations!O849</f>
        <v>2.3082600000000002E-5</v>
      </c>
      <c r="S876" s="53">
        <f>Calculations!T849</f>
        <v>5.7465861704114032E-4</v>
      </c>
      <c r="T876" s="53">
        <f>Calculations!M849</f>
        <v>0</v>
      </c>
      <c r="U876" s="53">
        <f>Calculations!R849</f>
        <v>0</v>
      </c>
      <c r="V876" s="31" t="s">
        <v>1782</v>
      </c>
      <c r="W876" s="31" t="s">
        <v>1782</v>
      </c>
      <c r="X876" s="31" t="s">
        <v>1779</v>
      </c>
      <c r="Y876" s="29" t="s">
        <v>1787</v>
      </c>
      <c r="Z876" s="38" t="s">
        <v>1788</v>
      </c>
      <c r="AA876" s="71" t="s">
        <v>2106</v>
      </c>
      <c r="AB876" s="63" t="s">
        <v>1878</v>
      </c>
      <c r="AC876" s="29"/>
    </row>
    <row r="877" spans="2:29" ht="51" x14ac:dyDescent="0.25">
      <c r="B877" s="13" t="str">
        <f>Calculations!A850</f>
        <v>19S299</v>
      </c>
      <c r="C877" s="60">
        <v>37</v>
      </c>
      <c r="D877" s="29" t="str">
        <f>Calculations!B850</f>
        <v>Land North of Lodge Lane Farrington PR26 6RA</v>
      </c>
      <c r="E877" s="29" t="s">
        <v>1814</v>
      </c>
      <c r="F877" s="13" t="str">
        <f>Calculations!C850</f>
        <v>Mixed Use</v>
      </c>
      <c r="G877" s="53">
        <f>Calculations!D850</f>
        <v>2.97024</v>
      </c>
      <c r="H877" s="53">
        <f>Calculations!H850</f>
        <v>2.97024</v>
      </c>
      <c r="I877" s="53">
        <f>Calculations!L850</f>
        <v>100</v>
      </c>
      <c r="J877" s="53">
        <f>Calculations!G850</f>
        <v>0</v>
      </c>
      <c r="K877" s="53">
        <f>Calculations!K850</f>
        <v>0</v>
      </c>
      <c r="L877" s="53">
        <f>Calculations!F850</f>
        <v>0</v>
      </c>
      <c r="M877" s="53">
        <f>Calculations!J850</f>
        <v>0</v>
      </c>
      <c r="N877" s="53">
        <f>Calculations!E850</f>
        <v>0</v>
      </c>
      <c r="O877" s="53">
        <f>Calculations!I850</f>
        <v>0</v>
      </c>
      <c r="P877" s="53">
        <f>Calculations!Q850</f>
        <v>4.6303509999999999E-2</v>
      </c>
      <c r="Q877" s="53">
        <f>Calculations!V850</f>
        <v>1.5589147678302089</v>
      </c>
      <c r="R877" s="53">
        <f>Calculations!O850</f>
        <v>1.7055809999999998E-2</v>
      </c>
      <c r="S877" s="53">
        <f>Calculations!T850</f>
        <v>0.57422329508726555</v>
      </c>
      <c r="T877" s="53">
        <f>Calculations!M850</f>
        <v>1.4919099999999999E-2</v>
      </c>
      <c r="U877" s="53">
        <f>Calculations!R850</f>
        <v>0.50228601055806943</v>
      </c>
      <c r="V877" s="31" t="s">
        <v>1782</v>
      </c>
      <c r="W877" s="31" t="s">
        <v>1782</v>
      </c>
      <c r="X877" s="31" t="s">
        <v>1779</v>
      </c>
      <c r="Y877" s="29" t="s">
        <v>1787</v>
      </c>
      <c r="Z877" s="38" t="s">
        <v>1788</v>
      </c>
      <c r="AA877" s="71" t="s">
        <v>2107</v>
      </c>
      <c r="AB877" s="63" t="s">
        <v>1878</v>
      </c>
      <c r="AC877" s="29"/>
    </row>
    <row r="878" spans="2:29" ht="51" x14ac:dyDescent="0.25">
      <c r="B878" s="13" t="str">
        <f>Calculations!A851</f>
        <v>19S300</v>
      </c>
      <c r="C878" s="60">
        <v>37</v>
      </c>
      <c r="D878" s="29" t="str">
        <f>Calculations!B851</f>
        <v>Land immediately West of Flensburg Way, Leyland, PR26 6TD</v>
      </c>
      <c r="E878" s="29" t="s">
        <v>1814</v>
      </c>
      <c r="F878" s="13" t="str">
        <f>Calculations!C851</f>
        <v>Mixed Use</v>
      </c>
      <c r="G878" s="53">
        <f>Calculations!D851</f>
        <v>35.437600000000003</v>
      </c>
      <c r="H878" s="53">
        <f>Calculations!H851</f>
        <v>35.437600000000003</v>
      </c>
      <c r="I878" s="53">
        <f>Calculations!L851</f>
        <v>100</v>
      </c>
      <c r="J878" s="53">
        <f>Calculations!G851</f>
        <v>0</v>
      </c>
      <c r="K878" s="53">
        <f>Calculations!K851</f>
        <v>0</v>
      </c>
      <c r="L878" s="53">
        <f>Calculations!F851</f>
        <v>0</v>
      </c>
      <c r="M878" s="53">
        <f>Calculations!J851</f>
        <v>0</v>
      </c>
      <c r="N878" s="53">
        <f>Calculations!E851</f>
        <v>0</v>
      </c>
      <c r="O878" s="53">
        <f>Calculations!I851</f>
        <v>0</v>
      </c>
      <c r="P878" s="53">
        <f>Calculations!Q851</f>
        <v>1.2045919999999999</v>
      </c>
      <c r="Q878" s="53">
        <f>Calculations!V851</f>
        <v>3.3991918188590646</v>
      </c>
      <c r="R878" s="53">
        <f>Calculations!O851</f>
        <v>0.49726799999999993</v>
      </c>
      <c r="S878" s="53">
        <f>Calculations!T851</f>
        <v>1.4032214371176375</v>
      </c>
      <c r="T878" s="53">
        <f>Calculations!M851</f>
        <v>0.26254499999999997</v>
      </c>
      <c r="U878" s="53">
        <f>Calculations!R851</f>
        <v>0.74086563424159635</v>
      </c>
      <c r="V878" s="31" t="s">
        <v>1782</v>
      </c>
      <c r="W878" s="31" t="s">
        <v>1782</v>
      </c>
      <c r="X878" s="31" t="s">
        <v>1779</v>
      </c>
      <c r="Y878" s="29" t="s">
        <v>1787</v>
      </c>
      <c r="Z878" s="38" t="s">
        <v>1788</v>
      </c>
      <c r="AA878" s="71" t="s">
        <v>2108</v>
      </c>
      <c r="AB878" s="63" t="s">
        <v>1878</v>
      </c>
      <c r="AC878" s="29"/>
    </row>
    <row r="879" spans="2:29" ht="51" x14ac:dyDescent="0.25">
      <c r="B879" s="13" t="str">
        <f>Calculations!A852</f>
        <v>19S301</v>
      </c>
      <c r="C879" s="60" t="s">
        <v>1840</v>
      </c>
      <c r="D879" s="29" t="str">
        <f>Calculations!B852</f>
        <v>Land off Shaftesbury Avenue, Chapel lane and South Avenue PR4 4ZA - SD 50584 25561</v>
      </c>
      <c r="E879" s="29" t="s">
        <v>1814</v>
      </c>
      <c r="F879" s="13" t="str">
        <f>Calculations!C852</f>
        <v>Residential</v>
      </c>
      <c r="G879" s="53">
        <f>Calculations!D852</f>
        <v>10.731199999999999</v>
      </c>
      <c r="H879" s="53">
        <f>Calculations!H852</f>
        <v>10.731199999999999</v>
      </c>
      <c r="I879" s="53">
        <f>Calculations!L852</f>
        <v>100</v>
      </c>
      <c r="J879" s="53">
        <f>Calculations!G852</f>
        <v>0</v>
      </c>
      <c r="K879" s="53">
        <f>Calculations!K852</f>
        <v>0</v>
      </c>
      <c r="L879" s="53">
        <f>Calculations!F852</f>
        <v>0</v>
      </c>
      <c r="M879" s="53">
        <f>Calculations!J852</f>
        <v>0</v>
      </c>
      <c r="N879" s="53">
        <f>Calculations!E852</f>
        <v>0</v>
      </c>
      <c r="O879" s="53">
        <f>Calculations!I852</f>
        <v>0</v>
      </c>
      <c r="P879" s="53">
        <f>Calculations!Q852</f>
        <v>0.59919619999999996</v>
      </c>
      <c r="Q879" s="53">
        <f>Calculations!V852</f>
        <v>5.5836830922916363</v>
      </c>
      <c r="R879" s="53">
        <f>Calculations!O852</f>
        <v>0.21176619999999999</v>
      </c>
      <c r="S879" s="53">
        <f>Calculations!T852</f>
        <v>1.973369241091397</v>
      </c>
      <c r="T879" s="53">
        <f>Calculations!M852</f>
        <v>4.9945200000000002E-2</v>
      </c>
      <c r="U879" s="53">
        <f>Calculations!R852</f>
        <v>0.46542045623974954</v>
      </c>
      <c r="V879" s="31" t="s">
        <v>1782</v>
      </c>
      <c r="W879" s="31" t="s">
        <v>1782</v>
      </c>
      <c r="X879" s="31" t="s">
        <v>1779</v>
      </c>
      <c r="Y879" s="29" t="s">
        <v>1787</v>
      </c>
      <c r="Z879" s="38" t="s">
        <v>1788</v>
      </c>
      <c r="AA879" s="71" t="s">
        <v>2109</v>
      </c>
      <c r="AB879" s="63" t="s">
        <v>1878</v>
      </c>
      <c r="AC879" s="29"/>
    </row>
    <row r="880" spans="2:29" ht="76.5" x14ac:dyDescent="0.25">
      <c r="B880" s="13" t="str">
        <f>Calculations!A853</f>
        <v>19S302</v>
      </c>
      <c r="C880" s="60">
        <v>35</v>
      </c>
      <c r="D880" s="29" t="str">
        <f>Calculations!B853</f>
        <v>Land west of Liverpool New Road, PR4 5JJ - SD 47629 24175</v>
      </c>
      <c r="E880" s="29" t="s">
        <v>1814</v>
      </c>
      <c r="F880" s="13" t="str">
        <f>Calculations!C853</f>
        <v>Residential</v>
      </c>
      <c r="G880" s="53">
        <f>Calculations!D853</f>
        <v>32.5139</v>
      </c>
      <c r="H880" s="53">
        <f>Calculations!H853</f>
        <v>31.653230761288</v>
      </c>
      <c r="I880" s="53">
        <f>Calculations!L853</f>
        <v>97.35291909395059</v>
      </c>
      <c r="J880" s="53">
        <f>Calculations!G853</f>
        <v>0.2225</v>
      </c>
      <c r="K880" s="53">
        <f>Calculations!K853</f>
        <v>0.68432270505845194</v>
      </c>
      <c r="L880" s="53">
        <f>Calculations!F853</f>
        <v>0.63816923871200004</v>
      </c>
      <c r="M880" s="53">
        <f>Calculations!J853</f>
        <v>1.962758200990961</v>
      </c>
      <c r="N880" s="53">
        <f>Calculations!E853</f>
        <v>0</v>
      </c>
      <c r="O880" s="53">
        <f>Calculations!I853</f>
        <v>0</v>
      </c>
      <c r="P880" s="53">
        <f>Calculations!Q853</f>
        <v>3.7071880000000004</v>
      </c>
      <c r="Q880" s="53">
        <f>Calculations!V853</f>
        <v>11.401855821663966</v>
      </c>
      <c r="R880" s="53">
        <f>Calculations!O853</f>
        <v>1.4936280000000002</v>
      </c>
      <c r="S880" s="53">
        <f>Calculations!T853</f>
        <v>4.5938137227462716</v>
      </c>
      <c r="T880" s="53">
        <f>Calculations!M853</f>
        <v>0.88956400000000002</v>
      </c>
      <c r="U880" s="53">
        <f>Calculations!R853</f>
        <v>2.7359498552926595</v>
      </c>
      <c r="V880" s="31" t="s">
        <v>1782</v>
      </c>
      <c r="W880" s="31" t="s">
        <v>1781</v>
      </c>
      <c r="X880" s="31" t="s">
        <v>1779</v>
      </c>
      <c r="Y880" s="29" t="s">
        <v>1786</v>
      </c>
      <c r="Z880" s="38" t="s">
        <v>1791</v>
      </c>
      <c r="AA880" s="71" t="s">
        <v>2110</v>
      </c>
      <c r="AB880" s="63" t="s">
        <v>1878</v>
      </c>
      <c r="AC880" s="29"/>
    </row>
    <row r="881" spans="2:29" ht="63.75" x14ac:dyDescent="0.25">
      <c r="B881" s="13" t="str">
        <f>Calculations!A854</f>
        <v>19S303</v>
      </c>
      <c r="C881" s="60">
        <v>35</v>
      </c>
      <c r="D881" s="29" t="str">
        <f>Calculations!B854</f>
        <v>Land north of Liverpool Road, Much Hoole PR4 5JX</v>
      </c>
      <c r="E881" s="29" t="s">
        <v>1814</v>
      </c>
      <c r="F881" s="13" t="str">
        <f>Calculations!C854</f>
        <v>Residential</v>
      </c>
      <c r="G881" s="53">
        <f>Calculations!D854</f>
        <v>10.717700000000001</v>
      </c>
      <c r="H881" s="53">
        <f>Calculations!H854</f>
        <v>10.717700000000001</v>
      </c>
      <c r="I881" s="53">
        <f>Calculations!L854</f>
        <v>100</v>
      </c>
      <c r="J881" s="53">
        <f>Calculations!G854</f>
        <v>0</v>
      </c>
      <c r="K881" s="53">
        <f>Calculations!K854</f>
        <v>0</v>
      </c>
      <c r="L881" s="53">
        <f>Calculations!F854</f>
        <v>0</v>
      </c>
      <c r="M881" s="53">
        <f>Calculations!J854</f>
        <v>0</v>
      </c>
      <c r="N881" s="53">
        <f>Calculations!E854</f>
        <v>0</v>
      </c>
      <c r="O881" s="53">
        <f>Calculations!I854</f>
        <v>0</v>
      </c>
      <c r="P881" s="53">
        <f>Calculations!Q854</f>
        <v>0.37462320000000005</v>
      </c>
      <c r="Q881" s="53">
        <f>Calculations!V854</f>
        <v>3.4953693423029195</v>
      </c>
      <c r="R881" s="53">
        <f>Calculations!O854</f>
        <v>0.13580120000000001</v>
      </c>
      <c r="S881" s="53">
        <f>Calculations!T854</f>
        <v>1.2670740923892252</v>
      </c>
      <c r="T881" s="53">
        <f>Calculations!M854</f>
        <v>1.8715200000000001E-2</v>
      </c>
      <c r="U881" s="53">
        <f>Calculations!R854</f>
        <v>0.17461955456861081</v>
      </c>
      <c r="V881" s="31" t="s">
        <v>1782</v>
      </c>
      <c r="W881" s="31" t="s">
        <v>1782</v>
      </c>
      <c r="X881" s="31" t="s">
        <v>1779</v>
      </c>
      <c r="Y881" s="29" t="s">
        <v>1787</v>
      </c>
      <c r="Z881" s="38" t="s">
        <v>1788</v>
      </c>
      <c r="AA881" s="71" t="s">
        <v>2111</v>
      </c>
      <c r="AB881" s="63" t="s">
        <v>1878</v>
      </c>
      <c r="AC881" s="29"/>
    </row>
    <row r="882" spans="2:29" ht="63.75" x14ac:dyDescent="0.25">
      <c r="B882" s="13" t="str">
        <f>Calculations!A855</f>
        <v>19S304</v>
      </c>
      <c r="C882" s="60" t="s">
        <v>1847</v>
      </c>
      <c r="D882" s="29" t="str">
        <f>Calculations!B855</f>
        <v>Land at Northern Avenue, Much Hoole</v>
      </c>
      <c r="E882" s="29" t="s">
        <v>1814</v>
      </c>
      <c r="F882" s="13" t="str">
        <f>Calculations!C855</f>
        <v>Residential</v>
      </c>
      <c r="G882" s="53">
        <f>Calculations!D855</f>
        <v>0.72467400000000004</v>
      </c>
      <c r="H882" s="53">
        <f>Calculations!H855</f>
        <v>0.72467400000000004</v>
      </c>
      <c r="I882" s="53">
        <f>Calculations!L855</f>
        <v>100</v>
      </c>
      <c r="J882" s="53">
        <f>Calculations!G855</f>
        <v>0</v>
      </c>
      <c r="K882" s="53">
        <f>Calculations!K855</f>
        <v>0</v>
      </c>
      <c r="L882" s="53">
        <f>Calculations!F855</f>
        <v>0</v>
      </c>
      <c r="M882" s="53">
        <f>Calculations!J855</f>
        <v>0</v>
      </c>
      <c r="N882" s="53">
        <f>Calculations!E855</f>
        <v>0</v>
      </c>
      <c r="O882" s="53">
        <f>Calculations!I855</f>
        <v>0</v>
      </c>
      <c r="P882" s="53">
        <f>Calculations!Q855</f>
        <v>2.8045600000000004E-2</v>
      </c>
      <c r="Q882" s="53">
        <f>Calculations!V855</f>
        <v>3.870098830646608</v>
      </c>
      <c r="R882" s="53">
        <f>Calculations!O855</f>
        <v>4.6627000000000005E-3</v>
      </c>
      <c r="S882" s="53">
        <f>Calculations!T855</f>
        <v>0.64342035177196921</v>
      </c>
      <c r="T882" s="53">
        <f>Calculations!M855</f>
        <v>2.53652E-3</v>
      </c>
      <c r="U882" s="53">
        <f>Calculations!R855</f>
        <v>0.35002221688648966</v>
      </c>
      <c r="V882" s="31" t="s">
        <v>1782</v>
      </c>
      <c r="W882" s="31" t="s">
        <v>1782</v>
      </c>
      <c r="X882" s="31" t="s">
        <v>1779</v>
      </c>
      <c r="Y882" s="29" t="s">
        <v>1787</v>
      </c>
      <c r="Z882" s="38" t="s">
        <v>1788</v>
      </c>
      <c r="AA882" s="71" t="s">
        <v>2112</v>
      </c>
      <c r="AB882" s="63" t="s">
        <v>1878</v>
      </c>
      <c r="AC882" s="29"/>
    </row>
    <row r="883" spans="2:29" ht="76.5" x14ac:dyDescent="0.25">
      <c r="B883" s="13" t="str">
        <f>Calculations!A856</f>
        <v>19S305</v>
      </c>
      <c r="C883" s="60">
        <v>30</v>
      </c>
      <c r="D883" s="29" t="str">
        <f>Calculations!B856</f>
        <v>Land north of Winery Lane, Walton-le-Dale</v>
      </c>
      <c r="E883" s="29" t="s">
        <v>1814</v>
      </c>
      <c r="F883" s="13" t="str">
        <f>Calculations!C856</f>
        <v>Employment</v>
      </c>
      <c r="G883" s="53">
        <f>Calculations!D856</f>
        <v>1.1452599999999999</v>
      </c>
      <c r="H883" s="53">
        <f>Calculations!H856</f>
        <v>-4.4176600000334076E-6</v>
      </c>
      <c r="I883" s="53">
        <f>Calculations!L856</f>
        <v>-3.857342437554274E-4</v>
      </c>
      <c r="J883" s="53">
        <f>Calculations!G856</f>
        <v>0</v>
      </c>
      <c r="K883" s="53">
        <f>Calculations!K856</f>
        <v>0</v>
      </c>
      <c r="L883" s="53">
        <f>Calculations!F856</f>
        <v>1.14526441766</v>
      </c>
      <c r="M883" s="53">
        <f>Calculations!J856</f>
        <v>100.00038573424375</v>
      </c>
      <c r="N883" s="53">
        <f>Calculations!E856</f>
        <v>0</v>
      </c>
      <c r="O883" s="53">
        <f>Calculations!I856</f>
        <v>0</v>
      </c>
      <c r="P883" s="53">
        <f>Calculations!Q856</f>
        <v>6.8360980000000002E-2</v>
      </c>
      <c r="Q883" s="53">
        <f>Calculations!V856</f>
        <v>5.9690358521209168</v>
      </c>
      <c r="R883" s="53">
        <f>Calculations!O856</f>
        <v>4.22098E-3</v>
      </c>
      <c r="S883" s="53">
        <f>Calculations!T856</f>
        <v>0.36856085081116957</v>
      </c>
      <c r="T883" s="53">
        <f>Calculations!M856</f>
        <v>1.3727500000000001E-3</v>
      </c>
      <c r="U883" s="53">
        <f>Calculations!R856</f>
        <v>0.11986361175628242</v>
      </c>
      <c r="V883" s="31" t="s">
        <v>1782</v>
      </c>
      <c r="W883" s="31" t="s">
        <v>1781</v>
      </c>
      <c r="X883" s="31" t="s">
        <v>1780</v>
      </c>
      <c r="Y883" s="29" t="s">
        <v>1783</v>
      </c>
      <c r="Z883" s="38" t="s">
        <v>2514</v>
      </c>
      <c r="AA883" s="76" t="s">
        <v>2436</v>
      </c>
      <c r="AB883" s="63" t="s">
        <v>1878</v>
      </c>
      <c r="AC883" s="29" t="s">
        <v>2454</v>
      </c>
    </row>
    <row r="884" spans="2:29" ht="89.25" x14ac:dyDescent="0.25">
      <c r="B884" s="13" t="str">
        <f>Calculations!A857</f>
        <v>19S306</v>
      </c>
      <c r="C884" s="60">
        <v>27</v>
      </c>
      <c r="D884" s="29" t="str">
        <f>Calculations!B857</f>
        <v>Bartle Hall Nurseries, Liverpool Road, Hutton, Preston, PR4 5Hb</v>
      </c>
      <c r="E884" s="29" t="s">
        <v>1814</v>
      </c>
      <c r="F884" s="13" t="str">
        <f>Calculations!C857</f>
        <v>Residential</v>
      </c>
      <c r="G884" s="53">
        <f>Calculations!D857</f>
        <v>1.40621</v>
      </c>
      <c r="H884" s="53">
        <f>Calculations!H857</f>
        <v>0.85692146832001004</v>
      </c>
      <c r="I884" s="53">
        <f>Calculations!L857</f>
        <v>60.93837110531215</v>
      </c>
      <c r="J884" s="53">
        <f>Calculations!G857</f>
        <v>0.54080987814399994</v>
      </c>
      <c r="K884" s="53">
        <f>Calculations!K857</f>
        <v>38.458685270621032</v>
      </c>
      <c r="L884" s="53">
        <f>Calculations!F857</f>
        <v>8.4786535359899998E-3</v>
      </c>
      <c r="M884" s="53">
        <f>Calculations!J857</f>
        <v>0.6029436240668179</v>
      </c>
      <c r="N884" s="53">
        <f>Calculations!E857</f>
        <v>0</v>
      </c>
      <c r="O884" s="53">
        <f>Calculations!I857</f>
        <v>0</v>
      </c>
      <c r="P884" s="53">
        <f>Calculations!Q857</f>
        <v>2.3257087999999999E-2</v>
      </c>
      <c r="Q884" s="53">
        <f>Calculations!V857</f>
        <v>1.6538844127121837</v>
      </c>
      <c r="R884" s="53">
        <f>Calculations!O857</f>
        <v>1.2879879999999999E-3</v>
      </c>
      <c r="S884" s="53">
        <f>Calculations!T857</f>
        <v>9.1592863085883325E-2</v>
      </c>
      <c r="T884" s="53">
        <f>Calculations!M857</f>
        <v>7.6568000000000003E-5</v>
      </c>
      <c r="U884" s="53">
        <f>Calculations!R857</f>
        <v>5.4449904352834927E-3</v>
      </c>
      <c r="V884" s="31" t="s">
        <v>1782</v>
      </c>
      <c r="W884" s="31" t="s">
        <v>1781</v>
      </c>
      <c r="X884" s="31" t="s">
        <v>1779</v>
      </c>
      <c r="Y884" s="29" t="s">
        <v>1786</v>
      </c>
      <c r="Z884" s="38" t="s">
        <v>1815</v>
      </c>
      <c r="AA884" s="76" t="s">
        <v>2358</v>
      </c>
      <c r="AB884" s="63" t="s">
        <v>1878</v>
      </c>
      <c r="AC884" s="29"/>
    </row>
    <row r="885" spans="2:29" ht="76.5" x14ac:dyDescent="0.25">
      <c r="B885" s="13" t="str">
        <f>Calculations!A858</f>
        <v>19S307</v>
      </c>
      <c r="C885" s="60">
        <v>23</v>
      </c>
      <c r="D885" s="29" t="str">
        <f>Calculations!B858</f>
        <v>The Shippon, Potters Lane, Samlesbury, PR5 0UE</v>
      </c>
      <c r="E885" s="29" t="s">
        <v>1814</v>
      </c>
      <c r="F885" s="13" t="str">
        <f>Calculations!C858</f>
        <v>Residential</v>
      </c>
      <c r="G885" s="53">
        <f>Calculations!D858</f>
        <v>0.27210699999999999</v>
      </c>
      <c r="H885" s="53">
        <f>Calculations!H858</f>
        <v>0.18951955057507999</v>
      </c>
      <c r="I885" s="53">
        <f>Calculations!L858</f>
        <v>69.648906707684844</v>
      </c>
      <c r="J885" s="53">
        <f>Calculations!G858</f>
        <v>7.9730910468199995E-2</v>
      </c>
      <c r="K885" s="53">
        <f>Calculations!K858</f>
        <v>29.301308113425968</v>
      </c>
      <c r="L885" s="53">
        <f>Calculations!F858</f>
        <v>2.8565389567200001E-3</v>
      </c>
      <c r="M885" s="53">
        <f>Calculations!J858</f>
        <v>1.049785178889187</v>
      </c>
      <c r="N885" s="53">
        <f>Calculations!E858</f>
        <v>0</v>
      </c>
      <c r="O885" s="53">
        <f>Calculations!I858</f>
        <v>0</v>
      </c>
      <c r="P885" s="53">
        <f>Calculations!Q858</f>
        <v>4.9131000000000001E-3</v>
      </c>
      <c r="Q885" s="53">
        <f>Calculations!V858</f>
        <v>1.8055764827806711</v>
      </c>
      <c r="R885" s="53">
        <f>Calculations!O858</f>
        <v>0</v>
      </c>
      <c r="S885" s="53">
        <f>Calculations!T858</f>
        <v>0</v>
      </c>
      <c r="T885" s="53">
        <f>Calculations!M858</f>
        <v>0</v>
      </c>
      <c r="U885" s="53">
        <f>Calculations!R858</f>
        <v>0</v>
      </c>
      <c r="V885" s="31" t="s">
        <v>1782</v>
      </c>
      <c r="W885" s="31" t="s">
        <v>1781</v>
      </c>
      <c r="X885" s="31" t="s">
        <v>1779</v>
      </c>
      <c r="Y885" s="29" t="s">
        <v>1786</v>
      </c>
      <c r="Z885" s="38" t="s">
        <v>1791</v>
      </c>
      <c r="AA885" s="71" t="s">
        <v>2113</v>
      </c>
      <c r="AB885" s="63" t="s">
        <v>1877</v>
      </c>
      <c r="AC885" s="29"/>
    </row>
    <row r="886" spans="2:29" ht="76.5" x14ac:dyDescent="0.25">
      <c r="B886" s="13" t="str">
        <f>Calculations!A859</f>
        <v>19S308</v>
      </c>
      <c r="C886" s="60">
        <v>27</v>
      </c>
      <c r="D886" s="29" t="str">
        <f>Calculations!B859</f>
        <v>Land to the rear of 96-100 Marsh Lane, Longton, Preston, PR4 5ZL</v>
      </c>
      <c r="E886" s="29" t="s">
        <v>1814</v>
      </c>
      <c r="F886" s="13" t="str">
        <f>Calculations!C859</f>
        <v>Residential</v>
      </c>
      <c r="G886" s="53">
        <f>Calculations!D859</f>
        <v>1.1815199999999999</v>
      </c>
      <c r="H886" s="53">
        <f>Calculations!H859</f>
        <v>1.1703722831809498</v>
      </c>
      <c r="I886" s="53">
        <f>Calculations!L859</f>
        <v>99.056493599850185</v>
      </c>
      <c r="J886" s="53">
        <f>Calculations!G859</f>
        <v>2.8139315424100001E-3</v>
      </c>
      <c r="K886" s="53">
        <f>Calculations!K859</f>
        <v>0.23816198984443773</v>
      </c>
      <c r="L886" s="53">
        <f>Calculations!F859</f>
        <v>8.3337852766400006E-3</v>
      </c>
      <c r="M886" s="53">
        <f>Calculations!J859</f>
        <v>0.70534441030536943</v>
      </c>
      <c r="N886" s="53">
        <f>Calculations!E859</f>
        <v>0</v>
      </c>
      <c r="O886" s="53">
        <f>Calculations!I859</f>
        <v>0</v>
      </c>
      <c r="P886" s="53">
        <f>Calculations!Q859</f>
        <v>6.7124189000000001E-2</v>
      </c>
      <c r="Q886" s="53">
        <f>Calculations!V859</f>
        <v>5.6811724727469706</v>
      </c>
      <c r="R886" s="53">
        <f>Calculations!O859</f>
        <v>2.1704888999999998E-2</v>
      </c>
      <c r="S886" s="53">
        <f>Calculations!T859</f>
        <v>1.8370310278285598</v>
      </c>
      <c r="T886" s="53">
        <f>Calculations!M859</f>
        <v>1.20889E-4</v>
      </c>
      <c r="U886" s="53">
        <f>Calculations!R859</f>
        <v>1.0231650754959713E-2</v>
      </c>
      <c r="V886" s="31" t="s">
        <v>1782</v>
      </c>
      <c r="W886" s="31" t="s">
        <v>1781</v>
      </c>
      <c r="X886" s="31" t="s">
        <v>1779</v>
      </c>
      <c r="Y886" s="29" t="s">
        <v>1786</v>
      </c>
      <c r="Z886" s="38" t="s">
        <v>1791</v>
      </c>
      <c r="AA886" s="71" t="s">
        <v>2114</v>
      </c>
      <c r="AB886" s="63" t="s">
        <v>1878</v>
      </c>
      <c r="AC886" s="29"/>
    </row>
    <row r="887" spans="2:29" ht="63.75" x14ac:dyDescent="0.25">
      <c r="B887" s="13" t="str">
        <f>Calculations!A860</f>
        <v>19S309</v>
      </c>
      <c r="C887" s="60">
        <v>44</v>
      </c>
      <c r="D887" s="29" t="str">
        <f>Calculations!B860</f>
        <v>Land off Emnie Lane, Leyland</v>
      </c>
      <c r="E887" s="29" t="s">
        <v>1814</v>
      </c>
      <c r="F887" s="13" t="str">
        <f>Calculations!C860</f>
        <v>Residential</v>
      </c>
      <c r="G887" s="53">
        <f>Calculations!D860</f>
        <v>1.10164</v>
      </c>
      <c r="H887" s="53">
        <f>Calculations!H860</f>
        <v>-3.9501481001180672E-6</v>
      </c>
      <c r="I887" s="53">
        <f>Calculations!L860</f>
        <v>-3.5856977779656396E-4</v>
      </c>
      <c r="J887" s="53">
        <f>Calculations!G860</f>
        <v>1.2760167706100001E-2</v>
      </c>
      <c r="K887" s="53">
        <f>Calculations!K860</f>
        <v>1.1582883433880398</v>
      </c>
      <c r="L887" s="53">
        <f>Calculations!F860</f>
        <v>0.33873831731300003</v>
      </c>
      <c r="M887" s="53">
        <f>Calculations!J860</f>
        <v>30.748549191478165</v>
      </c>
      <c r="N887" s="53">
        <f>Calculations!E860</f>
        <v>0.75014546512900004</v>
      </c>
      <c r="O887" s="53">
        <f>Calculations!I860</f>
        <v>68.093521034911603</v>
      </c>
      <c r="P887" s="53">
        <f>Calculations!Q860</f>
        <v>1.0603695</v>
      </c>
      <c r="Q887" s="53">
        <f>Calculations!V860</f>
        <v>96.253721723975161</v>
      </c>
      <c r="R887" s="53">
        <f>Calculations!O860</f>
        <v>7.3495000000000001E-3</v>
      </c>
      <c r="S887" s="53">
        <f>Calculations!T860</f>
        <v>0.66714171598707384</v>
      </c>
      <c r="T887" s="53">
        <f>Calculations!M860</f>
        <v>3.5975400000000002E-3</v>
      </c>
      <c r="U887" s="53">
        <f>Calculations!R860</f>
        <v>0.32656221633201415</v>
      </c>
      <c r="V887" s="31" t="s">
        <v>1782</v>
      </c>
      <c r="W887" s="31" t="s">
        <v>1781</v>
      </c>
      <c r="X887" s="31" t="s">
        <v>1779</v>
      </c>
      <c r="Y887" s="29" t="s">
        <v>1783</v>
      </c>
      <c r="Z887" s="38" t="s">
        <v>1807</v>
      </c>
      <c r="AA887" s="71" t="s">
        <v>2115</v>
      </c>
      <c r="AB887" s="63" t="s">
        <v>1894</v>
      </c>
      <c r="AC887" s="29"/>
    </row>
    <row r="888" spans="2:29" ht="89.25" x14ac:dyDescent="0.25">
      <c r="B888" s="13" t="str">
        <f>Calculations!A861</f>
        <v>19S310</v>
      </c>
      <c r="C888" s="60">
        <v>28</v>
      </c>
      <c r="D888" s="29" t="str">
        <f>Calculations!B861</f>
        <v>Land off Windsor Avenue, New Longton, PR4 4JL</v>
      </c>
      <c r="E888" s="29" t="s">
        <v>1814</v>
      </c>
      <c r="F888" s="13" t="str">
        <f>Calculations!C861</f>
        <v>Residential</v>
      </c>
      <c r="G888" s="53">
        <f>Calculations!D861</f>
        <v>2.9794299999999998</v>
      </c>
      <c r="H888" s="53">
        <f>Calculations!H861</f>
        <v>2.7534031071239999</v>
      </c>
      <c r="I888" s="53">
        <f>Calculations!L861</f>
        <v>92.413753876546849</v>
      </c>
      <c r="J888" s="53">
        <f>Calculations!G861</f>
        <v>0.226026892876</v>
      </c>
      <c r="K888" s="53">
        <f>Calculations!K861</f>
        <v>7.5862461234531438</v>
      </c>
      <c r="L888" s="53">
        <f>Calculations!F861</f>
        <v>0</v>
      </c>
      <c r="M888" s="53">
        <f>Calculations!J861</f>
        <v>0</v>
      </c>
      <c r="N888" s="53">
        <f>Calculations!E861</f>
        <v>0</v>
      </c>
      <c r="O888" s="53">
        <f>Calculations!I861</f>
        <v>0</v>
      </c>
      <c r="P888" s="53">
        <f>Calculations!Q861</f>
        <v>0.39610070000000003</v>
      </c>
      <c r="Q888" s="53">
        <f>Calculations!V861</f>
        <v>13.294512708806719</v>
      </c>
      <c r="R888" s="53">
        <f>Calculations!O861</f>
        <v>0.1370847</v>
      </c>
      <c r="S888" s="53">
        <f>Calculations!T861</f>
        <v>4.6010377823946191</v>
      </c>
      <c r="T888" s="53">
        <f>Calculations!M861</f>
        <v>1.9187699999999999E-2</v>
      </c>
      <c r="U888" s="53">
        <f>Calculations!R861</f>
        <v>0.64400573264013594</v>
      </c>
      <c r="V888" s="31" t="s">
        <v>1782</v>
      </c>
      <c r="W888" s="31" t="s">
        <v>1781</v>
      </c>
      <c r="X888" s="31" t="s">
        <v>1779</v>
      </c>
      <c r="Y888" s="29" t="s">
        <v>1786</v>
      </c>
      <c r="Z888" s="38" t="s">
        <v>1815</v>
      </c>
      <c r="AA888" s="71" t="s">
        <v>2116</v>
      </c>
      <c r="AB888" s="63" t="s">
        <v>1878</v>
      </c>
      <c r="AC888" s="29"/>
    </row>
    <row r="889" spans="2:29" ht="51" x14ac:dyDescent="0.25">
      <c r="B889" s="13" t="str">
        <f>Calculations!A862</f>
        <v>19S311</v>
      </c>
      <c r="C889" s="60">
        <v>36</v>
      </c>
      <c r="D889" s="29" t="str">
        <f>Calculations!B862</f>
        <v>Arden House, 27 Midge Hall Lane, Midge Hall, Leyland,   PR26 6TN</v>
      </c>
      <c r="E889" s="29" t="s">
        <v>1814</v>
      </c>
      <c r="F889" s="13" t="str">
        <f>Calculations!C862</f>
        <v>Residential</v>
      </c>
      <c r="G889" s="53">
        <f>Calculations!D862</f>
        <v>0.42229</v>
      </c>
      <c r="H889" s="53">
        <f>Calculations!H862</f>
        <v>0.42229</v>
      </c>
      <c r="I889" s="53">
        <f>Calculations!L862</f>
        <v>100</v>
      </c>
      <c r="J889" s="53">
        <f>Calculations!G862</f>
        <v>0</v>
      </c>
      <c r="K889" s="53">
        <f>Calculations!K862</f>
        <v>0</v>
      </c>
      <c r="L889" s="53">
        <f>Calculations!F862</f>
        <v>0</v>
      </c>
      <c r="M889" s="53">
        <f>Calculations!J862</f>
        <v>0</v>
      </c>
      <c r="N889" s="53">
        <f>Calculations!E862</f>
        <v>0</v>
      </c>
      <c r="O889" s="53">
        <f>Calculations!I862</f>
        <v>0</v>
      </c>
      <c r="P889" s="53">
        <f>Calculations!Q862</f>
        <v>0</v>
      </c>
      <c r="Q889" s="53">
        <f>Calculations!V862</f>
        <v>0</v>
      </c>
      <c r="R889" s="53">
        <f>Calculations!O862</f>
        <v>0</v>
      </c>
      <c r="S889" s="53">
        <f>Calculations!T862</f>
        <v>0</v>
      </c>
      <c r="T889" s="53">
        <f>Calculations!M862</f>
        <v>0</v>
      </c>
      <c r="U889" s="53">
        <f>Calculations!R862</f>
        <v>0</v>
      </c>
      <c r="V889" s="31" t="s">
        <v>1782</v>
      </c>
      <c r="W889" s="31" t="s">
        <v>1782</v>
      </c>
      <c r="X889" s="31" t="s">
        <v>1779</v>
      </c>
      <c r="Y889" s="29" t="s">
        <v>1789</v>
      </c>
      <c r="Z889" s="38" t="s">
        <v>1790</v>
      </c>
      <c r="AA889" s="71" t="s">
        <v>2117</v>
      </c>
      <c r="AB889" s="63" t="s">
        <v>1878</v>
      </c>
      <c r="AC889" s="29"/>
    </row>
    <row r="890" spans="2:29" ht="51" x14ac:dyDescent="0.25">
      <c r="B890" s="13" t="str">
        <f>Calculations!A863</f>
        <v>19S312</v>
      </c>
      <c r="C890" s="60">
        <v>25</v>
      </c>
      <c r="D890" s="29" t="str">
        <f>Calculations!B863</f>
        <v>HIGHER NABS HEAD FARM, SAMLESBURY, PR5 OUQ, LANCASHIRE</v>
      </c>
      <c r="E890" s="29" t="s">
        <v>1814</v>
      </c>
      <c r="F890" s="13" t="str">
        <f>Calculations!C863</f>
        <v>Residential</v>
      </c>
      <c r="G890" s="53">
        <f>Calculations!D863</f>
        <v>2.0664799999999999</v>
      </c>
      <c r="H890" s="53">
        <f>Calculations!H863</f>
        <v>2.0664799999999999</v>
      </c>
      <c r="I890" s="53">
        <f>Calculations!L863</f>
        <v>100</v>
      </c>
      <c r="J890" s="53">
        <f>Calculations!G863</f>
        <v>0</v>
      </c>
      <c r="K890" s="53">
        <f>Calculations!K863</f>
        <v>0</v>
      </c>
      <c r="L890" s="53">
        <f>Calculations!F863</f>
        <v>0</v>
      </c>
      <c r="M890" s="53">
        <f>Calculations!J863</f>
        <v>0</v>
      </c>
      <c r="N890" s="53">
        <f>Calculations!E863</f>
        <v>0</v>
      </c>
      <c r="O890" s="53">
        <f>Calculations!I863</f>
        <v>0</v>
      </c>
      <c r="P890" s="53">
        <f>Calculations!Q863</f>
        <v>1.4097200000000001E-2</v>
      </c>
      <c r="Q890" s="53">
        <f>Calculations!V863</f>
        <v>0.68218419728233526</v>
      </c>
      <c r="R890" s="53">
        <f>Calculations!O863</f>
        <v>0</v>
      </c>
      <c r="S890" s="53">
        <f>Calculations!T863</f>
        <v>0</v>
      </c>
      <c r="T890" s="53">
        <f>Calculations!M863</f>
        <v>0</v>
      </c>
      <c r="U890" s="53">
        <f>Calculations!R863</f>
        <v>0</v>
      </c>
      <c r="V890" s="31" t="s">
        <v>1782</v>
      </c>
      <c r="W890" s="31" t="s">
        <v>1782</v>
      </c>
      <c r="X890" s="31" t="s">
        <v>1779</v>
      </c>
      <c r="Y890" s="29" t="s">
        <v>1787</v>
      </c>
      <c r="Z890" s="38" t="s">
        <v>1788</v>
      </c>
      <c r="AA890" s="71" t="s">
        <v>2118</v>
      </c>
      <c r="AB890" s="63" t="s">
        <v>1878</v>
      </c>
      <c r="AC890" s="29"/>
    </row>
    <row r="891" spans="2:29" ht="63.75" x14ac:dyDescent="0.25">
      <c r="B891" s="13" t="str">
        <f>Calculations!A864</f>
        <v>19S313</v>
      </c>
      <c r="C891" s="60">
        <v>35</v>
      </c>
      <c r="D891" s="29" t="str">
        <f>Calculations!B864</f>
        <v>Land adjoining Balls Farm, Brook Lane, Little Hoole, PR4 5JB</v>
      </c>
      <c r="E891" s="29" t="s">
        <v>1814</v>
      </c>
      <c r="F891" s="13" t="str">
        <f>Calculations!C864</f>
        <v>Mixed Use</v>
      </c>
      <c r="G891" s="53">
        <f>Calculations!D864</f>
        <v>2.3406500000000001</v>
      </c>
      <c r="H891" s="53">
        <f>Calculations!H864</f>
        <v>2.3406500000000001</v>
      </c>
      <c r="I891" s="53">
        <f>Calculations!L864</f>
        <v>100</v>
      </c>
      <c r="J891" s="53">
        <f>Calculations!G864</f>
        <v>0</v>
      </c>
      <c r="K891" s="53">
        <f>Calculations!K864</f>
        <v>0</v>
      </c>
      <c r="L891" s="53">
        <f>Calculations!F864</f>
        <v>0</v>
      </c>
      <c r="M891" s="53">
        <f>Calculations!J864</f>
        <v>0</v>
      </c>
      <c r="N891" s="53">
        <f>Calculations!E864</f>
        <v>0</v>
      </c>
      <c r="O891" s="53">
        <f>Calculations!I864</f>
        <v>0</v>
      </c>
      <c r="P891" s="53">
        <f>Calculations!Q864</f>
        <v>0.15732951000000001</v>
      </c>
      <c r="Q891" s="53">
        <f>Calculations!V864</f>
        <v>6.7216162177173011</v>
      </c>
      <c r="R891" s="53">
        <f>Calculations!O864</f>
        <v>2.9984509999999999E-2</v>
      </c>
      <c r="S891" s="53">
        <f>Calculations!T864</f>
        <v>1.2810334736077584</v>
      </c>
      <c r="T891" s="53">
        <f>Calculations!M864</f>
        <v>1.03601E-3</v>
      </c>
      <c r="U891" s="53">
        <f>Calculations!R864</f>
        <v>4.4261636724841388E-2</v>
      </c>
      <c r="V891" s="31" t="s">
        <v>1782</v>
      </c>
      <c r="W891" s="31" t="s">
        <v>1782</v>
      </c>
      <c r="X891" s="31" t="s">
        <v>1779</v>
      </c>
      <c r="Y891" s="29" t="s">
        <v>1787</v>
      </c>
      <c r="Z891" s="38" t="s">
        <v>1788</v>
      </c>
      <c r="AA891" s="71" t="s">
        <v>2119</v>
      </c>
      <c r="AB891" s="63" t="s">
        <v>1898</v>
      </c>
      <c r="AC891" s="29"/>
    </row>
    <row r="892" spans="2:29" ht="63.75" x14ac:dyDescent="0.25">
      <c r="B892" s="13" t="str">
        <f>Calculations!A865</f>
        <v>19S314</v>
      </c>
      <c r="C892" s="60">
        <v>35</v>
      </c>
      <c r="D892" s="29" t="str">
        <f>Calculations!B865</f>
        <v>Balls Farm, Brook Lane, Little Hoole, Preston, PR4 5JB</v>
      </c>
      <c r="E892" s="29" t="s">
        <v>1814</v>
      </c>
      <c r="F892" s="13" t="str">
        <f>Calculations!C865</f>
        <v>Mixed Use</v>
      </c>
      <c r="G892" s="53">
        <f>Calculations!D865</f>
        <v>6.2527900000000001</v>
      </c>
      <c r="H892" s="53">
        <f>Calculations!H865</f>
        <v>6.2527900000000001</v>
      </c>
      <c r="I892" s="53">
        <f>Calculations!L865</f>
        <v>100</v>
      </c>
      <c r="J892" s="53">
        <f>Calculations!G865</f>
        <v>0</v>
      </c>
      <c r="K892" s="53">
        <f>Calculations!K865</f>
        <v>0</v>
      </c>
      <c r="L892" s="53">
        <f>Calculations!F865</f>
        <v>0</v>
      </c>
      <c r="M892" s="53">
        <f>Calculations!J865</f>
        <v>0</v>
      </c>
      <c r="N892" s="53">
        <f>Calculations!E865</f>
        <v>0</v>
      </c>
      <c r="O892" s="53">
        <f>Calculations!I865</f>
        <v>0</v>
      </c>
      <c r="P892" s="53">
        <f>Calculations!Q865</f>
        <v>0.35014409999999996</v>
      </c>
      <c r="Q892" s="53">
        <f>Calculations!V865</f>
        <v>5.599805846670046</v>
      </c>
      <c r="R892" s="53">
        <f>Calculations!O865</f>
        <v>7.8186099999999994E-2</v>
      </c>
      <c r="S892" s="53">
        <f>Calculations!T865</f>
        <v>1.2504194127741375</v>
      </c>
      <c r="T892" s="53">
        <f>Calculations!M865</f>
        <v>1.6610799999999998E-2</v>
      </c>
      <c r="U892" s="53">
        <f>Calculations!R865</f>
        <v>0.26565421195978112</v>
      </c>
      <c r="V892" s="31" t="s">
        <v>1782</v>
      </c>
      <c r="W892" s="31" t="s">
        <v>1782</v>
      </c>
      <c r="X892" s="31" t="s">
        <v>1779</v>
      </c>
      <c r="Y892" s="29" t="s">
        <v>1787</v>
      </c>
      <c r="Z892" s="38" t="s">
        <v>1788</v>
      </c>
      <c r="AA892" s="71" t="s">
        <v>2120</v>
      </c>
      <c r="AB892" s="63" t="s">
        <v>1898</v>
      </c>
      <c r="AC892" s="29"/>
    </row>
    <row r="893" spans="2:29" ht="51" x14ac:dyDescent="0.25">
      <c r="B893" s="13" t="str">
        <f>Calculations!A866</f>
        <v>19S315</v>
      </c>
      <c r="C893" s="60" t="s">
        <v>1838</v>
      </c>
      <c r="D893" s="29" t="str">
        <f>Calculations!B866</f>
        <v>Prospect Hill Training Centre, Old Brown Lane, Bamber Bridge, Preston PR5 6ZA</v>
      </c>
      <c r="E893" s="29" t="s">
        <v>1814</v>
      </c>
      <c r="F893" s="13" t="str">
        <f>Calculations!C866</f>
        <v>Mixed Use</v>
      </c>
      <c r="G893" s="53">
        <f>Calculations!D866</f>
        <v>0.28863699999999998</v>
      </c>
      <c r="H893" s="53">
        <f>Calculations!H866</f>
        <v>0.28863699999999998</v>
      </c>
      <c r="I893" s="53">
        <f>Calculations!L866</f>
        <v>100</v>
      </c>
      <c r="J893" s="53">
        <f>Calculations!G866</f>
        <v>0</v>
      </c>
      <c r="K893" s="53">
        <f>Calculations!K866</f>
        <v>0</v>
      </c>
      <c r="L893" s="53">
        <f>Calculations!F866</f>
        <v>0</v>
      </c>
      <c r="M893" s="53">
        <f>Calculations!J866</f>
        <v>0</v>
      </c>
      <c r="N893" s="53">
        <f>Calculations!E866</f>
        <v>0</v>
      </c>
      <c r="O893" s="53">
        <f>Calculations!I866</f>
        <v>0</v>
      </c>
      <c r="P893" s="53">
        <f>Calculations!Q866</f>
        <v>1.42171E-2</v>
      </c>
      <c r="Q893" s="53">
        <f>Calculations!V866</f>
        <v>4.9255985892314573</v>
      </c>
      <c r="R893" s="53">
        <f>Calculations!O866</f>
        <v>0</v>
      </c>
      <c r="S893" s="53">
        <f>Calculations!T866</f>
        <v>0</v>
      </c>
      <c r="T893" s="53">
        <f>Calculations!M866</f>
        <v>0</v>
      </c>
      <c r="U893" s="53">
        <f>Calculations!R866</f>
        <v>0</v>
      </c>
      <c r="V893" s="31" t="s">
        <v>1782</v>
      </c>
      <c r="W893" s="31" t="s">
        <v>1782</v>
      </c>
      <c r="X893" s="31" t="s">
        <v>1779</v>
      </c>
      <c r="Y893" s="29" t="s">
        <v>1787</v>
      </c>
      <c r="Z893" s="38" t="s">
        <v>1788</v>
      </c>
      <c r="AA893" s="71" t="s">
        <v>2121</v>
      </c>
      <c r="AB893" s="63" t="s">
        <v>1898</v>
      </c>
      <c r="AC893" s="29"/>
    </row>
    <row r="894" spans="2:29" ht="51" x14ac:dyDescent="0.25">
      <c r="B894" s="13" t="str">
        <f>Calculations!A867</f>
        <v>19S316</v>
      </c>
      <c r="C894" s="60" t="s">
        <v>1840</v>
      </c>
      <c r="D894" s="29" t="str">
        <f>Calculations!B867</f>
        <v>Moss House, 25 Midge Hall Lane, Midge Hall, Leyland, PR26 6TN</v>
      </c>
      <c r="E894" s="29" t="s">
        <v>1814</v>
      </c>
      <c r="F894" s="13" t="str">
        <f>Calculations!C867</f>
        <v>Residential</v>
      </c>
      <c r="G894" s="53">
        <f>Calculations!D867</f>
        <v>0.213864</v>
      </c>
      <c r="H894" s="53">
        <f>Calculations!H867</f>
        <v>0.213864</v>
      </c>
      <c r="I894" s="53">
        <f>Calculations!L867</f>
        <v>100</v>
      </c>
      <c r="J894" s="53">
        <f>Calculations!G867</f>
        <v>0</v>
      </c>
      <c r="K894" s="53">
        <f>Calculations!K867</f>
        <v>0</v>
      </c>
      <c r="L894" s="53">
        <f>Calculations!F867</f>
        <v>0</v>
      </c>
      <c r="M894" s="53">
        <f>Calculations!J867</f>
        <v>0</v>
      </c>
      <c r="N894" s="53">
        <f>Calculations!E867</f>
        <v>0</v>
      </c>
      <c r="O894" s="53">
        <f>Calculations!I867</f>
        <v>0</v>
      </c>
      <c r="P894" s="53">
        <f>Calculations!Q867</f>
        <v>0</v>
      </c>
      <c r="Q894" s="53">
        <f>Calculations!V867</f>
        <v>0</v>
      </c>
      <c r="R894" s="53">
        <f>Calculations!O867</f>
        <v>0</v>
      </c>
      <c r="S894" s="53">
        <f>Calculations!T867</f>
        <v>0</v>
      </c>
      <c r="T894" s="53">
        <f>Calculations!M867</f>
        <v>0</v>
      </c>
      <c r="U894" s="53">
        <f>Calculations!R867</f>
        <v>0</v>
      </c>
      <c r="V894" s="31" t="s">
        <v>1782</v>
      </c>
      <c r="W894" s="31" t="s">
        <v>1782</v>
      </c>
      <c r="X894" s="31" t="s">
        <v>1779</v>
      </c>
      <c r="Y894" s="29" t="s">
        <v>1789</v>
      </c>
      <c r="Z894" s="38" t="s">
        <v>1790</v>
      </c>
      <c r="AA894" s="71" t="s">
        <v>1902</v>
      </c>
      <c r="AB894" s="63" t="s">
        <v>1878</v>
      </c>
      <c r="AC894" s="29"/>
    </row>
    <row r="895" spans="2:29" ht="64.5" x14ac:dyDescent="0.25">
      <c r="B895" s="13" t="str">
        <f>Calculations!A868</f>
        <v>19S317</v>
      </c>
      <c r="C895" s="60">
        <v>24</v>
      </c>
      <c r="D895" s="29" t="str">
        <f>Calculations!B868</f>
        <v>Cowells Farm Cuerdale Lane Samlesbury preston PR5 0UY</v>
      </c>
      <c r="E895" s="29" t="s">
        <v>1814</v>
      </c>
      <c r="F895" s="13" t="str">
        <f>Calculations!C868</f>
        <v>Residential</v>
      </c>
      <c r="G895" s="53">
        <f>Calculations!D868</f>
        <v>3.2167400000000002</v>
      </c>
      <c r="H895" s="53">
        <f>Calculations!H868</f>
        <v>3.2167400000000002</v>
      </c>
      <c r="I895" s="53">
        <f>Calculations!L868</f>
        <v>100</v>
      </c>
      <c r="J895" s="53">
        <f>Calculations!G868</f>
        <v>0</v>
      </c>
      <c r="K895" s="53">
        <f>Calculations!K868</f>
        <v>0</v>
      </c>
      <c r="L895" s="53">
        <f>Calculations!F868</f>
        <v>0</v>
      </c>
      <c r="M895" s="53">
        <f>Calculations!J868</f>
        <v>0</v>
      </c>
      <c r="N895" s="53">
        <f>Calculations!E868</f>
        <v>0</v>
      </c>
      <c r="O895" s="53">
        <f>Calculations!I868</f>
        <v>0</v>
      </c>
      <c r="P895" s="53">
        <f>Calculations!Q868</f>
        <v>4.9355200000000002E-2</v>
      </c>
      <c r="Q895" s="53">
        <f>Calculations!V868</f>
        <v>1.534323569825351</v>
      </c>
      <c r="R895" s="53">
        <f>Calculations!O868</f>
        <v>3.1626000000000002E-3</v>
      </c>
      <c r="S895" s="53">
        <f>Calculations!T868</f>
        <v>9.8316929562227595E-2</v>
      </c>
      <c r="T895" s="53">
        <f>Calculations!M868</f>
        <v>1.9678400000000002E-3</v>
      </c>
      <c r="U895" s="53">
        <f>Calculations!R868</f>
        <v>6.1174978394274958E-2</v>
      </c>
      <c r="V895" s="31" t="s">
        <v>1782</v>
      </c>
      <c r="W895" s="31" t="s">
        <v>1782</v>
      </c>
      <c r="X895" s="31" t="s">
        <v>1779</v>
      </c>
      <c r="Y895" s="29" t="s">
        <v>1787</v>
      </c>
      <c r="Z895" s="38" t="s">
        <v>1788</v>
      </c>
      <c r="AA895" s="70" t="s">
        <v>2122</v>
      </c>
      <c r="AB895" s="63" t="s">
        <v>1878</v>
      </c>
      <c r="AC895" s="29"/>
    </row>
    <row r="896" spans="2:29" ht="63.75" x14ac:dyDescent="0.25">
      <c r="B896" s="13" t="str">
        <f>Calculations!A869</f>
        <v>19S318</v>
      </c>
      <c r="C896" s="60">
        <v>24</v>
      </c>
      <c r="D896" s="29" t="str">
        <f>Calculations!B869</f>
        <v>Land South of Preston New Road PR5 0UX</v>
      </c>
      <c r="E896" s="29" t="s">
        <v>1814</v>
      </c>
      <c r="F896" s="13" t="str">
        <f>Calculations!C869</f>
        <v>Residential</v>
      </c>
      <c r="G896" s="53">
        <f>Calculations!D869</f>
        <v>11.9314</v>
      </c>
      <c r="H896" s="53">
        <f>Calculations!H869</f>
        <v>11.466552490440099</v>
      </c>
      <c r="I896" s="53">
        <f>Calculations!L869</f>
        <v>96.103998612401725</v>
      </c>
      <c r="J896" s="53">
        <f>Calculations!G869</f>
        <v>6.2521484841899996E-2</v>
      </c>
      <c r="K896" s="53">
        <f>Calculations!K869</f>
        <v>0.52400795247749632</v>
      </c>
      <c r="L896" s="53">
        <f>Calculations!F869</f>
        <v>0.402326024718</v>
      </c>
      <c r="M896" s="53">
        <f>Calculations!J869</f>
        <v>3.3719934351207739</v>
      </c>
      <c r="N896" s="53">
        <f>Calculations!E869</f>
        <v>0</v>
      </c>
      <c r="O896" s="53">
        <f>Calculations!I869</f>
        <v>0</v>
      </c>
      <c r="P896" s="53">
        <f>Calculations!Q869</f>
        <v>0.63686660000000006</v>
      </c>
      <c r="Q896" s="53">
        <f>Calculations!V869</f>
        <v>5.3377357225472286</v>
      </c>
      <c r="R896" s="53">
        <f>Calculations!O869</f>
        <v>0.40519660000000002</v>
      </c>
      <c r="S896" s="53">
        <f>Calculations!T869</f>
        <v>3.3960524330757496</v>
      </c>
      <c r="T896" s="53">
        <f>Calculations!M869</f>
        <v>0.325959</v>
      </c>
      <c r="U896" s="53">
        <f>Calculations!R869</f>
        <v>2.731942605226545</v>
      </c>
      <c r="V896" s="31" t="s">
        <v>1782</v>
      </c>
      <c r="W896" s="31" t="s">
        <v>1781</v>
      </c>
      <c r="X896" s="31" t="s">
        <v>1779</v>
      </c>
      <c r="Y896" s="29" t="s">
        <v>1786</v>
      </c>
      <c r="Z896" s="38" t="s">
        <v>1791</v>
      </c>
      <c r="AA896" s="71" t="s">
        <v>2123</v>
      </c>
      <c r="AB896" s="63" t="s">
        <v>1878</v>
      </c>
      <c r="AC896" s="29"/>
    </row>
    <row r="897" spans="2:29" ht="63.75" x14ac:dyDescent="0.25">
      <c r="B897" s="13" t="str">
        <f>Calculations!A870</f>
        <v>19S319</v>
      </c>
      <c r="C897" s="60">
        <v>24</v>
      </c>
      <c r="D897" s="29" t="str">
        <f>Calculations!B870</f>
        <v>Land North of Preston New Road PR5 0UP</v>
      </c>
      <c r="E897" s="29" t="s">
        <v>1814</v>
      </c>
      <c r="F897" s="13" t="str">
        <f>Calculations!C870</f>
        <v>Residential</v>
      </c>
      <c r="G897" s="53">
        <f>Calculations!D870</f>
        <v>11.3337</v>
      </c>
      <c r="H897" s="53">
        <f>Calculations!H870</f>
        <v>11.3337</v>
      </c>
      <c r="I897" s="53">
        <f>Calculations!L870</f>
        <v>100</v>
      </c>
      <c r="J897" s="53">
        <f>Calculations!G870</f>
        <v>0</v>
      </c>
      <c r="K897" s="53">
        <f>Calculations!K870</f>
        <v>0</v>
      </c>
      <c r="L897" s="53">
        <f>Calculations!F870</f>
        <v>0</v>
      </c>
      <c r="M897" s="53">
        <f>Calculations!J870</f>
        <v>0</v>
      </c>
      <c r="N897" s="53">
        <f>Calculations!E870</f>
        <v>0</v>
      </c>
      <c r="O897" s="53">
        <f>Calculations!I870</f>
        <v>0</v>
      </c>
      <c r="P897" s="53">
        <f>Calculations!Q870</f>
        <v>0.94234899999999999</v>
      </c>
      <c r="Q897" s="53">
        <f>Calculations!V870</f>
        <v>8.3145751166874007</v>
      </c>
      <c r="R897" s="53">
        <f>Calculations!O870</f>
        <v>0.56263099999999999</v>
      </c>
      <c r="S897" s="53">
        <f>Calculations!T870</f>
        <v>4.9642305690110025</v>
      </c>
      <c r="T897" s="53">
        <f>Calculations!M870</f>
        <v>0.42700500000000002</v>
      </c>
      <c r="U897" s="53">
        <f>Calculations!R870</f>
        <v>3.7675692845231481</v>
      </c>
      <c r="V897" s="31" t="s">
        <v>1782</v>
      </c>
      <c r="W897" s="31" t="s">
        <v>1782</v>
      </c>
      <c r="X897" s="31" t="s">
        <v>1779</v>
      </c>
      <c r="Y897" s="29" t="s">
        <v>1787</v>
      </c>
      <c r="Z897" s="38" t="s">
        <v>1788</v>
      </c>
      <c r="AA897" s="71" t="s">
        <v>2124</v>
      </c>
      <c r="AB897" s="63" t="s">
        <v>1878</v>
      </c>
      <c r="AC897" s="29"/>
    </row>
    <row r="898" spans="2:29" ht="63.75" x14ac:dyDescent="0.25">
      <c r="B898" s="13" t="str">
        <f>Calculations!A871</f>
        <v>19S320</v>
      </c>
      <c r="C898" s="60">
        <v>32</v>
      </c>
      <c r="D898" s="29" t="str">
        <f>Calculations!B871</f>
        <v>Higher Walton Mill, Cann Bridge St, Higher Walton, Preston PR5 4DJ</v>
      </c>
      <c r="E898" s="29" t="s">
        <v>1814</v>
      </c>
      <c r="F898" s="13" t="str">
        <f>Calculations!C871</f>
        <v>Mixed Use</v>
      </c>
      <c r="G898" s="53">
        <f>Calculations!D871</f>
        <v>4.02081</v>
      </c>
      <c r="H898" s="53">
        <f>Calculations!H871</f>
        <v>5.6213342287000145E-2</v>
      </c>
      <c r="I898" s="53">
        <f>Calculations!L871</f>
        <v>1.3980601492485381</v>
      </c>
      <c r="J898" s="53">
        <f>Calculations!G871</f>
        <v>3.4512755268499999</v>
      </c>
      <c r="K898" s="53">
        <f>Calculations!K871</f>
        <v>85.835329867613737</v>
      </c>
      <c r="L898" s="53">
        <f>Calculations!F871</f>
        <v>0.51332113086300002</v>
      </c>
      <c r="M898" s="53">
        <f>Calculations!J871</f>
        <v>12.766609983137728</v>
      </c>
      <c r="N898" s="53">
        <f>Calculations!E871</f>
        <v>0</v>
      </c>
      <c r="O898" s="53">
        <f>Calculations!I871</f>
        <v>0</v>
      </c>
      <c r="P898" s="53">
        <f>Calculations!Q871</f>
        <v>0.63539599999999996</v>
      </c>
      <c r="Q898" s="53">
        <f>Calculations!V871</f>
        <v>15.802686523362208</v>
      </c>
      <c r="R898" s="53">
        <f>Calculations!O871</f>
        <v>0.35110799999999998</v>
      </c>
      <c r="S898" s="53">
        <f>Calculations!T871</f>
        <v>8.7322703634342336</v>
      </c>
      <c r="T898" s="53">
        <f>Calculations!M871</f>
        <v>6.2323999999999997E-2</v>
      </c>
      <c r="U898" s="53">
        <f>Calculations!R871</f>
        <v>1.5500359380323865</v>
      </c>
      <c r="V898" s="31" t="s">
        <v>1782</v>
      </c>
      <c r="W898" s="31" t="s">
        <v>1781</v>
      </c>
      <c r="X898" s="31" t="s">
        <v>1779</v>
      </c>
      <c r="Y898" s="29" t="s">
        <v>1784</v>
      </c>
      <c r="Z898" s="38" t="s">
        <v>1785</v>
      </c>
      <c r="AA898" s="71" t="s">
        <v>2125</v>
      </c>
      <c r="AB898" s="63" t="s">
        <v>1878</v>
      </c>
      <c r="AC898" s="29" t="s">
        <v>2470</v>
      </c>
    </row>
    <row r="899" spans="2:29" ht="51" x14ac:dyDescent="0.25">
      <c r="B899" s="13" t="str">
        <f>Calculations!A872</f>
        <v>19S321</v>
      </c>
      <c r="C899" s="60">
        <v>32</v>
      </c>
      <c r="D899" s="29" t="str">
        <f>Calculations!B872</f>
        <v>Land north of Houghton Lane, Higher Walton, PR5 4ED</v>
      </c>
      <c r="E899" s="29" t="s">
        <v>1814</v>
      </c>
      <c r="F899" s="13" t="str">
        <f>Calculations!C872</f>
        <v>Residential</v>
      </c>
      <c r="G899" s="53">
        <f>Calculations!D872</f>
        <v>4.3688200000000004</v>
      </c>
      <c r="H899" s="53">
        <f>Calculations!H872</f>
        <v>4.3688200000000004</v>
      </c>
      <c r="I899" s="53">
        <f>Calculations!L872</f>
        <v>100</v>
      </c>
      <c r="J899" s="53">
        <f>Calculations!G872</f>
        <v>0</v>
      </c>
      <c r="K899" s="53">
        <f>Calculations!K872</f>
        <v>0</v>
      </c>
      <c r="L899" s="53">
        <f>Calculations!F872</f>
        <v>0</v>
      </c>
      <c r="M899" s="53">
        <f>Calculations!J872</f>
        <v>0</v>
      </c>
      <c r="N899" s="53">
        <f>Calculations!E872</f>
        <v>0</v>
      </c>
      <c r="O899" s="53">
        <f>Calculations!I872</f>
        <v>0</v>
      </c>
      <c r="P899" s="53">
        <f>Calculations!Q872</f>
        <v>1.00085E-2</v>
      </c>
      <c r="Q899" s="53">
        <f>Calculations!V872</f>
        <v>0.22908931931276635</v>
      </c>
      <c r="R899" s="53">
        <f>Calculations!O872</f>
        <v>0</v>
      </c>
      <c r="S899" s="53">
        <f>Calculations!T872</f>
        <v>0</v>
      </c>
      <c r="T899" s="53">
        <f>Calculations!M872</f>
        <v>0</v>
      </c>
      <c r="U899" s="53">
        <f>Calculations!R872</f>
        <v>0</v>
      </c>
      <c r="V899" s="31" t="s">
        <v>1782</v>
      </c>
      <c r="W899" s="31" t="s">
        <v>1782</v>
      </c>
      <c r="X899" s="31" t="s">
        <v>1779</v>
      </c>
      <c r="Y899" s="29" t="s">
        <v>1787</v>
      </c>
      <c r="Z899" s="38" t="s">
        <v>1788</v>
      </c>
      <c r="AA899" s="71" t="s">
        <v>1903</v>
      </c>
      <c r="AB899" s="63" t="s">
        <v>1878</v>
      </c>
      <c r="AC899" s="29"/>
    </row>
    <row r="900" spans="2:29" ht="64.5" x14ac:dyDescent="0.25">
      <c r="B900" s="13" t="str">
        <f>Calculations!A873</f>
        <v>19S322</v>
      </c>
      <c r="C900" s="60" t="s">
        <v>1836</v>
      </c>
      <c r="D900" s="29" t="str">
        <f>Calculations!B873</f>
        <v>Cuerdale Ln, Samlesbury, Preston PR5 0XD</v>
      </c>
      <c r="E900" s="29" t="s">
        <v>1814</v>
      </c>
      <c r="F900" s="13" t="str">
        <f>Calculations!C873</f>
        <v>Mixed Use</v>
      </c>
      <c r="G900" s="53">
        <f>Calculations!D873</f>
        <v>179.92500000000001</v>
      </c>
      <c r="H900" s="53">
        <f>Calculations!H873</f>
        <v>174.46858615407101</v>
      </c>
      <c r="I900" s="53">
        <f>Calculations!L873</f>
        <v>96.967395389229395</v>
      </c>
      <c r="J900" s="53">
        <f>Calculations!G873</f>
        <v>5.0503702645599997</v>
      </c>
      <c r="K900" s="53">
        <f>Calculations!K873</f>
        <v>2.8069308125941363</v>
      </c>
      <c r="L900" s="53">
        <f>Calculations!F873</f>
        <v>0.40604358136899998</v>
      </c>
      <c r="M900" s="53">
        <f>Calculations!J873</f>
        <v>0.22567379817646241</v>
      </c>
      <c r="N900" s="53">
        <f>Calculations!E873</f>
        <v>0</v>
      </c>
      <c r="O900" s="53">
        <f>Calculations!I873</f>
        <v>0</v>
      </c>
      <c r="P900" s="53">
        <f>Calculations!Q873</f>
        <v>9.2262599999999999</v>
      </c>
      <c r="Q900" s="53">
        <f>Calculations!V873</f>
        <v>5.1278365985827428</v>
      </c>
      <c r="R900" s="53">
        <f>Calculations!O873</f>
        <v>3.48082</v>
      </c>
      <c r="S900" s="53">
        <f>Calculations!T873</f>
        <v>1.9345949701264415</v>
      </c>
      <c r="T900" s="53">
        <f>Calculations!M873</f>
        <v>1.7687999999999999</v>
      </c>
      <c r="U900" s="53">
        <f>Calculations!R873</f>
        <v>0.98307628178407658</v>
      </c>
      <c r="V900" s="31" t="s">
        <v>1782</v>
      </c>
      <c r="W900" s="31" t="s">
        <v>1781</v>
      </c>
      <c r="X900" s="31" t="s">
        <v>1779</v>
      </c>
      <c r="Y900" s="29" t="s">
        <v>1786</v>
      </c>
      <c r="Z900" s="38" t="s">
        <v>1791</v>
      </c>
      <c r="AA900" s="71" t="s">
        <v>2126</v>
      </c>
      <c r="AB900" s="63" t="s">
        <v>1878</v>
      </c>
      <c r="AC900" s="29" t="s">
        <v>2477</v>
      </c>
    </row>
    <row r="901" spans="2:29" ht="64.5" x14ac:dyDescent="0.25">
      <c r="B901" s="13" t="str">
        <f>Calculations!A874</f>
        <v>19S323</v>
      </c>
      <c r="C901" s="60">
        <v>32</v>
      </c>
      <c r="D901" s="29" t="str">
        <f>Calculations!B874</f>
        <v>Darwenside Nurseries, Higher Walton Rd, PR5 4HT</v>
      </c>
      <c r="E901" s="29" t="s">
        <v>1814</v>
      </c>
      <c r="F901" s="13" t="str">
        <f>Calculations!C874</f>
        <v>Residential</v>
      </c>
      <c r="G901" s="53">
        <f>Calculations!D874</f>
        <v>1.35137</v>
      </c>
      <c r="H901" s="53">
        <f>Calculations!H874</f>
        <v>3.2145007600181685E-6</v>
      </c>
      <c r="I901" s="53">
        <f>Calculations!L874</f>
        <v>2.3786977363846827E-4</v>
      </c>
      <c r="J901" s="53">
        <f>Calculations!G874</f>
        <v>0.206711462693</v>
      </c>
      <c r="K901" s="53">
        <f>Calculations!K874</f>
        <v>15.296437148449352</v>
      </c>
      <c r="L901" s="53">
        <f>Calculations!F874</f>
        <v>1.13687270968</v>
      </c>
      <c r="M901" s="53">
        <f>Calculations!J874</f>
        <v>84.127419557930111</v>
      </c>
      <c r="N901" s="53">
        <f>Calculations!E874</f>
        <v>7.7826131262400001E-3</v>
      </c>
      <c r="O901" s="53">
        <f>Calculations!I874</f>
        <v>0.5759054238469109</v>
      </c>
      <c r="P901" s="53">
        <f>Calculations!Q874</f>
        <v>0.64171500000000004</v>
      </c>
      <c r="Q901" s="53">
        <f>Calculations!V874</f>
        <v>47.486254689685289</v>
      </c>
      <c r="R901" s="53">
        <f>Calculations!O874</f>
        <v>2.0799999999999999E-2</v>
      </c>
      <c r="S901" s="53">
        <f>Calculations!T874</f>
        <v>1.5391787593331212</v>
      </c>
      <c r="T901" s="53">
        <f>Calculations!M874</f>
        <v>1.1599999999999999E-2</v>
      </c>
      <c r="U901" s="53">
        <f>Calculations!R874</f>
        <v>0.85838815424347137</v>
      </c>
      <c r="V901" s="31" t="s">
        <v>1782</v>
      </c>
      <c r="W901" s="31" t="s">
        <v>1781</v>
      </c>
      <c r="X901" s="31" t="s">
        <v>1779</v>
      </c>
      <c r="Y901" s="29" t="s">
        <v>1784</v>
      </c>
      <c r="Z901" s="38" t="s">
        <v>1785</v>
      </c>
      <c r="AA901" s="70" t="s">
        <v>2127</v>
      </c>
      <c r="AB901" s="63" t="s">
        <v>1878</v>
      </c>
      <c r="AC901" s="29" t="s">
        <v>2483</v>
      </c>
    </row>
    <row r="902" spans="2:29" ht="76.5" x14ac:dyDescent="0.25">
      <c r="B902" s="13" t="str">
        <f>Calculations!A875</f>
        <v>19S324</v>
      </c>
      <c r="C902" s="60">
        <v>33</v>
      </c>
      <c r="D902" s="29" t="str">
        <f>Calculations!B875</f>
        <v>Land to the east of Daub Hall Lane, Preston, PR5 0JS, Easting: 359273, Northing: 427126</v>
      </c>
      <c r="E902" s="29" t="s">
        <v>1814</v>
      </c>
      <c r="F902" s="13" t="str">
        <f>Calculations!C875</f>
        <v>Residential</v>
      </c>
      <c r="G902" s="53">
        <f>Calculations!D875</f>
        <v>4.9088000000000003</v>
      </c>
      <c r="H902" s="53">
        <f>Calculations!H875</f>
        <v>4.9088000000000003</v>
      </c>
      <c r="I902" s="53">
        <f>Calculations!L875</f>
        <v>100</v>
      </c>
      <c r="J902" s="53">
        <f>Calculations!G875</f>
        <v>0</v>
      </c>
      <c r="K902" s="53">
        <f>Calculations!K875</f>
        <v>0</v>
      </c>
      <c r="L902" s="53">
        <f>Calculations!F875</f>
        <v>0</v>
      </c>
      <c r="M902" s="53">
        <f>Calculations!J875</f>
        <v>0</v>
      </c>
      <c r="N902" s="53">
        <f>Calculations!E875</f>
        <v>0</v>
      </c>
      <c r="O902" s="53">
        <f>Calculations!I875</f>
        <v>0</v>
      </c>
      <c r="P902" s="53">
        <f>Calculations!Q875</f>
        <v>0.10217469999999999</v>
      </c>
      <c r="Q902" s="53">
        <f>Calculations!V875</f>
        <v>2.0814598272490219</v>
      </c>
      <c r="R902" s="53">
        <f>Calculations!O875</f>
        <v>3.8101099999999999E-2</v>
      </c>
      <c r="S902" s="53">
        <f>Calculations!T875</f>
        <v>0.77617951434159049</v>
      </c>
      <c r="T902" s="53">
        <f>Calculations!M875</f>
        <v>2.48344E-2</v>
      </c>
      <c r="U902" s="53">
        <f>Calculations!R875</f>
        <v>0.50591590612777049</v>
      </c>
      <c r="V902" s="31" t="s">
        <v>1782</v>
      </c>
      <c r="W902" s="31" t="s">
        <v>1782</v>
      </c>
      <c r="X902" s="31" t="s">
        <v>1779</v>
      </c>
      <c r="Y902" s="29" t="s">
        <v>1787</v>
      </c>
      <c r="Z902" s="38" t="s">
        <v>1788</v>
      </c>
      <c r="AA902" s="71" t="s">
        <v>2128</v>
      </c>
      <c r="AB902" s="63" t="s">
        <v>1899</v>
      </c>
      <c r="AC902" s="29"/>
    </row>
    <row r="903" spans="2:29" x14ac:dyDescent="0.25">
      <c r="B903" s="13" t="str">
        <f>Calculations!A876</f>
        <v>19C388</v>
      </c>
      <c r="C903" s="60">
        <v>51</v>
      </c>
      <c r="D903" s="29" t="str">
        <f>Calculations!B876</f>
        <v>Southport Road, Ulnes Walton, Leyland, PR26 8LB.</v>
      </c>
      <c r="E903" s="29" t="s">
        <v>1812</v>
      </c>
      <c r="F903" s="13" t="str">
        <f>Calculations!C876</f>
        <v>Residential</v>
      </c>
      <c r="G903" s="53">
        <f>Calculations!D876</f>
        <v>0.264295</v>
      </c>
      <c r="H903" s="53">
        <f>Calculations!H876</f>
        <v>0.264295</v>
      </c>
      <c r="I903" s="53">
        <f>Calculations!L876</f>
        <v>100</v>
      </c>
      <c r="J903" s="53">
        <f>Calculations!G876</f>
        <v>0</v>
      </c>
      <c r="K903" s="53">
        <f>Calculations!K876</f>
        <v>0</v>
      </c>
      <c r="L903" s="53">
        <f>Calculations!F876</f>
        <v>0</v>
      </c>
      <c r="M903" s="53">
        <f>Calculations!J876</f>
        <v>0</v>
      </c>
      <c r="N903" s="53">
        <f>Calculations!E876</f>
        <v>0</v>
      </c>
      <c r="O903" s="53">
        <f>Calculations!I876</f>
        <v>0</v>
      </c>
      <c r="P903" s="53">
        <f>Calculations!Q876</f>
        <v>1.39839E-2</v>
      </c>
      <c r="Q903" s="53">
        <f>Calculations!V876</f>
        <v>5.2910195047201052</v>
      </c>
      <c r="R903" s="53">
        <f>Calculations!O876</f>
        <v>0</v>
      </c>
      <c r="S903" s="53">
        <f>Calculations!T876</f>
        <v>0</v>
      </c>
      <c r="T903" s="53">
        <f>Calculations!M876</f>
        <v>0</v>
      </c>
      <c r="U903" s="53">
        <f>Calculations!R876</f>
        <v>0</v>
      </c>
      <c r="V903" s="31" t="s">
        <v>1782</v>
      </c>
      <c r="W903" s="31" t="s">
        <v>1782</v>
      </c>
      <c r="X903" s="31" t="s">
        <v>1779</v>
      </c>
      <c r="Y903" s="29" t="s">
        <v>1787</v>
      </c>
      <c r="Z903" s="38" t="s">
        <v>1788</v>
      </c>
      <c r="AA903" s="39" t="s">
        <v>2442</v>
      </c>
      <c r="AB903" s="63" t="s">
        <v>1878</v>
      </c>
      <c r="AC903" s="29"/>
    </row>
    <row r="904" spans="2:29" ht="51" x14ac:dyDescent="0.25">
      <c r="B904" s="13" t="str">
        <f>Calculations!A877</f>
        <v>19S326</v>
      </c>
      <c r="C904" s="60">
        <v>39</v>
      </c>
      <c r="D904" s="29" t="str">
        <f>Calculations!B877</f>
        <v>Land off Kellett Lane, Walton Summit, PR5</v>
      </c>
      <c r="E904" s="29" t="s">
        <v>1814</v>
      </c>
      <c r="F904" s="13" t="str">
        <f>Calculations!C877</f>
        <v>Residential</v>
      </c>
      <c r="G904" s="53">
        <f>Calculations!D877</f>
        <v>1.4277</v>
      </c>
      <c r="H904" s="53">
        <f>Calculations!H877</f>
        <v>1.4277</v>
      </c>
      <c r="I904" s="53">
        <f>Calculations!L877</f>
        <v>100</v>
      </c>
      <c r="J904" s="53">
        <f>Calculations!G877</f>
        <v>0</v>
      </c>
      <c r="K904" s="53">
        <f>Calculations!K877</f>
        <v>0</v>
      </c>
      <c r="L904" s="53">
        <f>Calculations!F877</f>
        <v>0</v>
      </c>
      <c r="M904" s="53">
        <f>Calculations!J877</f>
        <v>0</v>
      </c>
      <c r="N904" s="53">
        <f>Calculations!E877</f>
        <v>0</v>
      </c>
      <c r="O904" s="53">
        <f>Calculations!I877</f>
        <v>0</v>
      </c>
      <c r="P904" s="53">
        <f>Calculations!Q877</f>
        <v>6.728692E-2</v>
      </c>
      <c r="Q904" s="53">
        <f>Calculations!V877</f>
        <v>4.7129593051761578</v>
      </c>
      <c r="R904" s="53">
        <f>Calculations!O877</f>
        <v>5.8202699999999996E-2</v>
      </c>
      <c r="S904" s="53">
        <f>Calculations!T877</f>
        <v>4.0766757722210549</v>
      </c>
      <c r="T904" s="53">
        <f>Calculations!M877</f>
        <v>4.7930199999999999E-2</v>
      </c>
      <c r="U904" s="53">
        <f>Calculations!R877</f>
        <v>3.3571618687399316</v>
      </c>
      <c r="V904" s="31" t="s">
        <v>1782</v>
      </c>
      <c r="W904" s="31" t="s">
        <v>1782</v>
      </c>
      <c r="X904" s="31" t="s">
        <v>1779</v>
      </c>
      <c r="Y904" s="29" t="s">
        <v>1787</v>
      </c>
      <c r="Z904" s="38" t="s">
        <v>1788</v>
      </c>
      <c r="AA904" s="71" t="s">
        <v>2129</v>
      </c>
      <c r="AB904" s="63" t="s">
        <v>1878</v>
      </c>
      <c r="AC904" s="29"/>
    </row>
    <row r="905" spans="2:29" ht="63.75" x14ac:dyDescent="0.25">
      <c r="B905" s="13" t="str">
        <f>Calculations!A878</f>
        <v>19S327</v>
      </c>
      <c r="C905" s="60">
        <v>36</v>
      </c>
      <c r="D905" s="29" t="str">
        <f>Calculations!B878</f>
        <v>Land to the North East of Dob Lane, Walmer Bridge</v>
      </c>
      <c r="E905" s="29" t="s">
        <v>1814</v>
      </c>
      <c r="F905" s="13" t="str">
        <f>Calculations!C878</f>
        <v>Mixed Use</v>
      </c>
      <c r="G905" s="53">
        <f>Calculations!D878</f>
        <v>1.1861600000000001</v>
      </c>
      <c r="H905" s="53">
        <f>Calculations!H878</f>
        <v>1.1861600000000001</v>
      </c>
      <c r="I905" s="53">
        <f>Calculations!L878</f>
        <v>100</v>
      </c>
      <c r="J905" s="53">
        <f>Calculations!G878</f>
        <v>0</v>
      </c>
      <c r="K905" s="53">
        <f>Calculations!K878</f>
        <v>0</v>
      </c>
      <c r="L905" s="53">
        <f>Calculations!F878</f>
        <v>0</v>
      </c>
      <c r="M905" s="53">
        <f>Calculations!J878</f>
        <v>0</v>
      </c>
      <c r="N905" s="53">
        <f>Calculations!E878</f>
        <v>0</v>
      </c>
      <c r="O905" s="53">
        <f>Calculations!I878</f>
        <v>0</v>
      </c>
      <c r="P905" s="53">
        <f>Calculations!Q878</f>
        <v>0.15168409999999999</v>
      </c>
      <c r="Q905" s="53">
        <f>Calculations!V878</f>
        <v>12.787827949011934</v>
      </c>
      <c r="R905" s="53">
        <f>Calculations!O878</f>
        <v>1.00941E-2</v>
      </c>
      <c r="S905" s="53">
        <f>Calculations!T878</f>
        <v>0.85098974843191466</v>
      </c>
      <c r="T905" s="53">
        <f>Calculations!M878</f>
        <v>4.5656999999999998E-3</v>
      </c>
      <c r="U905" s="53">
        <f>Calculations!R878</f>
        <v>0.38491434545086661</v>
      </c>
      <c r="V905" s="31" t="s">
        <v>1782</v>
      </c>
      <c r="W905" s="31" t="s">
        <v>1782</v>
      </c>
      <c r="X905" s="31" t="s">
        <v>1779</v>
      </c>
      <c r="Y905" s="29" t="s">
        <v>1787</v>
      </c>
      <c r="Z905" s="38" t="s">
        <v>1788</v>
      </c>
      <c r="AA905" s="71" t="s">
        <v>2130</v>
      </c>
      <c r="AB905" s="63" t="s">
        <v>1878</v>
      </c>
      <c r="AC905" s="29"/>
    </row>
    <row r="906" spans="2:29" ht="51" x14ac:dyDescent="0.25">
      <c r="B906" s="13" t="str">
        <f>Calculations!A879</f>
        <v>19S328</v>
      </c>
      <c r="C906" s="60">
        <v>42</v>
      </c>
      <c r="D906" s="29" t="str">
        <f>Calculations!B879</f>
        <v>Land at Goosegreen Farm, Mosshouse Lane, Much Hoole, Preston PR4 4TF</v>
      </c>
      <c r="E906" s="29" t="s">
        <v>1814</v>
      </c>
      <c r="F906" s="13" t="str">
        <f>Calculations!C879</f>
        <v>Other</v>
      </c>
      <c r="G906" s="53">
        <f>Calculations!D879</f>
        <v>1.73186</v>
      </c>
      <c r="H906" s="53">
        <f>Calculations!H879</f>
        <v>1.73186</v>
      </c>
      <c r="I906" s="53">
        <f>Calculations!L879</f>
        <v>100</v>
      </c>
      <c r="J906" s="53">
        <f>Calculations!G879</f>
        <v>0</v>
      </c>
      <c r="K906" s="53">
        <f>Calculations!K879</f>
        <v>0</v>
      </c>
      <c r="L906" s="53">
        <f>Calculations!F879</f>
        <v>0</v>
      </c>
      <c r="M906" s="53">
        <f>Calculations!J879</f>
        <v>0</v>
      </c>
      <c r="N906" s="53">
        <f>Calculations!E879</f>
        <v>0</v>
      </c>
      <c r="O906" s="53">
        <f>Calculations!I879</f>
        <v>0</v>
      </c>
      <c r="P906" s="53">
        <f>Calculations!Q879</f>
        <v>0.17210780000000001</v>
      </c>
      <c r="Q906" s="53">
        <f>Calculations!V879</f>
        <v>9.937743235596411</v>
      </c>
      <c r="R906" s="53">
        <f>Calculations!O879</f>
        <v>6.9095799999999999E-2</v>
      </c>
      <c r="S906" s="53">
        <f>Calculations!T879</f>
        <v>3.9896873881260611</v>
      </c>
      <c r="T906" s="53">
        <f>Calculations!M879</f>
        <v>4.6245000000000001E-2</v>
      </c>
      <c r="U906" s="53">
        <f>Calculations!R879</f>
        <v>2.670250482140589</v>
      </c>
      <c r="V906" s="31" t="s">
        <v>1782</v>
      </c>
      <c r="W906" s="31" t="s">
        <v>1782</v>
      </c>
      <c r="X906" s="31" t="s">
        <v>1779</v>
      </c>
      <c r="Y906" s="29" t="s">
        <v>1787</v>
      </c>
      <c r="Z906" s="38" t="s">
        <v>1788</v>
      </c>
      <c r="AA906" s="71" t="s">
        <v>2131</v>
      </c>
      <c r="AB906" s="63" t="s">
        <v>1878</v>
      </c>
      <c r="AC906" s="29"/>
    </row>
  </sheetData>
  <autoFilter ref="B28:AA906" xr:uid="{E2E39B37-942A-48A4-A327-A5D7EC6A98EC}"/>
  <mergeCells count="19">
    <mergeCell ref="C22:C26"/>
    <mergeCell ref="H26:O26"/>
    <mergeCell ref="P26:U26"/>
    <mergeCell ref="H27:I27"/>
    <mergeCell ref="J27:K27"/>
    <mergeCell ref="L27:M27"/>
    <mergeCell ref="N27:O27"/>
    <mergeCell ref="P27:Q27"/>
    <mergeCell ref="R27:S27"/>
    <mergeCell ref="T27:U27"/>
    <mergeCell ref="H10:O10"/>
    <mergeCell ref="P10:U10"/>
    <mergeCell ref="H11:I11"/>
    <mergeCell ref="J11:K11"/>
    <mergeCell ref="L11:M11"/>
    <mergeCell ref="N11:O11"/>
    <mergeCell ref="P11:Q11"/>
    <mergeCell ref="R11:S11"/>
    <mergeCell ref="T11:U11"/>
  </mergeCells>
  <conditionalFormatting sqref="Y30:AA30 B29:AA29 X780:X882 Y31:Z51 X52:Z177 X883:AA902 Y880:AA882 X772:Z779 Y780:Z879 V30:X35 V772:W906 X36:X51 V36:W177 V178:Z771 B30:U906 X904:AA906 X903:Z903">
    <cfRule type="expression" dxfId="1324" priority="2192">
      <formula>$O29&gt;0</formula>
    </cfRule>
    <cfRule type="expression" dxfId="1323" priority="2193">
      <formula>#REF!&gt;0</formula>
    </cfRule>
    <cfRule type="expression" dxfId="1322" priority="2194">
      <formula>$M29&gt;0</formula>
    </cfRule>
    <cfRule type="expression" dxfId="1321" priority="2195">
      <formula>$K29&gt;0</formula>
    </cfRule>
    <cfRule type="expression" dxfId="1320" priority="2196">
      <formula>$Q29&gt;0</formula>
    </cfRule>
    <cfRule type="expression" dxfId="1319" priority="2197">
      <formula>$S29&gt;0</formula>
    </cfRule>
    <cfRule type="expression" dxfId="1318" priority="2198">
      <formula>$U29&gt;0</formula>
    </cfRule>
  </conditionalFormatting>
  <conditionalFormatting sqref="AB29:AB906">
    <cfRule type="expression" dxfId="1317" priority="1998">
      <formula>$N29&gt;0</formula>
    </cfRule>
    <cfRule type="expression" dxfId="1316" priority="1999">
      <formula>#REF!&gt;0</formula>
    </cfRule>
    <cfRule type="expression" dxfId="1315" priority="2000">
      <formula>$L29&gt;0</formula>
    </cfRule>
    <cfRule type="expression" dxfId="1314" priority="2001">
      <formula>$J29&gt;0</formula>
    </cfRule>
    <cfRule type="expression" dxfId="1313" priority="2002">
      <formula>$P29&gt;0</formula>
    </cfRule>
    <cfRule type="expression" dxfId="1312" priority="2003">
      <formula>$R29&gt;0</formula>
    </cfRule>
    <cfRule type="expression" dxfId="1311" priority="2004">
      <formula>$T29&gt;0</formula>
    </cfRule>
  </conditionalFormatting>
  <conditionalFormatting sqref="AA30:AA34">
    <cfRule type="expression" dxfId="1310" priority="1311">
      <formula>$N30&gt;0</formula>
    </cfRule>
    <cfRule type="expression" dxfId="1309" priority="1312">
      <formula>#REF!&gt;0</formula>
    </cfRule>
    <cfRule type="expression" dxfId="1308" priority="1313">
      <formula>$L30&gt;0</formula>
    </cfRule>
    <cfRule type="expression" dxfId="1307" priority="1314">
      <formula>$J30&gt;0</formula>
    </cfRule>
    <cfRule type="expression" dxfId="1306" priority="1315">
      <formula>$P30&gt;0</formula>
    </cfRule>
    <cfRule type="expression" dxfId="1305" priority="1316">
      <formula>$R30&gt;0</formula>
    </cfRule>
    <cfRule type="expression" dxfId="1304" priority="1317">
      <formula>$T30&gt;0</formula>
    </cfRule>
  </conditionalFormatting>
  <conditionalFormatting sqref="AA37:AA38">
    <cfRule type="expression" dxfId="1303" priority="1305">
      <formula>$N37&gt;0</formula>
    </cfRule>
    <cfRule type="expression" dxfId="1302" priority="1306">
      <formula>$L37&gt;0</formula>
    </cfRule>
    <cfRule type="expression" dxfId="1301" priority="1307">
      <formula>$J37&gt;0</formula>
    </cfRule>
    <cfRule type="expression" dxfId="1300" priority="1308">
      <formula>$P37&gt;0</formula>
    </cfRule>
    <cfRule type="expression" dxfId="1299" priority="1309">
      <formula>$R37&gt;0</formula>
    </cfRule>
    <cfRule type="expression" dxfId="1298" priority="1310">
      <formula>$T37&gt;0</formula>
    </cfRule>
  </conditionalFormatting>
  <conditionalFormatting sqref="AA35:AA36">
    <cfRule type="expression" dxfId="1297" priority="1298">
      <formula>$N35&gt;0</formula>
    </cfRule>
    <cfRule type="expression" dxfId="1296" priority="1299">
      <formula>#REF!&gt;0</formula>
    </cfRule>
    <cfRule type="expression" dxfId="1295" priority="1300">
      <formula>$L35&gt;0</formula>
    </cfRule>
    <cfRule type="expression" dxfId="1294" priority="1301">
      <formula>$J35&gt;0</formula>
    </cfRule>
    <cfRule type="expression" dxfId="1293" priority="1302">
      <formula>$P35&gt;0</formula>
    </cfRule>
    <cfRule type="expression" dxfId="1292" priority="1303">
      <formula>$R35&gt;0</formula>
    </cfRule>
    <cfRule type="expression" dxfId="1291" priority="1304">
      <formula>$T35&gt;0</formula>
    </cfRule>
  </conditionalFormatting>
  <conditionalFormatting sqref="AA29">
    <cfRule type="expression" dxfId="1290" priority="1292">
      <formula>$N29&gt;0</formula>
    </cfRule>
    <cfRule type="expression" dxfId="1289" priority="1293">
      <formula>$L29&gt;0</formula>
    </cfRule>
    <cfRule type="expression" dxfId="1288" priority="1294">
      <formula>$J29&gt;0</formula>
    </cfRule>
    <cfRule type="expression" dxfId="1287" priority="1295">
      <formula>$P29&gt;0</formula>
    </cfRule>
    <cfRule type="expression" dxfId="1286" priority="1296">
      <formula>$R29&gt;0</formula>
    </cfRule>
    <cfRule type="expression" dxfId="1285" priority="1297">
      <formula>$T29&gt;0</formula>
    </cfRule>
  </conditionalFormatting>
  <conditionalFormatting sqref="AA39:AA40 AA43:AA46">
    <cfRule type="expression" dxfId="1284" priority="1285">
      <formula>$N39&gt;0</formula>
    </cfRule>
    <cfRule type="expression" dxfId="1283" priority="1286">
      <formula>#REF!&gt;0</formula>
    </cfRule>
    <cfRule type="expression" dxfId="1282" priority="1287">
      <formula>$L39&gt;0</formula>
    </cfRule>
    <cfRule type="expression" dxfId="1281" priority="1288">
      <formula>$J39&gt;0</formula>
    </cfRule>
    <cfRule type="expression" dxfId="1280" priority="1289">
      <formula>$P39&gt;0</formula>
    </cfRule>
    <cfRule type="expression" dxfId="1279" priority="1290">
      <formula>$R39&gt;0</formula>
    </cfRule>
    <cfRule type="expression" dxfId="1278" priority="1291">
      <formula>$T39&gt;0</formula>
    </cfRule>
  </conditionalFormatting>
  <conditionalFormatting sqref="AA41:AA42 AA47:AA48 AA50:AA51">
    <cfRule type="expression" dxfId="1277" priority="1279">
      <formula>$N41&gt;0</formula>
    </cfRule>
    <cfRule type="expression" dxfId="1276" priority="1280">
      <formula>$L41&gt;0</formula>
    </cfRule>
    <cfRule type="expression" dxfId="1275" priority="1281">
      <formula>$J41&gt;0</formula>
    </cfRule>
    <cfRule type="expression" dxfId="1274" priority="1282">
      <formula>$P41&gt;0</formula>
    </cfRule>
    <cfRule type="expression" dxfId="1273" priority="1283">
      <formula>$R41&gt;0</formula>
    </cfRule>
    <cfRule type="expression" dxfId="1272" priority="1284">
      <formula>$T41&gt;0</formula>
    </cfRule>
  </conditionalFormatting>
  <conditionalFormatting sqref="AA49">
    <cfRule type="expression" dxfId="1271" priority="1273">
      <formula>$N49&gt;0</formula>
    </cfRule>
    <cfRule type="expression" dxfId="1270" priority="1274">
      <formula>$L49&gt;0</formula>
    </cfRule>
    <cfRule type="expression" dxfId="1269" priority="1275">
      <formula>$J49&gt;0</formula>
    </cfRule>
    <cfRule type="expression" dxfId="1268" priority="1276">
      <formula>$P49&gt;0</formula>
    </cfRule>
    <cfRule type="expression" dxfId="1267" priority="1277">
      <formula>$R49&gt;0</formula>
    </cfRule>
    <cfRule type="expression" dxfId="1266" priority="1278">
      <formula>$T49&gt;0</formula>
    </cfRule>
  </conditionalFormatting>
  <conditionalFormatting sqref="AA53">
    <cfRule type="expression" dxfId="1265" priority="1266">
      <formula>$N53&gt;0</formula>
    </cfRule>
    <cfRule type="expression" dxfId="1264" priority="1267">
      <formula>#REF!&gt;0</formula>
    </cfRule>
    <cfRule type="expression" dxfId="1263" priority="1268">
      <formula>$L53&gt;0</formula>
    </cfRule>
    <cfRule type="expression" dxfId="1262" priority="1269">
      <formula>$J53&gt;0</formula>
    </cfRule>
    <cfRule type="expression" dxfId="1261" priority="1270">
      <formula>$P53&gt;0</formula>
    </cfRule>
    <cfRule type="expression" dxfId="1260" priority="1271">
      <formula>$R53&gt;0</formula>
    </cfRule>
    <cfRule type="expression" dxfId="1259" priority="1272">
      <formula>$T53&gt;0</formula>
    </cfRule>
  </conditionalFormatting>
  <conditionalFormatting sqref="AA54:AA78 AA52">
    <cfRule type="expression" dxfId="1258" priority="1260">
      <formula>$N52&gt;0</formula>
    </cfRule>
    <cfRule type="expression" dxfId="1257" priority="1261">
      <formula>$L52&gt;0</formula>
    </cfRule>
    <cfRule type="expression" dxfId="1256" priority="1262">
      <formula>$J52&gt;0</formula>
    </cfRule>
    <cfRule type="expression" dxfId="1255" priority="1263">
      <formula>$P52&gt;0</formula>
    </cfRule>
    <cfRule type="expression" dxfId="1254" priority="1264">
      <formula>$R52&gt;0</formula>
    </cfRule>
    <cfRule type="expression" dxfId="1253" priority="1265">
      <formula>$T52&gt;0</formula>
    </cfRule>
  </conditionalFormatting>
  <conditionalFormatting sqref="AA79:AA89">
    <cfRule type="expression" dxfId="1252" priority="1254">
      <formula>$N79&gt;0</formula>
    </cfRule>
    <cfRule type="expression" dxfId="1251" priority="1255">
      <formula>$L79&gt;0</formula>
    </cfRule>
    <cfRule type="expression" dxfId="1250" priority="1256">
      <formula>$J79&gt;0</formula>
    </cfRule>
    <cfRule type="expression" dxfId="1249" priority="1257">
      <formula>$P79&gt;0</formula>
    </cfRule>
    <cfRule type="expression" dxfId="1248" priority="1258">
      <formula>$R79&gt;0</formula>
    </cfRule>
    <cfRule type="expression" dxfId="1247" priority="1259">
      <formula>$T79&gt;0</formula>
    </cfRule>
  </conditionalFormatting>
  <conditionalFormatting sqref="AA90">
    <cfRule type="expression" dxfId="1246" priority="1248">
      <formula>$N90&gt;0</formula>
    </cfRule>
    <cfRule type="expression" dxfId="1245" priority="1249">
      <formula>$L90&gt;0</formula>
    </cfRule>
    <cfRule type="expression" dxfId="1244" priority="1250">
      <formula>$J90&gt;0</formula>
    </cfRule>
    <cfRule type="expression" dxfId="1243" priority="1251">
      <formula>$P90&gt;0</formula>
    </cfRule>
    <cfRule type="expression" dxfId="1242" priority="1252">
      <formula>$R90&gt;0</formula>
    </cfRule>
    <cfRule type="expression" dxfId="1241" priority="1253">
      <formula>$T90&gt;0</formula>
    </cfRule>
  </conditionalFormatting>
  <conditionalFormatting sqref="AA91:AA115 AA117:AA121">
    <cfRule type="expression" dxfId="1240" priority="1242">
      <formula>$N91&gt;0</formula>
    </cfRule>
    <cfRule type="expression" dxfId="1239" priority="1243">
      <formula>$L91&gt;0</formula>
    </cfRule>
    <cfRule type="expression" dxfId="1238" priority="1244">
      <formula>$J91&gt;0</formula>
    </cfRule>
    <cfRule type="expression" dxfId="1237" priority="1245">
      <formula>$P91&gt;0</formula>
    </cfRule>
    <cfRule type="expression" dxfId="1236" priority="1246">
      <formula>$R91&gt;0</formula>
    </cfRule>
    <cfRule type="expression" dxfId="1235" priority="1247">
      <formula>$T91&gt;0</formula>
    </cfRule>
  </conditionalFormatting>
  <conditionalFormatting sqref="AA125 AA141:AA149 AA151:AA155 AA157:AA160 AA248 AA246 AA238:AA242 AA165 AA178:AA184 AA163 AA168:AA175 AA128:AA139 AA210:AA234 AA189:AA205 AA186:AA187">
    <cfRule type="expression" dxfId="1234" priority="1236">
      <formula>$N125&gt;0</formula>
    </cfRule>
    <cfRule type="expression" dxfId="1233" priority="1237">
      <formula>$L125&gt;0</formula>
    </cfRule>
    <cfRule type="expression" dxfId="1232" priority="1238">
      <formula>$J125&gt;0</formula>
    </cfRule>
    <cfRule type="expression" dxfId="1231" priority="1239">
      <formula>$P125&gt;0</formula>
    </cfRule>
    <cfRule type="expression" dxfId="1230" priority="1240">
      <formula>$R125&gt;0</formula>
    </cfRule>
    <cfRule type="expression" dxfId="1229" priority="1241">
      <formula>$T125&gt;0</formula>
    </cfRule>
  </conditionalFormatting>
  <conditionalFormatting sqref="AA176">
    <cfRule type="expression" dxfId="1228" priority="1230">
      <formula>$N176&gt;0</formula>
    </cfRule>
    <cfRule type="expression" dxfId="1227" priority="1231">
      <formula>$L176&gt;0</formula>
    </cfRule>
    <cfRule type="expression" dxfId="1226" priority="1232">
      <formula>$J176&gt;0</formula>
    </cfRule>
    <cfRule type="expression" dxfId="1225" priority="1233">
      <formula>$P176&gt;0</formula>
    </cfRule>
    <cfRule type="expression" dxfId="1224" priority="1234">
      <formula>$R176&gt;0</formula>
    </cfRule>
    <cfRule type="expression" dxfId="1223" priority="1235">
      <formula>$T176&gt;0</formula>
    </cfRule>
  </conditionalFormatting>
  <conditionalFormatting sqref="AA166">
    <cfRule type="expression" dxfId="1222" priority="1224">
      <formula>$N166&gt;0</formula>
    </cfRule>
    <cfRule type="expression" dxfId="1221" priority="1225">
      <formula>$L166&gt;0</formula>
    </cfRule>
    <cfRule type="expression" dxfId="1220" priority="1226">
      <formula>$J166&gt;0</formula>
    </cfRule>
    <cfRule type="expression" dxfId="1219" priority="1227">
      <formula>$P166&gt;0</formula>
    </cfRule>
    <cfRule type="expression" dxfId="1218" priority="1228">
      <formula>$R166&gt;0</formula>
    </cfRule>
    <cfRule type="expression" dxfId="1217" priority="1229">
      <formula>$T166&gt;0</formula>
    </cfRule>
  </conditionalFormatting>
  <conditionalFormatting sqref="AA243">
    <cfRule type="expression" dxfId="1216" priority="1218">
      <formula>$N243&gt;0</formula>
    </cfRule>
    <cfRule type="expression" dxfId="1215" priority="1219">
      <formula>$L243&gt;0</formula>
    </cfRule>
    <cfRule type="expression" dxfId="1214" priority="1220">
      <formula>$J243&gt;0</formula>
    </cfRule>
    <cfRule type="expression" dxfId="1213" priority="1221">
      <formula>$P243&gt;0</formula>
    </cfRule>
    <cfRule type="expression" dxfId="1212" priority="1222">
      <formula>$R243&gt;0</formula>
    </cfRule>
    <cfRule type="expression" dxfId="1211" priority="1223">
      <formula>$T243&gt;0</formula>
    </cfRule>
  </conditionalFormatting>
  <conditionalFormatting sqref="AA156">
    <cfRule type="expression" dxfId="1210" priority="1212">
      <formula>$N156&gt;0</formula>
    </cfRule>
    <cfRule type="expression" dxfId="1209" priority="1213">
      <formula>$L156&gt;0</formula>
    </cfRule>
    <cfRule type="expression" dxfId="1208" priority="1214">
      <formula>$J156&gt;0</formula>
    </cfRule>
    <cfRule type="expression" dxfId="1207" priority="1215">
      <formula>$P156&gt;0</formula>
    </cfRule>
    <cfRule type="expression" dxfId="1206" priority="1216">
      <formula>$R156&gt;0</formula>
    </cfRule>
    <cfRule type="expression" dxfId="1205" priority="1217">
      <formula>$T156&gt;0</formula>
    </cfRule>
  </conditionalFormatting>
  <conditionalFormatting sqref="AA177">
    <cfRule type="expression" dxfId="1204" priority="1206">
      <formula>$N177&gt;0</formula>
    </cfRule>
    <cfRule type="expression" dxfId="1203" priority="1207">
      <formula>$L177&gt;0</formula>
    </cfRule>
    <cfRule type="expression" dxfId="1202" priority="1208">
      <formula>$J177&gt;0</formula>
    </cfRule>
    <cfRule type="expression" dxfId="1201" priority="1209">
      <formula>$P177&gt;0</formula>
    </cfRule>
    <cfRule type="expression" dxfId="1200" priority="1210">
      <formula>$R177&gt;0</formula>
    </cfRule>
    <cfRule type="expression" dxfId="1199" priority="1211">
      <formula>$T177&gt;0</formula>
    </cfRule>
  </conditionalFormatting>
  <conditionalFormatting sqref="AA127">
    <cfRule type="expression" dxfId="1198" priority="1200">
      <formula>$N127&gt;0</formula>
    </cfRule>
    <cfRule type="expression" dxfId="1197" priority="1201">
      <formula>$L127&gt;0</formula>
    </cfRule>
    <cfRule type="expression" dxfId="1196" priority="1202">
      <formula>$J127&gt;0</formula>
    </cfRule>
    <cfRule type="expression" dxfId="1195" priority="1203">
      <formula>$P127&gt;0</formula>
    </cfRule>
    <cfRule type="expression" dxfId="1194" priority="1204">
      <formula>$R127&gt;0</formula>
    </cfRule>
    <cfRule type="expression" dxfId="1193" priority="1205">
      <formula>$T127&gt;0</formula>
    </cfRule>
  </conditionalFormatting>
  <conditionalFormatting sqref="AA237">
    <cfRule type="expression" dxfId="1192" priority="1194">
      <formula>$N237&gt;0</formula>
    </cfRule>
    <cfRule type="expression" dxfId="1191" priority="1195">
      <formula>$L237&gt;0</formula>
    </cfRule>
    <cfRule type="expression" dxfId="1190" priority="1196">
      <formula>$J237&gt;0</formula>
    </cfRule>
    <cfRule type="expression" dxfId="1189" priority="1197">
      <formula>$P237&gt;0</formula>
    </cfRule>
    <cfRule type="expression" dxfId="1188" priority="1198">
      <formula>$R237&gt;0</formula>
    </cfRule>
    <cfRule type="expression" dxfId="1187" priority="1199">
      <formula>$T237&gt;0</formula>
    </cfRule>
  </conditionalFormatting>
  <conditionalFormatting sqref="AA188">
    <cfRule type="expression" dxfId="1186" priority="1188">
      <formula>$N188&gt;0</formula>
    </cfRule>
    <cfRule type="expression" dxfId="1185" priority="1189">
      <formula>$L188&gt;0</formula>
    </cfRule>
    <cfRule type="expression" dxfId="1184" priority="1190">
      <formula>$J188&gt;0</formula>
    </cfRule>
    <cfRule type="expression" dxfId="1183" priority="1191">
      <formula>$P188&gt;0</formula>
    </cfRule>
    <cfRule type="expression" dxfId="1182" priority="1192">
      <formula>$R188&gt;0</formula>
    </cfRule>
    <cfRule type="expression" dxfId="1181" priority="1193">
      <formula>$T188&gt;0</formula>
    </cfRule>
  </conditionalFormatting>
  <conditionalFormatting sqref="AA150">
    <cfRule type="expression" dxfId="1180" priority="1182">
      <formula>$N150&gt;0</formula>
    </cfRule>
    <cfRule type="expression" dxfId="1179" priority="1183">
      <formula>$L150&gt;0</formula>
    </cfRule>
    <cfRule type="expression" dxfId="1178" priority="1184">
      <formula>$J150&gt;0</formula>
    </cfRule>
    <cfRule type="expression" dxfId="1177" priority="1185">
      <formula>$P150&gt;0</formula>
    </cfRule>
    <cfRule type="expression" dxfId="1176" priority="1186">
      <formula>$R150&gt;0</formula>
    </cfRule>
    <cfRule type="expression" dxfId="1175" priority="1187">
      <formula>$T150&gt;0</formula>
    </cfRule>
  </conditionalFormatting>
  <conditionalFormatting sqref="AA123">
    <cfRule type="expression" dxfId="1174" priority="1176">
      <formula>$N123&gt;0</formula>
    </cfRule>
    <cfRule type="expression" dxfId="1173" priority="1177">
      <formula>$L123&gt;0</formula>
    </cfRule>
    <cfRule type="expression" dxfId="1172" priority="1178">
      <formula>$J123&gt;0</formula>
    </cfRule>
    <cfRule type="expression" dxfId="1171" priority="1179">
      <formula>$P123&gt;0</formula>
    </cfRule>
    <cfRule type="expression" dxfId="1170" priority="1180">
      <formula>$R123&gt;0</formula>
    </cfRule>
    <cfRule type="expression" dxfId="1169" priority="1181">
      <formula>$T123&gt;0</formula>
    </cfRule>
  </conditionalFormatting>
  <conditionalFormatting sqref="AA167">
    <cfRule type="expression" dxfId="1168" priority="1170">
      <formula>$N167&gt;0</formula>
    </cfRule>
    <cfRule type="expression" dxfId="1167" priority="1171">
      <formula>$L167&gt;0</formula>
    </cfRule>
    <cfRule type="expression" dxfId="1166" priority="1172">
      <formula>$J167&gt;0</formula>
    </cfRule>
    <cfRule type="expression" dxfId="1165" priority="1173">
      <formula>$P167&gt;0</formula>
    </cfRule>
    <cfRule type="expression" dxfId="1164" priority="1174">
      <formula>$R167&gt;0</formula>
    </cfRule>
    <cfRule type="expression" dxfId="1163" priority="1175">
      <formula>$T167&gt;0</formula>
    </cfRule>
  </conditionalFormatting>
  <conditionalFormatting sqref="AA140">
    <cfRule type="expression" dxfId="1162" priority="1164">
      <formula>$N140&gt;0</formula>
    </cfRule>
    <cfRule type="expression" dxfId="1161" priority="1165">
      <formula>$L140&gt;0</formula>
    </cfRule>
    <cfRule type="expression" dxfId="1160" priority="1166">
      <formula>$J140&gt;0</formula>
    </cfRule>
    <cfRule type="expression" dxfId="1159" priority="1167">
      <formula>$P140&gt;0</formula>
    </cfRule>
    <cfRule type="expression" dxfId="1158" priority="1168">
      <formula>$R140&gt;0</formula>
    </cfRule>
    <cfRule type="expression" dxfId="1157" priority="1169">
      <formula>$T140&gt;0</formula>
    </cfRule>
  </conditionalFormatting>
  <conditionalFormatting sqref="AA124">
    <cfRule type="expression" dxfId="1156" priority="1158">
      <formula>$N124&gt;0</formula>
    </cfRule>
    <cfRule type="expression" dxfId="1155" priority="1159">
      <formula>$L124&gt;0</formula>
    </cfRule>
    <cfRule type="expression" dxfId="1154" priority="1160">
      <formula>$J124&gt;0</formula>
    </cfRule>
    <cfRule type="expression" dxfId="1153" priority="1161">
      <formula>$P124&gt;0</formula>
    </cfRule>
    <cfRule type="expression" dxfId="1152" priority="1162">
      <formula>$R124&gt;0</formula>
    </cfRule>
    <cfRule type="expression" dxfId="1151" priority="1163">
      <formula>$T124&gt;0</formula>
    </cfRule>
  </conditionalFormatting>
  <conditionalFormatting sqref="AA126">
    <cfRule type="expression" dxfId="1150" priority="1152">
      <formula>$N126&gt;0</formula>
    </cfRule>
    <cfRule type="expression" dxfId="1149" priority="1153">
      <formula>$L126&gt;0</formula>
    </cfRule>
    <cfRule type="expression" dxfId="1148" priority="1154">
      <formula>$J126&gt;0</formula>
    </cfRule>
    <cfRule type="expression" dxfId="1147" priority="1155">
      <formula>$P126&gt;0</formula>
    </cfRule>
    <cfRule type="expression" dxfId="1146" priority="1156">
      <formula>$R126&gt;0</formula>
    </cfRule>
    <cfRule type="expression" dxfId="1145" priority="1157">
      <formula>$T126&gt;0</formula>
    </cfRule>
  </conditionalFormatting>
  <conditionalFormatting sqref="AA247">
    <cfRule type="expression" dxfId="1144" priority="1146">
      <formula>$N247&gt;0</formula>
    </cfRule>
    <cfRule type="expression" dxfId="1143" priority="1147">
      <formula>$L247&gt;0</formula>
    </cfRule>
    <cfRule type="expression" dxfId="1142" priority="1148">
      <formula>$J247&gt;0</formula>
    </cfRule>
    <cfRule type="expression" dxfId="1141" priority="1149">
      <formula>$P247&gt;0</formula>
    </cfRule>
    <cfRule type="expression" dxfId="1140" priority="1150">
      <formula>$R247&gt;0</formula>
    </cfRule>
    <cfRule type="expression" dxfId="1139" priority="1151">
      <formula>$T247&gt;0</formula>
    </cfRule>
  </conditionalFormatting>
  <conditionalFormatting sqref="AA245">
    <cfRule type="expression" dxfId="1138" priority="1140">
      <formula>$N245&gt;0</formula>
    </cfRule>
    <cfRule type="expression" dxfId="1137" priority="1141">
      <formula>$L245&gt;0</formula>
    </cfRule>
    <cfRule type="expression" dxfId="1136" priority="1142">
      <formula>$J245&gt;0</formula>
    </cfRule>
    <cfRule type="expression" dxfId="1135" priority="1143">
      <formula>$P245&gt;0</formula>
    </cfRule>
    <cfRule type="expression" dxfId="1134" priority="1144">
      <formula>$R245&gt;0</formula>
    </cfRule>
    <cfRule type="expression" dxfId="1133" priority="1145">
      <formula>$T245&gt;0</formula>
    </cfRule>
  </conditionalFormatting>
  <conditionalFormatting sqref="AA236">
    <cfRule type="expression" dxfId="1132" priority="1134">
      <formula>$N236&gt;0</formula>
    </cfRule>
    <cfRule type="expression" dxfId="1131" priority="1135">
      <formula>$L236&gt;0</formula>
    </cfRule>
    <cfRule type="expression" dxfId="1130" priority="1136">
      <formula>$J236&gt;0</formula>
    </cfRule>
    <cfRule type="expression" dxfId="1129" priority="1137">
      <formula>$P236&gt;0</formula>
    </cfRule>
    <cfRule type="expression" dxfId="1128" priority="1138">
      <formula>$R236&gt;0</formula>
    </cfRule>
    <cfRule type="expression" dxfId="1127" priority="1139">
      <formula>$T236&gt;0</formula>
    </cfRule>
  </conditionalFormatting>
  <conditionalFormatting sqref="AA235">
    <cfRule type="expression" dxfId="1126" priority="1128">
      <formula>$N235&gt;0</formula>
    </cfRule>
    <cfRule type="expression" dxfId="1125" priority="1129">
      <formula>$L235&gt;0</formula>
    </cfRule>
    <cfRule type="expression" dxfId="1124" priority="1130">
      <formula>$J235&gt;0</formula>
    </cfRule>
    <cfRule type="expression" dxfId="1123" priority="1131">
      <formula>$P235&gt;0</formula>
    </cfRule>
    <cfRule type="expression" dxfId="1122" priority="1132">
      <formula>$R235&gt;0</formula>
    </cfRule>
    <cfRule type="expression" dxfId="1121" priority="1133">
      <formula>$T235&gt;0</formula>
    </cfRule>
  </conditionalFormatting>
  <conditionalFormatting sqref="AA161">
    <cfRule type="expression" dxfId="1120" priority="1122">
      <formula>$N161&gt;0</formula>
    </cfRule>
    <cfRule type="expression" dxfId="1119" priority="1123">
      <formula>$L161&gt;0</formula>
    </cfRule>
    <cfRule type="expression" dxfId="1118" priority="1124">
      <formula>$J161&gt;0</formula>
    </cfRule>
    <cfRule type="expression" dxfId="1117" priority="1125">
      <formula>$P161&gt;0</formula>
    </cfRule>
    <cfRule type="expression" dxfId="1116" priority="1126">
      <formula>$R161&gt;0</formula>
    </cfRule>
    <cfRule type="expression" dxfId="1115" priority="1127">
      <formula>$T161&gt;0</formula>
    </cfRule>
  </conditionalFormatting>
  <conditionalFormatting sqref="AA164">
    <cfRule type="expression" dxfId="1114" priority="1116">
      <formula>$N164&gt;0</formula>
    </cfRule>
    <cfRule type="expression" dxfId="1113" priority="1117">
      <formula>$L164&gt;0</formula>
    </cfRule>
    <cfRule type="expression" dxfId="1112" priority="1118">
      <formula>$J164&gt;0</formula>
    </cfRule>
    <cfRule type="expression" dxfId="1111" priority="1119">
      <formula>$P164&gt;0</formula>
    </cfRule>
    <cfRule type="expression" dxfId="1110" priority="1120">
      <formula>$R164&gt;0</formula>
    </cfRule>
    <cfRule type="expression" dxfId="1109" priority="1121">
      <formula>$T164&gt;0</formula>
    </cfRule>
  </conditionalFormatting>
  <conditionalFormatting sqref="AA209">
    <cfRule type="expression" dxfId="1108" priority="1110">
      <formula>$N209&gt;0</formula>
    </cfRule>
    <cfRule type="expression" dxfId="1107" priority="1111">
      <formula>$L209&gt;0</formula>
    </cfRule>
    <cfRule type="expression" dxfId="1106" priority="1112">
      <formula>$J209&gt;0</formula>
    </cfRule>
    <cfRule type="expression" dxfId="1105" priority="1113">
      <formula>$P209&gt;0</formula>
    </cfRule>
    <cfRule type="expression" dxfId="1104" priority="1114">
      <formula>$R209&gt;0</formula>
    </cfRule>
    <cfRule type="expression" dxfId="1103" priority="1115">
      <formula>$T209&gt;0</formula>
    </cfRule>
  </conditionalFormatting>
  <conditionalFormatting sqref="AA208">
    <cfRule type="expression" dxfId="1102" priority="1104">
      <formula>$N208&gt;0</formula>
    </cfRule>
    <cfRule type="expression" dxfId="1101" priority="1105">
      <formula>$L208&gt;0</formula>
    </cfRule>
    <cfRule type="expression" dxfId="1100" priority="1106">
      <formula>$J208&gt;0</formula>
    </cfRule>
    <cfRule type="expression" dxfId="1099" priority="1107">
      <formula>$P208&gt;0</formula>
    </cfRule>
    <cfRule type="expression" dxfId="1098" priority="1108">
      <formula>$R208&gt;0</formula>
    </cfRule>
    <cfRule type="expression" dxfId="1097" priority="1109">
      <formula>$T208&gt;0</formula>
    </cfRule>
  </conditionalFormatting>
  <conditionalFormatting sqref="AA207">
    <cfRule type="expression" dxfId="1096" priority="1098">
      <formula>$N207&gt;0</formula>
    </cfRule>
    <cfRule type="expression" dxfId="1095" priority="1099">
      <formula>$L207&gt;0</formula>
    </cfRule>
    <cfRule type="expression" dxfId="1094" priority="1100">
      <formula>$J207&gt;0</formula>
    </cfRule>
    <cfRule type="expression" dxfId="1093" priority="1101">
      <formula>$P207&gt;0</formula>
    </cfRule>
    <cfRule type="expression" dxfId="1092" priority="1102">
      <formula>$R207&gt;0</formula>
    </cfRule>
    <cfRule type="expression" dxfId="1091" priority="1103">
      <formula>$T207&gt;0</formula>
    </cfRule>
  </conditionalFormatting>
  <conditionalFormatting sqref="AA206">
    <cfRule type="expression" dxfId="1090" priority="1092">
      <formula>$N206&gt;0</formula>
    </cfRule>
    <cfRule type="expression" dxfId="1089" priority="1093">
      <formula>$L206&gt;0</formula>
    </cfRule>
    <cfRule type="expression" dxfId="1088" priority="1094">
      <formula>$J206&gt;0</formula>
    </cfRule>
    <cfRule type="expression" dxfId="1087" priority="1095">
      <formula>$P206&gt;0</formula>
    </cfRule>
    <cfRule type="expression" dxfId="1086" priority="1096">
      <formula>$R206&gt;0</formula>
    </cfRule>
    <cfRule type="expression" dxfId="1085" priority="1097">
      <formula>$T206&gt;0</formula>
    </cfRule>
  </conditionalFormatting>
  <conditionalFormatting sqref="AA162">
    <cfRule type="expression" dxfId="1084" priority="1086">
      <formula>$N162&gt;0</formula>
    </cfRule>
    <cfRule type="expression" dxfId="1083" priority="1087">
      <formula>$L162&gt;0</formula>
    </cfRule>
    <cfRule type="expression" dxfId="1082" priority="1088">
      <formula>$J162&gt;0</formula>
    </cfRule>
    <cfRule type="expression" dxfId="1081" priority="1089">
      <formula>$P162&gt;0</formula>
    </cfRule>
    <cfRule type="expression" dxfId="1080" priority="1090">
      <formula>$R162&gt;0</formula>
    </cfRule>
    <cfRule type="expression" dxfId="1079" priority="1091">
      <formula>$T162&gt;0</formula>
    </cfRule>
  </conditionalFormatting>
  <conditionalFormatting sqref="AA244">
    <cfRule type="expression" dxfId="1078" priority="1080">
      <formula>$N244&gt;0</formula>
    </cfRule>
    <cfRule type="expression" dxfId="1077" priority="1081">
      <formula>$L244&gt;0</formula>
    </cfRule>
    <cfRule type="expression" dxfId="1076" priority="1082">
      <formula>$J244&gt;0</formula>
    </cfRule>
    <cfRule type="expression" dxfId="1075" priority="1083">
      <formula>$P244&gt;0</formula>
    </cfRule>
    <cfRule type="expression" dxfId="1074" priority="1084">
      <formula>$R244&gt;0</formula>
    </cfRule>
    <cfRule type="expression" dxfId="1073" priority="1085">
      <formula>$T244&gt;0</formula>
    </cfRule>
  </conditionalFormatting>
  <conditionalFormatting sqref="AA803:AA830">
    <cfRule type="expression" dxfId="1072" priority="1073">
      <formula>$N803&gt;0</formula>
    </cfRule>
    <cfRule type="expression" dxfId="1071" priority="1074">
      <formula>#REF!&gt;0</formula>
    </cfRule>
    <cfRule type="expression" dxfId="1070" priority="1075">
      <formula>$L803&gt;0</formula>
    </cfRule>
    <cfRule type="expression" dxfId="1069" priority="1076">
      <formula>$J803&gt;0</formula>
    </cfRule>
    <cfRule type="expression" dxfId="1068" priority="1077">
      <formula>$P803&gt;0</formula>
    </cfRule>
    <cfRule type="expression" dxfId="1067" priority="1078">
      <formula>$R803&gt;0</formula>
    </cfRule>
    <cfRule type="expression" dxfId="1066" priority="1079">
      <formula>$T803&gt;0</formula>
    </cfRule>
  </conditionalFormatting>
  <conditionalFormatting sqref="AA597:AA699">
    <cfRule type="expression" dxfId="1065" priority="1066">
      <formula>$N597&gt;0</formula>
    </cfRule>
    <cfRule type="expression" dxfId="1064" priority="1067">
      <formula>#REF!&gt;0</formula>
    </cfRule>
    <cfRule type="expression" dxfId="1063" priority="1068">
      <formula>$L597&gt;0</formula>
    </cfRule>
    <cfRule type="expression" dxfId="1062" priority="1069">
      <formula>$J597&gt;0</formula>
    </cfRule>
    <cfRule type="expression" dxfId="1061" priority="1070">
      <formula>$P597&gt;0</formula>
    </cfRule>
    <cfRule type="expression" dxfId="1060" priority="1071">
      <formula>$R597&gt;0</formula>
    </cfRule>
    <cfRule type="expression" dxfId="1059" priority="1072">
      <formula>$T597&gt;0</formula>
    </cfRule>
  </conditionalFormatting>
  <conditionalFormatting sqref="AA702">
    <cfRule type="expression" dxfId="1058" priority="1059">
      <formula>$N702&gt;0</formula>
    </cfRule>
    <cfRule type="expression" dxfId="1057" priority="1060">
      <formula>#REF!&gt;0</formula>
    </cfRule>
    <cfRule type="expression" dxfId="1056" priority="1061">
      <formula>$L702&gt;0</formula>
    </cfRule>
    <cfRule type="expression" dxfId="1055" priority="1062">
      <formula>$J702&gt;0</formula>
    </cfRule>
    <cfRule type="expression" dxfId="1054" priority="1063">
      <formula>$P702&gt;0</formula>
    </cfRule>
    <cfRule type="expression" dxfId="1053" priority="1064">
      <formula>$R702&gt;0</formula>
    </cfRule>
    <cfRule type="expression" dxfId="1052" priority="1065">
      <formula>$T702&gt;0</formula>
    </cfRule>
  </conditionalFormatting>
  <conditionalFormatting sqref="AA707 AA720 AA722 AA759:AA764 AA771:AA775 AA777:AA794 AA796:AA801 AA767:AA769">
    <cfRule type="expression" dxfId="1051" priority="1052">
      <formula>$N707&gt;0</formula>
    </cfRule>
    <cfRule type="expression" dxfId="1050" priority="1053">
      <formula>#REF!&gt;0</formula>
    </cfRule>
    <cfRule type="expression" dxfId="1049" priority="1054">
      <formula>$L707&gt;0</formula>
    </cfRule>
    <cfRule type="expression" dxfId="1048" priority="1055">
      <formula>$J707&gt;0</formula>
    </cfRule>
    <cfRule type="expression" dxfId="1047" priority="1056">
      <formula>$P707&gt;0</formula>
    </cfRule>
    <cfRule type="expression" dxfId="1046" priority="1057">
      <formula>$R707&gt;0</formula>
    </cfRule>
    <cfRule type="expression" dxfId="1045" priority="1058">
      <formula>$T707&gt;0</formula>
    </cfRule>
  </conditionalFormatting>
  <conditionalFormatting sqref="AA700">
    <cfRule type="expression" dxfId="1044" priority="1045">
      <formula>$N700&gt;0</formula>
    </cfRule>
    <cfRule type="expression" dxfId="1043" priority="1046">
      <formula>#REF!&gt;0</formula>
    </cfRule>
    <cfRule type="expression" dxfId="1042" priority="1047">
      <formula>$L700&gt;0</formula>
    </cfRule>
    <cfRule type="expression" dxfId="1041" priority="1048">
      <formula>$J700&gt;0</formula>
    </cfRule>
    <cfRule type="expression" dxfId="1040" priority="1049">
      <formula>$P700&gt;0</formula>
    </cfRule>
    <cfRule type="expression" dxfId="1039" priority="1050">
      <formula>$R700&gt;0</formula>
    </cfRule>
    <cfRule type="expression" dxfId="1038" priority="1051">
      <formula>$T700&gt;0</formula>
    </cfRule>
  </conditionalFormatting>
  <conditionalFormatting sqref="AA705">
    <cfRule type="expression" dxfId="1037" priority="1038">
      <formula>$N705&gt;0</formula>
    </cfRule>
    <cfRule type="expression" dxfId="1036" priority="1039">
      <formula>#REF!&gt;0</formula>
    </cfRule>
    <cfRule type="expression" dxfId="1035" priority="1040">
      <formula>$L705&gt;0</formula>
    </cfRule>
    <cfRule type="expression" dxfId="1034" priority="1041">
      <formula>$J705&gt;0</formula>
    </cfRule>
    <cfRule type="expression" dxfId="1033" priority="1042">
      <formula>$P705&gt;0</formula>
    </cfRule>
    <cfRule type="expression" dxfId="1032" priority="1043">
      <formula>$R705&gt;0</formula>
    </cfRule>
    <cfRule type="expression" dxfId="1031" priority="1044">
      <formula>$T705&gt;0</formula>
    </cfRule>
  </conditionalFormatting>
  <conditionalFormatting sqref="AA710">
    <cfRule type="expression" dxfId="1030" priority="1031">
      <formula>$N710&gt;0</formula>
    </cfRule>
    <cfRule type="expression" dxfId="1029" priority="1032">
      <formula>#REF!&gt;0</formula>
    </cfRule>
    <cfRule type="expression" dxfId="1028" priority="1033">
      <formula>$L710&gt;0</formula>
    </cfRule>
    <cfRule type="expression" dxfId="1027" priority="1034">
      <formula>$J710&gt;0</formula>
    </cfRule>
    <cfRule type="expression" dxfId="1026" priority="1035">
      <formula>$P710&gt;0</formula>
    </cfRule>
    <cfRule type="expression" dxfId="1025" priority="1036">
      <formula>$R710&gt;0</formula>
    </cfRule>
    <cfRule type="expression" dxfId="1024" priority="1037">
      <formula>$T710&gt;0</formula>
    </cfRule>
  </conditionalFormatting>
  <conditionalFormatting sqref="AA715">
    <cfRule type="expression" dxfId="1023" priority="1024">
      <formula>$N715&gt;0</formula>
    </cfRule>
    <cfRule type="expression" dxfId="1022" priority="1025">
      <formula>#REF!&gt;0</formula>
    </cfRule>
    <cfRule type="expression" dxfId="1021" priority="1026">
      <formula>$L715&gt;0</formula>
    </cfRule>
    <cfRule type="expression" dxfId="1020" priority="1027">
      <formula>$J715&gt;0</formula>
    </cfRule>
    <cfRule type="expression" dxfId="1019" priority="1028">
      <formula>$P715&gt;0</formula>
    </cfRule>
    <cfRule type="expression" dxfId="1018" priority="1029">
      <formula>$R715&gt;0</formula>
    </cfRule>
    <cfRule type="expression" dxfId="1017" priority="1030">
      <formula>$T715&gt;0</formula>
    </cfRule>
  </conditionalFormatting>
  <conditionalFormatting sqref="AA719">
    <cfRule type="expression" dxfId="1016" priority="1017">
      <formula>$N719&gt;0</formula>
    </cfRule>
    <cfRule type="expression" dxfId="1015" priority="1018">
      <formula>#REF!&gt;0</formula>
    </cfRule>
    <cfRule type="expression" dxfId="1014" priority="1019">
      <formula>$L719&gt;0</formula>
    </cfRule>
    <cfRule type="expression" dxfId="1013" priority="1020">
      <formula>$J719&gt;0</formula>
    </cfRule>
    <cfRule type="expression" dxfId="1012" priority="1021">
      <formula>$P719&gt;0</formula>
    </cfRule>
    <cfRule type="expression" dxfId="1011" priority="1022">
      <formula>$R719&gt;0</formula>
    </cfRule>
    <cfRule type="expression" dxfId="1010" priority="1023">
      <formula>$T719&gt;0</formula>
    </cfRule>
  </conditionalFormatting>
  <conditionalFormatting sqref="AA724">
    <cfRule type="expression" dxfId="1009" priority="1010">
      <formula>$N724&gt;0</formula>
    </cfRule>
    <cfRule type="expression" dxfId="1008" priority="1011">
      <formula>#REF!&gt;0</formula>
    </cfRule>
    <cfRule type="expression" dxfId="1007" priority="1012">
      <formula>$L724&gt;0</formula>
    </cfRule>
    <cfRule type="expression" dxfId="1006" priority="1013">
      <formula>$J724&gt;0</formula>
    </cfRule>
    <cfRule type="expression" dxfId="1005" priority="1014">
      <formula>$P724&gt;0</formula>
    </cfRule>
    <cfRule type="expression" dxfId="1004" priority="1015">
      <formula>$R724&gt;0</formula>
    </cfRule>
    <cfRule type="expression" dxfId="1003" priority="1016">
      <formula>$T724&gt;0</formula>
    </cfRule>
  </conditionalFormatting>
  <conditionalFormatting sqref="AA728">
    <cfRule type="expression" dxfId="1002" priority="1003">
      <formula>$N728&gt;0</formula>
    </cfRule>
    <cfRule type="expression" dxfId="1001" priority="1004">
      <formula>#REF!&gt;0</formula>
    </cfRule>
    <cfRule type="expression" dxfId="1000" priority="1005">
      <formula>$L728&gt;0</formula>
    </cfRule>
    <cfRule type="expression" dxfId="999" priority="1006">
      <formula>$J728&gt;0</formula>
    </cfRule>
    <cfRule type="expression" dxfId="998" priority="1007">
      <formula>$P728&gt;0</formula>
    </cfRule>
    <cfRule type="expression" dxfId="997" priority="1008">
      <formula>$R728&gt;0</formula>
    </cfRule>
    <cfRule type="expression" dxfId="996" priority="1009">
      <formula>$T728&gt;0</formula>
    </cfRule>
  </conditionalFormatting>
  <conditionalFormatting sqref="AA729">
    <cfRule type="expression" dxfId="995" priority="996">
      <formula>$N729&gt;0</formula>
    </cfRule>
    <cfRule type="expression" dxfId="994" priority="997">
      <formula>#REF!&gt;0</formula>
    </cfRule>
    <cfRule type="expression" dxfId="993" priority="998">
      <formula>$L729&gt;0</formula>
    </cfRule>
    <cfRule type="expression" dxfId="992" priority="999">
      <formula>$J729&gt;0</formula>
    </cfRule>
    <cfRule type="expression" dxfId="991" priority="1000">
      <formula>$P729&gt;0</formula>
    </cfRule>
    <cfRule type="expression" dxfId="990" priority="1001">
      <formula>$R729&gt;0</formula>
    </cfRule>
    <cfRule type="expression" dxfId="989" priority="1002">
      <formula>$T729&gt;0</formula>
    </cfRule>
  </conditionalFormatting>
  <conditionalFormatting sqref="AA730">
    <cfRule type="expression" dxfId="988" priority="989">
      <formula>$N730&gt;0</formula>
    </cfRule>
    <cfRule type="expression" dxfId="987" priority="990">
      <formula>#REF!&gt;0</formula>
    </cfRule>
    <cfRule type="expression" dxfId="986" priority="991">
      <formula>$L730&gt;0</formula>
    </cfRule>
    <cfRule type="expression" dxfId="985" priority="992">
      <formula>$J730&gt;0</formula>
    </cfRule>
    <cfRule type="expression" dxfId="984" priority="993">
      <formula>$P730&gt;0</formula>
    </cfRule>
    <cfRule type="expression" dxfId="983" priority="994">
      <formula>$R730&gt;0</formula>
    </cfRule>
    <cfRule type="expression" dxfId="982" priority="995">
      <formula>$T730&gt;0</formula>
    </cfRule>
  </conditionalFormatting>
  <conditionalFormatting sqref="AA732">
    <cfRule type="expression" dxfId="981" priority="982">
      <formula>$N732&gt;0</formula>
    </cfRule>
    <cfRule type="expression" dxfId="980" priority="983">
      <formula>#REF!&gt;0</formula>
    </cfRule>
    <cfRule type="expression" dxfId="979" priority="984">
      <formula>$L732&gt;0</formula>
    </cfRule>
    <cfRule type="expression" dxfId="978" priority="985">
      <formula>$J732&gt;0</formula>
    </cfRule>
    <cfRule type="expression" dxfId="977" priority="986">
      <formula>$P732&gt;0</formula>
    </cfRule>
    <cfRule type="expression" dxfId="976" priority="987">
      <formula>$R732&gt;0</formula>
    </cfRule>
    <cfRule type="expression" dxfId="975" priority="988">
      <formula>$T732&gt;0</formula>
    </cfRule>
  </conditionalFormatting>
  <conditionalFormatting sqref="AA733">
    <cfRule type="expression" dxfId="974" priority="975">
      <formula>$N733&gt;0</formula>
    </cfRule>
    <cfRule type="expression" dxfId="973" priority="976">
      <formula>#REF!&gt;0</formula>
    </cfRule>
    <cfRule type="expression" dxfId="972" priority="977">
      <formula>$L733&gt;0</formula>
    </cfRule>
    <cfRule type="expression" dxfId="971" priority="978">
      <formula>$J733&gt;0</formula>
    </cfRule>
    <cfRule type="expression" dxfId="970" priority="979">
      <formula>$P733&gt;0</formula>
    </cfRule>
    <cfRule type="expression" dxfId="969" priority="980">
      <formula>$R733&gt;0</formula>
    </cfRule>
    <cfRule type="expression" dxfId="968" priority="981">
      <formula>$T733&gt;0</formula>
    </cfRule>
  </conditionalFormatting>
  <conditionalFormatting sqref="AA735">
    <cfRule type="expression" dxfId="967" priority="968">
      <formula>$N735&gt;0</formula>
    </cfRule>
    <cfRule type="expression" dxfId="966" priority="969">
      <formula>#REF!&gt;0</formula>
    </cfRule>
    <cfRule type="expression" dxfId="965" priority="970">
      <formula>$L735&gt;0</formula>
    </cfRule>
    <cfRule type="expression" dxfId="964" priority="971">
      <formula>$J735&gt;0</formula>
    </cfRule>
    <cfRule type="expression" dxfId="963" priority="972">
      <formula>$P735&gt;0</formula>
    </cfRule>
    <cfRule type="expression" dxfId="962" priority="973">
      <formula>$R735&gt;0</formula>
    </cfRule>
    <cfRule type="expression" dxfId="961" priority="974">
      <formula>$T735&gt;0</formula>
    </cfRule>
  </conditionalFormatting>
  <conditionalFormatting sqref="AA738">
    <cfRule type="expression" dxfId="960" priority="961">
      <formula>$N738&gt;0</formula>
    </cfRule>
    <cfRule type="expression" dxfId="959" priority="962">
      <formula>#REF!&gt;0</formula>
    </cfRule>
    <cfRule type="expression" dxfId="958" priority="963">
      <formula>$L738&gt;0</formula>
    </cfRule>
    <cfRule type="expression" dxfId="957" priority="964">
      <formula>$J738&gt;0</formula>
    </cfRule>
    <cfRule type="expression" dxfId="956" priority="965">
      <formula>$P738&gt;0</formula>
    </cfRule>
    <cfRule type="expression" dxfId="955" priority="966">
      <formula>$R738&gt;0</formula>
    </cfRule>
    <cfRule type="expression" dxfId="954" priority="967">
      <formula>$T738&gt;0</formula>
    </cfRule>
  </conditionalFormatting>
  <conditionalFormatting sqref="AA740">
    <cfRule type="expression" dxfId="953" priority="954">
      <formula>$N740&gt;0</formula>
    </cfRule>
    <cfRule type="expression" dxfId="952" priority="955">
      <formula>#REF!&gt;0</formula>
    </cfRule>
    <cfRule type="expression" dxfId="951" priority="956">
      <formula>$L740&gt;0</formula>
    </cfRule>
    <cfRule type="expression" dxfId="950" priority="957">
      <formula>$J740&gt;0</formula>
    </cfRule>
    <cfRule type="expression" dxfId="949" priority="958">
      <formula>$P740&gt;0</formula>
    </cfRule>
    <cfRule type="expression" dxfId="948" priority="959">
      <formula>$R740&gt;0</formula>
    </cfRule>
    <cfRule type="expression" dxfId="947" priority="960">
      <formula>$T740&gt;0</formula>
    </cfRule>
  </conditionalFormatting>
  <conditionalFormatting sqref="AA747">
    <cfRule type="expression" dxfId="946" priority="947">
      <formula>$N747&gt;0</formula>
    </cfRule>
    <cfRule type="expression" dxfId="945" priority="948">
      <formula>#REF!&gt;0</formula>
    </cfRule>
    <cfRule type="expression" dxfId="944" priority="949">
      <formula>$L747&gt;0</formula>
    </cfRule>
    <cfRule type="expression" dxfId="943" priority="950">
      <formula>$J747&gt;0</formula>
    </cfRule>
    <cfRule type="expression" dxfId="942" priority="951">
      <formula>$P747&gt;0</formula>
    </cfRule>
    <cfRule type="expression" dxfId="941" priority="952">
      <formula>$R747&gt;0</formula>
    </cfRule>
    <cfRule type="expression" dxfId="940" priority="953">
      <formula>$T747&gt;0</formula>
    </cfRule>
  </conditionalFormatting>
  <conditionalFormatting sqref="AA749">
    <cfRule type="expression" dxfId="939" priority="940">
      <formula>$N749&gt;0</formula>
    </cfRule>
    <cfRule type="expression" dxfId="938" priority="941">
      <formula>#REF!&gt;0</formula>
    </cfRule>
    <cfRule type="expression" dxfId="937" priority="942">
      <formula>$L749&gt;0</formula>
    </cfRule>
    <cfRule type="expression" dxfId="936" priority="943">
      <formula>$J749&gt;0</formula>
    </cfRule>
    <cfRule type="expression" dxfId="935" priority="944">
      <formula>$P749&gt;0</formula>
    </cfRule>
    <cfRule type="expression" dxfId="934" priority="945">
      <formula>$R749&gt;0</formula>
    </cfRule>
    <cfRule type="expression" dxfId="933" priority="946">
      <formula>$T749&gt;0</formula>
    </cfRule>
  </conditionalFormatting>
  <conditionalFormatting sqref="AA750">
    <cfRule type="expression" dxfId="932" priority="933">
      <formula>$N750&gt;0</formula>
    </cfRule>
    <cfRule type="expression" dxfId="931" priority="934">
      <formula>#REF!&gt;0</formula>
    </cfRule>
    <cfRule type="expression" dxfId="930" priority="935">
      <formula>$L750&gt;0</formula>
    </cfRule>
    <cfRule type="expression" dxfId="929" priority="936">
      <formula>$J750&gt;0</formula>
    </cfRule>
    <cfRule type="expression" dxfId="928" priority="937">
      <formula>$P750&gt;0</formula>
    </cfRule>
    <cfRule type="expression" dxfId="927" priority="938">
      <formula>$R750&gt;0</formula>
    </cfRule>
    <cfRule type="expression" dxfId="926" priority="939">
      <formula>$T750&gt;0</formula>
    </cfRule>
  </conditionalFormatting>
  <conditionalFormatting sqref="AA757">
    <cfRule type="expression" dxfId="925" priority="926">
      <formula>$N757&gt;0</formula>
    </cfRule>
    <cfRule type="expression" dxfId="924" priority="927">
      <formula>#REF!&gt;0</formula>
    </cfRule>
    <cfRule type="expression" dxfId="923" priority="928">
      <formula>$L757&gt;0</formula>
    </cfRule>
    <cfRule type="expression" dxfId="922" priority="929">
      <formula>$J757&gt;0</formula>
    </cfRule>
    <cfRule type="expression" dxfId="921" priority="930">
      <formula>$P757&gt;0</formula>
    </cfRule>
    <cfRule type="expression" dxfId="920" priority="931">
      <formula>$R757&gt;0</formula>
    </cfRule>
    <cfRule type="expression" dxfId="919" priority="932">
      <formula>$T757&gt;0</formula>
    </cfRule>
  </conditionalFormatting>
  <conditionalFormatting sqref="AA770">
    <cfRule type="expression" dxfId="918" priority="919">
      <formula>$N770&gt;0</formula>
    </cfRule>
    <cfRule type="expression" dxfId="917" priority="920">
      <formula>#REF!&gt;0</formula>
    </cfRule>
    <cfRule type="expression" dxfId="916" priority="921">
      <formula>$L770&gt;0</formula>
    </cfRule>
    <cfRule type="expression" dxfId="915" priority="922">
      <formula>$J770&gt;0</formula>
    </cfRule>
    <cfRule type="expression" dxfId="914" priority="923">
      <formula>$P770&gt;0</formula>
    </cfRule>
    <cfRule type="expression" dxfId="913" priority="924">
      <formula>$R770&gt;0</formula>
    </cfRule>
    <cfRule type="expression" dxfId="912" priority="925">
      <formula>$T770&gt;0</formula>
    </cfRule>
  </conditionalFormatting>
  <conditionalFormatting sqref="AA776">
    <cfRule type="expression" dxfId="911" priority="912">
      <formula>$N776&gt;0</formula>
    </cfRule>
    <cfRule type="expression" dxfId="910" priority="913">
      <formula>#REF!&gt;0</formula>
    </cfRule>
    <cfRule type="expression" dxfId="909" priority="914">
      <formula>$L776&gt;0</formula>
    </cfRule>
    <cfRule type="expression" dxfId="908" priority="915">
      <formula>$J776&gt;0</formula>
    </cfRule>
    <cfRule type="expression" dxfId="907" priority="916">
      <formula>$P776&gt;0</formula>
    </cfRule>
    <cfRule type="expression" dxfId="906" priority="917">
      <formula>$R776&gt;0</formula>
    </cfRule>
    <cfRule type="expression" dxfId="905" priority="918">
      <formula>$T776&gt;0</formula>
    </cfRule>
  </conditionalFormatting>
  <conditionalFormatting sqref="AA795">
    <cfRule type="expression" dxfId="904" priority="905">
      <formula>$N795&gt;0</formula>
    </cfRule>
    <cfRule type="expression" dxfId="903" priority="906">
      <formula>#REF!&gt;0</formula>
    </cfRule>
    <cfRule type="expression" dxfId="902" priority="907">
      <formula>$L795&gt;0</formula>
    </cfRule>
    <cfRule type="expression" dxfId="901" priority="908">
      <formula>$J795&gt;0</formula>
    </cfRule>
    <cfRule type="expression" dxfId="900" priority="909">
      <formula>$P795&gt;0</formula>
    </cfRule>
    <cfRule type="expression" dxfId="899" priority="910">
      <formula>$R795&gt;0</formula>
    </cfRule>
    <cfRule type="expression" dxfId="898" priority="911">
      <formula>$T795&gt;0</formula>
    </cfRule>
  </conditionalFormatting>
  <conditionalFormatting sqref="AA703">
    <cfRule type="expression" dxfId="897" priority="898">
      <formula>$N703&gt;0</formula>
    </cfRule>
    <cfRule type="expression" dxfId="896" priority="899">
      <formula>#REF!&gt;0</formula>
    </cfRule>
    <cfRule type="expression" dxfId="895" priority="900">
      <formula>$L703&gt;0</formula>
    </cfRule>
    <cfRule type="expression" dxfId="894" priority="901">
      <formula>$J703&gt;0</formula>
    </cfRule>
    <cfRule type="expression" dxfId="893" priority="902">
      <formula>$P703&gt;0</formula>
    </cfRule>
    <cfRule type="expression" dxfId="892" priority="903">
      <formula>$R703&gt;0</formula>
    </cfRule>
    <cfRule type="expression" dxfId="891" priority="904">
      <formula>$T703&gt;0</formula>
    </cfRule>
  </conditionalFormatting>
  <conditionalFormatting sqref="AA701">
    <cfRule type="expression" dxfId="890" priority="891">
      <formula>$N701&gt;0</formula>
    </cfRule>
    <cfRule type="expression" dxfId="889" priority="892">
      <formula>#REF!&gt;0</formula>
    </cfRule>
    <cfRule type="expression" dxfId="888" priority="893">
      <formula>$L701&gt;0</formula>
    </cfRule>
    <cfRule type="expression" dxfId="887" priority="894">
      <formula>$J701&gt;0</formula>
    </cfRule>
    <cfRule type="expression" dxfId="886" priority="895">
      <formula>$P701&gt;0</formula>
    </cfRule>
    <cfRule type="expression" dxfId="885" priority="896">
      <formula>$R701&gt;0</formula>
    </cfRule>
    <cfRule type="expression" dxfId="884" priority="897">
      <formula>$T701&gt;0</formula>
    </cfRule>
  </conditionalFormatting>
  <conditionalFormatting sqref="AA704">
    <cfRule type="expression" dxfId="883" priority="884">
      <formula>$N704&gt;0</formula>
    </cfRule>
    <cfRule type="expression" dxfId="882" priority="885">
      <formula>#REF!&gt;0</formula>
    </cfRule>
    <cfRule type="expression" dxfId="881" priority="886">
      <formula>$L704&gt;0</formula>
    </cfRule>
    <cfRule type="expression" dxfId="880" priority="887">
      <formula>$J704&gt;0</formula>
    </cfRule>
    <cfRule type="expression" dxfId="879" priority="888">
      <formula>$P704&gt;0</formula>
    </cfRule>
    <cfRule type="expression" dxfId="878" priority="889">
      <formula>$R704&gt;0</formula>
    </cfRule>
    <cfRule type="expression" dxfId="877" priority="890">
      <formula>$T704&gt;0</formula>
    </cfRule>
  </conditionalFormatting>
  <conditionalFormatting sqref="AA706">
    <cfRule type="expression" dxfId="876" priority="877">
      <formula>$N706&gt;0</formula>
    </cfRule>
    <cfRule type="expression" dxfId="875" priority="878">
      <formula>#REF!&gt;0</formula>
    </cfRule>
    <cfRule type="expression" dxfId="874" priority="879">
      <formula>$L706&gt;0</formula>
    </cfRule>
    <cfRule type="expression" dxfId="873" priority="880">
      <formula>$J706&gt;0</formula>
    </cfRule>
    <cfRule type="expression" dxfId="872" priority="881">
      <formula>$P706&gt;0</formula>
    </cfRule>
    <cfRule type="expression" dxfId="871" priority="882">
      <formula>$R706&gt;0</formula>
    </cfRule>
    <cfRule type="expression" dxfId="870" priority="883">
      <formula>$T706&gt;0</formula>
    </cfRule>
  </conditionalFormatting>
  <conditionalFormatting sqref="AA708">
    <cfRule type="expression" dxfId="869" priority="870">
      <formula>$N708&gt;0</formula>
    </cfRule>
    <cfRule type="expression" dxfId="868" priority="871">
      <formula>#REF!&gt;0</formula>
    </cfRule>
    <cfRule type="expression" dxfId="867" priority="872">
      <formula>$L708&gt;0</formula>
    </cfRule>
    <cfRule type="expression" dxfId="866" priority="873">
      <formula>$J708&gt;0</formula>
    </cfRule>
    <cfRule type="expression" dxfId="865" priority="874">
      <formula>$P708&gt;0</formula>
    </cfRule>
    <cfRule type="expression" dxfId="864" priority="875">
      <formula>$R708&gt;0</formula>
    </cfRule>
    <cfRule type="expression" dxfId="863" priority="876">
      <formula>$T708&gt;0</formula>
    </cfRule>
  </conditionalFormatting>
  <conditionalFormatting sqref="AA709">
    <cfRule type="expression" dxfId="862" priority="863">
      <formula>$N709&gt;0</formula>
    </cfRule>
    <cfRule type="expression" dxfId="861" priority="864">
      <formula>#REF!&gt;0</formula>
    </cfRule>
    <cfRule type="expression" dxfId="860" priority="865">
      <formula>$L709&gt;0</formula>
    </cfRule>
    <cfRule type="expression" dxfId="859" priority="866">
      <formula>$J709&gt;0</formula>
    </cfRule>
    <cfRule type="expression" dxfId="858" priority="867">
      <formula>$P709&gt;0</formula>
    </cfRule>
    <cfRule type="expression" dxfId="857" priority="868">
      <formula>$R709&gt;0</formula>
    </cfRule>
    <cfRule type="expression" dxfId="856" priority="869">
      <formula>$T709&gt;0</formula>
    </cfRule>
  </conditionalFormatting>
  <conditionalFormatting sqref="AA711">
    <cfRule type="expression" dxfId="855" priority="856">
      <formula>$N711&gt;0</formula>
    </cfRule>
    <cfRule type="expression" dxfId="854" priority="857">
      <formula>#REF!&gt;0</formula>
    </cfRule>
    <cfRule type="expression" dxfId="853" priority="858">
      <formula>$L711&gt;0</formula>
    </cfRule>
    <cfRule type="expression" dxfId="852" priority="859">
      <formula>$J711&gt;0</formula>
    </cfRule>
    <cfRule type="expression" dxfId="851" priority="860">
      <formula>$P711&gt;0</formula>
    </cfRule>
    <cfRule type="expression" dxfId="850" priority="861">
      <formula>$R711&gt;0</formula>
    </cfRule>
    <cfRule type="expression" dxfId="849" priority="862">
      <formula>$T711&gt;0</formula>
    </cfRule>
  </conditionalFormatting>
  <conditionalFormatting sqref="AA712">
    <cfRule type="expression" dxfId="848" priority="849">
      <formula>$N712&gt;0</formula>
    </cfRule>
    <cfRule type="expression" dxfId="847" priority="850">
      <formula>#REF!&gt;0</formula>
    </cfRule>
    <cfRule type="expression" dxfId="846" priority="851">
      <formula>$L712&gt;0</formula>
    </cfRule>
    <cfRule type="expression" dxfId="845" priority="852">
      <formula>$J712&gt;0</formula>
    </cfRule>
    <cfRule type="expression" dxfId="844" priority="853">
      <formula>$P712&gt;0</formula>
    </cfRule>
    <cfRule type="expression" dxfId="843" priority="854">
      <formula>$R712&gt;0</formula>
    </cfRule>
    <cfRule type="expression" dxfId="842" priority="855">
      <formula>$T712&gt;0</formula>
    </cfRule>
  </conditionalFormatting>
  <conditionalFormatting sqref="AA713">
    <cfRule type="expression" dxfId="841" priority="842">
      <formula>$N713&gt;0</formula>
    </cfRule>
    <cfRule type="expression" dxfId="840" priority="843">
      <formula>#REF!&gt;0</formula>
    </cfRule>
    <cfRule type="expression" dxfId="839" priority="844">
      <formula>$L713&gt;0</formula>
    </cfRule>
    <cfRule type="expression" dxfId="838" priority="845">
      <formula>$J713&gt;0</formula>
    </cfRule>
    <cfRule type="expression" dxfId="837" priority="846">
      <formula>$P713&gt;0</formula>
    </cfRule>
    <cfRule type="expression" dxfId="836" priority="847">
      <formula>$R713&gt;0</formula>
    </cfRule>
    <cfRule type="expression" dxfId="835" priority="848">
      <formula>$T713&gt;0</formula>
    </cfRule>
  </conditionalFormatting>
  <conditionalFormatting sqref="AA714">
    <cfRule type="expression" dxfId="834" priority="835">
      <formula>$N714&gt;0</formula>
    </cfRule>
    <cfRule type="expression" dxfId="833" priority="836">
      <formula>#REF!&gt;0</formula>
    </cfRule>
    <cfRule type="expression" dxfId="832" priority="837">
      <formula>$L714&gt;0</formula>
    </cfRule>
    <cfRule type="expression" dxfId="831" priority="838">
      <formula>$J714&gt;0</formula>
    </cfRule>
    <cfRule type="expression" dxfId="830" priority="839">
      <formula>$P714&gt;0</formula>
    </cfRule>
    <cfRule type="expression" dxfId="829" priority="840">
      <formula>$R714&gt;0</formula>
    </cfRule>
    <cfRule type="expression" dxfId="828" priority="841">
      <formula>$T714&gt;0</formula>
    </cfRule>
  </conditionalFormatting>
  <conditionalFormatting sqref="AA716">
    <cfRule type="expression" dxfId="827" priority="828">
      <formula>$N716&gt;0</formula>
    </cfRule>
    <cfRule type="expression" dxfId="826" priority="829">
      <formula>#REF!&gt;0</formula>
    </cfRule>
    <cfRule type="expression" dxfId="825" priority="830">
      <formula>$L716&gt;0</formula>
    </cfRule>
    <cfRule type="expression" dxfId="824" priority="831">
      <formula>$J716&gt;0</formula>
    </cfRule>
    <cfRule type="expression" dxfId="823" priority="832">
      <formula>$P716&gt;0</formula>
    </cfRule>
    <cfRule type="expression" dxfId="822" priority="833">
      <formula>$R716&gt;0</formula>
    </cfRule>
    <cfRule type="expression" dxfId="821" priority="834">
      <formula>$T716&gt;0</formula>
    </cfRule>
  </conditionalFormatting>
  <conditionalFormatting sqref="AA717">
    <cfRule type="expression" dxfId="820" priority="821">
      <formula>$N717&gt;0</formula>
    </cfRule>
    <cfRule type="expression" dxfId="819" priority="822">
      <formula>#REF!&gt;0</formula>
    </cfRule>
    <cfRule type="expression" dxfId="818" priority="823">
      <formula>$L717&gt;0</formula>
    </cfRule>
    <cfRule type="expression" dxfId="817" priority="824">
      <formula>$J717&gt;0</formula>
    </cfRule>
    <cfRule type="expression" dxfId="816" priority="825">
      <formula>$P717&gt;0</formula>
    </cfRule>
    <cfRule type="expression" dxfId="815" priority="826">
      <formula>$R717&gt;0</formula>
    </cfRule>
    <cfRule type="expression" dxfId="814" priority="827">
      <formula>$T717&gt;0</formula>
    </cfRule>
  </conditionalFormatting>
  <conditionalFormatting sqref="AA718">
    <cfRule type="expression" dxfId="813" priority="814">
      <formula>$N718&gt;0</formula>
    </cfRule>
    <cfRule type="expression" dxfId="812" priority="815">
      <formula>#REF!&gt;0</formula>
    </cfRule>
    <cfRule type="expression" dxfId="811" priority="816">
      <formula>$L718&gt;0</formula>
    </cfRule>
    <cfRule type="expression" dxfId="810" priority="817">
      <formula>$J718&gt;0</formula>
    </cfRule>
    <cfRule type="expression" dxfId="809" priority="818">
      <formula>$P718&gt;0</formula>
    </cfRule>
    <cfRule type="expression" dxfId="808" priority="819">
      <formula>$R718&gt;0</formula>
    </cfRule>
    <cfRule type="expression" dxfId="807" priority="820">
      <formula>$T718&gt;0</formula>
    </cfRule>
  </conditionalFormatting>
  <conditionalFormatting sqref="AA721">
    <cfRule type="expression" dxfId="806" priority="807">
      <formula>$N721&gt;0</formula>
    </cfRule>
    <cfRule type="expression" dxfId="805" priority="808">
      <formula>#REF!&gt;0</formula>
    </cfRule>
    <cfRule type="expression" dxfId="804" priority="809">
      <formula>$L721&gt;0</formula>
    </cfRule>
    <cfRule type="expression" dxfId="803" priority="810">
      <formula>$J721&gt;0</formula>
    </cfRule>
    <cfRule type="expression" dxfId="802" priority="811">
      <formula>$P721&gt;0</formula>
    </cfRule>
    <cfRule type="expression" dxfId="801" priority="812">
      <formula>$R721&gt;0</formula>
    </cfRule>
    <cfRule type="expression" dxfId="800" priority="813">
      <formula>$T721&gt;0</formula>
    </cfRule>
  </conditionalFormatting>
  <conditionalFormatting sqref="AA725">
    <cfRule type="expression" dxfId="799" priority="800">
      <formula>$N725&gt;0</formula>
    </cfRule>
    <cfRule type="expression" dxfId="798" priority="801">
      <formula>#REF!&gt;0</formula>
    </cfRule>
    <cfRule type="expression" dxfId="797" priority="802">
      <formula>$L725&gt;0</formula>
    </cfRule>
    <cfRule type="expression" dxfId="796" priority="803">
      <formula>$J725&gt;0</formula>
    </cfRule>
    <cfRule type="expression" dxfId="795" priority="804">
      <formula>$P725&gt;0</formula>
    </cfRule>
    <cfRule type="expression" dxfId="794" priority="805">
      <formula>$R725&gt;0</formula>
    </cfRule>
    <cfRule type="expression" dxfId="793" priority="806">
      <formula>$T725&gt;0</formula>
    </cfRule>
  </conditionalFormatting>
  <conditionalFormatting sqref="AA726">
    <cfRule type="expression" dxfId="792" priority="793">
      <formula>$N726&gt;0</formula>
    </cfRule>
    <cfRule type="expression" dxfId="791" priority="794">
      <formula>#REF!&gt;0</formula>
    </cfRule>
    <cfRule type="expression" dxfId="790" priority="795">
      <formula>$L726&gt;0</formula>
    </cfRule>
    <cfRule type="expression" dxfId="789" priority="796">
      <formula>$J726&gt;0</formula>
    </cfRule>
    <cfRule type="expression" dxfId="788" priority="797">
      <formula>$P726&gt;0</formula>
    </cfRule>
    <cfRule type="expression" dxfId="787" priority="798">
      <formula>$R726&gt;0</formula>
    </cfRule>
    <cfRule type="expression" dxfId="786" priority="799">
      <formula>$T726&gt;0</formula>
    </cfRule>
  </conditionalFormatting>
  <conditionalFormatting sqref="AA727">
    <cfRule type="expression" dxfId="785" priority="786">
      <formula>$N727&gt;0</formula>
    </cfRule>
    <cfRule type="expression" dxfId="784" priority="787">
      <formula>#REF!&gt;0</formula>
    </cfRule>
    <cfRule type="expression" dxfId="783" priority="788">
      <formula>$L727&gt;0</formula>
    </cfRule>
    <cfRule type="expression" dxfId="782" priority="789">
      <formula>$J727&gt;0</formula>
    </cfRule>
    <cfRule type="expression" dxfId="781" priority="790">
      <formula>$P727&gt;0</formula>
    </cfRule>
    <cfRule type="expression" dxfId="780" priority="791">
      <formula>$R727&gt;0</formula>
    </cfRule>
    <cfRule type="expression" dxfId="779" priority="792">
      <formula>$T727&gt;0</formula>
    </cfRule>
  </conditionalFormatting>
  <conditionalFormatting sqref="AA731">
    <cfRule type="expression" dxfId="778" priority="779">
      <formula>$N731&gt;0</formula>
    </cfRule>
    <cfRule type="expression" dxfId="777" priority="780">
      <formula>#REF!&gt;0</formula>
    </cfRule>
    <cfRule type="expression" dxfId="776" priority="781">
      <formula>$L731&gt;0</formula>
    </cfRule>
    <cfRule type="expression" dxfId="775" priority="782">
      <formula>$J731&gt;0</formula>
    </cfRule>
    <cfRule type="expression" dxfId="774" priority="783">
      <formula>$P731&gt;0</formula>
    </cfRule>
    <cfRule type="expression" dxfId="773" priority="784">
      <formula>$R731&gt;0</formula>
    </cfRule>
    <cfRule type="expression" dxfId="772" priority="785">
      <formula>$T731&gt;0</formula>
    </cfRule>
  </conditionalFormatting>
  <conditionalFormatting sqref="AA734">
    <cfRule type="expression" dxfId="771" priority="772">
      <formula>$N734&gt;0</formula>
    </cfRule>
    <cfRule type="expression" dxfId="770" priority="773">
      <formula>#REF!&gt;0</formula>
    </cfRule>
    <cfRule type="expression" dxfId="769" priority="774">
      <formula>$L734&gt;0</formula>
    </cfRule>
    <cfRule type="expression" dxfId="768" priority="775">
      <formula>$J734&gt;0</formula>
    </cfRule>
    <cfRule type="expression" dxfId="767" priority="776">
      <formula>$P734&gt;0</formula>
    </cfRule>
    <cfRule type="expression" dxfId="766" priority="777">
      <formula>$R734&gt;0</formula>
    </cfRule>
    <cfRule type="expression" dxfId="765" priority="778">
      <formula>$T734&gt;0</formula>
    </cfRule>
  </conditionalFormatting>
  <conditionalFormatting sqref="AA736">
    <cfRule type="expression" dxfId="764" priority="765">
      <formula>$N736&gt;0</formula>
    </cfRule>
    <cfRule type="expression" dxfId="763" priority="766">
      <formula>#REF!&gt;0</formula>
    </cfRule>
    <cfRule type="expression" dxfId="762" priority="767">
      <formula>$L736&gt;0</formula>
    </cfRule>
    <cfRule type="expression" dxfId="761" priority="768">
      <formula>$J736&gt;0</formula>
    </cfRule>
    <cfRule type="expression" dxfId="760" priority="769">
      <formula>$P736&gt;0</formula>
    </cfRule>
    <cfRule type="expression" dxfId="759" priority="770">
      <formula>$R736&gt;0</formula>
    </cfRule>
    <cfRule type="expression" dxfId="758" priority="771">
      <formula>$T736&gt;0</formula>
    </cfRule>
  </conditionalFormatting>
  <conditionalFormatting sqref="AA737">
    <cfRule type="expression" dxfId="757" priority="758">
      <formula>$N737&gt;0</formula>
    </cfRule>
    <cfRule type="expression" dxfId="756" priority="759">
      <formula>#REF!&gt;0</formula>
    </cfRule>
    <cfRule type="expression" dxfId="755" priority="760">
      <formula>$L737&gt;0</formula>
    </cfRule>
    <cfRule type="expression" dxfId="754" priority="761">
      <formula>$J737&gt;0</formula>
    </cfRule>
    <cfRule type="expression" dxfId="753" priority="762">
      <formula>$P737&gt;0</formula>
    </cfRule>
    <cfRule type="expression" dxfId="752" priority="763">
      <formula>$R737&gt;0</formula>
    </cfRule>
    <cfRule type="expression" dxfId="751" priority="764">
      <formula>$T737&gt;0</formula>
    </cfRule>
  </conditionalFormatting>
  <conditionalFormatting sqref="AA739">
    <cfRule type="expression" dxfId="750" priority="751">
      <formula>$N739&gt;0</formula>
    </cfRule>
    <cfRule type="expression" dxfId="749" priority="752">
      <formula>#REF!&gt;0</formula>
    </cfRule>
    <cfRule type="expression" dxfId="748" priority="753">
      <formula>$L739&gt;0</formula>
    </cfRule>
    <cfRule type="expression" dxfId="747" priority="754">
      <formula>$J739&gt;0</formula>
    </cfRule>
    <cfRule type="expression" dxfId="746" priority="755">
      <formula>$P739&gt;0</formula>
    </cfRule>
    <cfRule type="expression" dxfId="745" priority="756">
      <formula>$R739&gt;0</formula>
    </cfRule>
    <cfRule type="expression" dxfId="744" priority="757">
      <formula>$T739&gt;0</formula>
    </cfRule>
  </conditionalFormatting>
  <conditionalFormatting sqref="AA741">
    <cfRule type="expression" dxfId="743" priority="744">
      <formula>$N741&gt;0</formula>
    </cfRule>
    <cfRule type="expression" dxfId="742" priority="745">
      <formula>#REF!&gt;0</formula>
    </cfRule>
    <cfRule type="expression" dxfId="741" priority="746">
      <formula>$L741&gt;0</formula>
    </cfRule>
    <cfRule type="expression" dxfId="740" priority="747">
      <formula>$J741&gt;0</formula>
    </cfRule>
    <cfRule type="expression" dxfId="739" priority="748">
      <formula>$P741&gt;0</formula>
    </cfRule>
    <cfRule type="expression" dxfId="738" priority="749">
      <formula>$R741&gt;0</formula>
    </cfRule>
    <cfRule type="expression" dxfId="737" priority="750">
      <formula>$T741&gt;0</formula>
    </cfRule>
  </conditionalFormatting>
  <conditionalFormatting sqref="AA742">
    <cfRule type="expression" dxfId="736" priority="737">
      <formula>$N742&gt;0</formula>
    </cfRule>
    <cfRule type="expression" dxfId="735" priority="738">
      <formula>#REF!&gt;0</formula>
    </cfRule>
    <cfRule type="expression" dxfId="734" priority="739">
      <formula>$L742&gt;0</formula>
    </cfRule>
    <cfRule type="expression" dxfId="733" priority="740">
      <formula>$J742&gt;0</formula>
    </cfRule>
    <cfRule type="expression" dxfId="732" priority="741">
      <formula>$P742&gt;0</formula>
    </cfRule>
    <cfRule type="expression" dxfId="731" priority="742">
      <formula>$R742&gt;0</formula>
    </cfRule>
    <cfRule type="expression" dxfId="730" priority="743">
      <formula>$T742&gt;0</formula>
    </cfRule>
  </conditionalFormatting>
  <conditionalFormatting sqref="AA743">
    <cfRule type="expression" dxfId="729" priority="730">
      <formula>$N743&gt;0</formula>
    </cfRule>
    <cfRule type="expression" dxfId="728" priority="731">
      <formula>#REF!&gt;0</formula>
    </cfRule>
    <cfRule type="expression" dxfId="727" priority="732">
      <formula>$L743&gt;0</formula>
    </cfRule>
    <cfRule type="expression" dxfId="726" priority="733">
      <formula>$J743&gt;0</formula>
    </cfRule>
    <cfRule type="expression" dxfId="725" priority="734">
      <formula>$P743&gt;0</formula>
    </cfRule>
    <cfRule type="expression" dxfId="724" priority="735">
      <formula>$R743&gt;0</formula>
    </cfRule>
    <cfRule type="expression" dxfId="723" priority="736">
      <formula>$T743&gt;0</formula>
    </cfRule>
  </conditionalFormatting>
  <conditionalFormatting sqref="AA744">
    <cfRule type="expression" dxfId="722" priority="723">
      <formula>$N744&gt;0</formula>
    </cfRule>
    <cfRule type="expression" dxfId="721" priority="724">
      <formula>#REF!&gt;0</formula>
    </cfRule>
    <cfRule type="expression" dxfId="720" priority="725">
      <formula>$L744&gt;0</formula>
    </cfRule>
    <cfRule type="expression" dxfId="719" priority="726">
      <formula>$J744&gt;0</formula>
    </cfRule>
    <cfRule type="expression" dxfId="718" priority="727">
      <formula>$P744&gt;0</formula>
    </cfRule>
    <cfRule type="expression" dxfId="717" priority="728">
      <formula>$R744&gt;0</formula>
    </cfRule>
    <cfRule type="expression" dxfId="716" priority="729">
      <formula>$T744&gt;0</formula>
    </cfRule>
  </conditionalFormatting>
  <conditionalFormatting sqref="AA746">
    <cfRule type="expression" dxfId="715" priority="716">
      <formula>$N746&gt;0</formula>
    </cfRule>
    <cfRule type="expression" dxfId="714" priority="717">
      <formula>#REF!&gt;0</formula>
    </cfRule>
    <cfRule type="expression" dxfId="713" priority="718">
      <formula>$L746&gt;0</formula>
    </cfRule>
    <cfRule type="expression" dxfId="712" priority="719">
      <formula>$J746&gt;0</formula>
    </cfRule>
    <cfRule type="expression" dxfId="711" priority="720">
      <formula>$P746&gt;0</formula>
    </cfRule>
    <cfRule type="expression" dxfId="710" priority="721">
      <formula>$R746&gt;0</formula>
    </cfRule>
    <cfRule type="expression" dxfId="709" priority="722">
      <formula>$T746&gt;0</formula>
    </cfRule>
  </conditionalFormatting>
  <conditionalFormatting sqref="AA748">
    <cfRule type="expression" dxfId="708" priority="709">
      <formula>$N748&gt;0</formula>
    </cfRule>
    <cfRule type="expression" dxfId="707" priority="710">
      <formula>#REF!&gt;0</formula>
    </cfRule>
    <cfRule type="expression" dxfId="706" priority="711">
      <formula>$L748&gt;0</formula>
    </cfRule>
    <cfRule type="expression" dxfId="705" priority="712">
      <formula>$J748&gt;0</formula>
    </cfRule>
    <cfRule type="expression" dxfId="704" priority="713">
      <formula>$P748&gt;0</formula>
    </cfRule>
    <cfRule type="expression" dxfId="703" priority="714">
      <formula>$R748&gt;0</formula>
    </cfRule>
    <cfRule type="expression" dxfId="702" priority="715">
      <formula>$T748&gt;0</formula>
    </cfRule>
  </conditionalFormatting>
  <conditionalFormatting sqref="AA751">
    <cfRule type="expression" dxfId="701" priority="702">
      <formula>$N751&gt;0</formula>
    </cfRule>
    <cfRule type="expression" dxfId="700" priority="703">
      <formula>#REF!&gt;0</formula>
    </cfRule>
    <cfRule type="expression" dxfId="699" priority="704">
      <formula>$L751&gt;0</formula>
    </cfRule>
    <cfRule type="expression" dxfId="698" priority="705">
      <formula>$J751&gt;0</formula>
    </cfRule>
    <cfRule type="expression" dxfId="697" priority="706">
      <formula>$P751&gt;0</formula>
    </cfRule>
    <cfRule type="expression" dxfId="696" priority="707">
      <formula>$R751&gt;0</formula>
    </cfRule>
    <cfRule type="expression" dxfId="695" priority="708">
      <formula>$T751&gt;0</formula>
    </cfRule>
  </conditionalFormatting>
  <conditionalFormatting sqref="AA752">
    <cfRule type="expression" dxfId="694" priority="695">
      <formula>$N752&gt;0</formula>
    </cfRule>
    <cfRule type="expression" dxfId="693" priority="696">
      <formula>#REF!&gt;0</formula>
    </cfRule>
    <cfRule type="expression" dxfId="692" priority="697">
      <formula>$L752&gt;0</formula>
    </cfRule>
    <cfRule type="expression" dxfId="691" priority="698">
      <formula>$J752&gt;0</formula>
    </cfRule>
    <cfRule type="expression" dxfId="690" priority="699">
      <formula>$P752&gt;0</formula>
    </cfRule>
    <cfRule type="expression" dxfId="689" priority="700">
      <formula>$R752&gt;0</formula>
    </cfRule>
    <cfRule type="expression" dxfId="688" priority="701">
      <formula>$T752&gt;0</formula>
    </cfRule>
  </conditionalFormatting>
  <conditionalFormatting sqref="AA753">
    <cfRule type="expression" dxfId="687" priority="688">
      <formula>$N753&gt;0</formula>
    </cfRule>
    <cfRule type="expression" dxfId="686" priority="689">
      <formula>#REF!&gt;0</formula>
    </cfRule>
    <cfRule type="expression" dxfId="685" priority="690">
      <formula>$L753&gt;0</formula>
    </cfRule>
    <cfRule type="expression" dxfId="684" priority="691">
      <formula>$J753&gt;0</formula>
    </cfRule>
    <cfRule type="expression" dxfId="683" priority="692">
      <formula>$P753&gt;0</formula>
    </cfRule>
    <cfRule type="expression" dxfId="682" priority="693">
      <formula>$R753&gt;0</formula>
    </cfRule>
    <cfRule type="expression" dxfId="681" priority="694">
      <formula>$T753&gt;0</formula>
    </cfRule>
  </conditionalFormatting>
  <conditionalFormatting sqref="AA755">
    <cfRule type="expression" dxfId="680" priority="681">
      <formula>$N755&gt;0</formula>
    </cfRule>
    <cfRule type="expression" dxfId="679" priority="682">
      <formula>#REF!&gt;0</formula>
    </cfRule>
    <cfRule type="expression" dxfId="678" priority="683">
      <formula>$L755&gt;0</formula>
    </cfRule>
    <cfRule type="expression" dxfId="677" priority="684">
      <formula>$J755&gt;0</formula>
    </cfRule>
    <cfRule type="expression" dxfId="676" priority="685">
      <formula>$P755&gt;0</formula>
    </cfRule>
    <cfRule type="expression" dxfId="675" priority="686">
      <formula>$R755&gt;0</formula>
    </cfRule>
    <cfRule type="expression" dxfId="674" priority="687">
      <formula>$T755&gt;0</formula>
    </cfRule>
  </conditionalFormatting>
  <conditionalFormatting sqref="AA756">
    <cfRule type="expression" dxfId="673" priority="674">
      <formula>$N756&gt;0</formula>
    </cfRule>
    <cfRule type="expression" dxfId="672" priority="675">
      <formula>#REF!&gt;0</formula>
    </cfRule>
    <cfRule type="expression" dxfId="671" priority="676">
      <formula>$L756&gt;0</formula>
    </cfRule>
    <cfRule type="expression" dxfId="670" priority="677">
      <formula>$J756&gt;0</formula>
    </cfRule>
    <cfRule type="expression" dxfId="669" priority="678">
      <formula>$P756&gt;0</formula>
    </cfRule>
    <cfRule type="expression" dxfId="668" priority="679">
      <formula>$R756&gt;0</formula>
    </cfRule>
    <cfRule type="expression" dxfId="667" priority="680">
      <formula>$T756&gt;0</formula>
    </cfRule>
  </conditionalFormatting>
  <conditionalFormatting sqref="AA758">
    <cfRule type="expression" dxfId="666" priority="667">
      <formula>$N758&gt;0</formula>
    </cfRule>
    <cfRule type="expression" dxfId="665" priority="668">
      <formula>#REF!&gt;0</formula>
    </cfRule>
    <cfRule type="expression" dxfId="664" priority="669">
      <formula>$L758&gt;0</formula>
    </cfRule>
    <cfRule type="expression" dxfId="663" priority="670">
      <formula>$J758&gt;0</formula>
    </cfRule>
    <cfRule type="expression" dxfId="662" priority="671">
      <formula>$P758&gt;0</formula>
    </cfRule>
    <cfRule type="expression" dxfId="661" priority="672">
      <formula>$R758&gt;0</formula>
    </cfRule>
    <cfRule type="expression" dxfId="660" priority="673">
      <formula>$T758&gt;0</formula>
    </cfRule>
  </conditionalFormatting>
  <conditionalFormatting sqref="AA802">
    <cfRule type="expression" dxfId="659" priority="660">
      <formula>$N802&gt;0</formula>
    </cfRule>
    <cfRule type="expression" dxfId="658" priority="661">
      <formula>#REF!&gt;0</formula>
    </cfRule>
    <cfRule type="expression" dxfId="657" priority="662">
      <formula>$L802&gt;0</formula>
    </cfRule>
    <cfRule type="expression" dxfId="656" priority="663">
      <formula>$J802&gt;0</formula>
    </cfRule>
    <cfRule type="expression" dxfId="655" priority="664">
      <formula>$P802&gt;0</formula>
    </cfRule>
    <cfRule type="expression" dxfId="654" priority="665">
      <formula>$R802&gt;0</formula>
    </cfRule>
    <cfRule type="expression" dxfId="653" priority="666">
      <formula>$T802&gt;0</formula>
    </cfRule>
  </conditionalFormatting>
  <conditionalFormatting sqref="AA723">
    <cfRule type="expression" dxfId="652" priority="653">
      <formula>$N723&gt;0</formula>
    </cfRule>
    <cfRule type="expression" dxfId="651" priority="654">
      <formula>#REF!&gt;0</formula>
    </cfRule>
    <cfRule type="expression" dxfId="650" priority="655">
      <formula>$L723&gt;0</formula>
    </cfRule>
    <cfRule type="expression" dxfId="649" priority="656">
      <formula>$J723&gt;0</formula>
    </cfRule>
    <cfRule type="expression" dxfId="648" priority="657">
      <formula>$P723&gt;0</formula>
    </cfRule>
    <cfRule type="expression" dxfId="647" priority="658">
      <formula>$R723&gt;0</formula>
    </cfRule>
    <cfRule type="expression" dxfId="646" priority="659">
      <formula>$T723&gt;0</formula>
    </cfRule>
  </conditionalFormatting>
  <conditionalFormatting sqref="AA745">
    <cfRule type="expression" dxfId="645" priority="646">
      <formula>$N745&gt;0</formula>
    </cfRule>
    <cfRule type="expression" dxfId="644" priority="647">
      <formula>#REF!&gt;0</formula>
    </cfRule>
    <cfRule type="expression" dxfId="643" priority="648">
      <formula>$L745&gt;0</formula>
    </cfRule>
    <cfRule type="expression" dxfId="642" priority="649">
      <formula>$J745&gt;0</formula>
    </cfRule>
    <cfRule type="expression" dxfId="641" priority="650">
      <formula>$P745&gt;0</formula>
    </cfRule>
    <cfRule type="expression" dxfId="640" priority="651">
      <formula>$R745&gt;0</formula>
    </cfRule>
    <cfRule type="expression" dxfId="639" priority="652">
      <formula>$T745&gt;0</formula>
    </cfRule>
  </conditionalFormatting>
  <conditionalFormatting sqref="AA754">
    <cfRule type="expression" dxfId="638" priority="639">
      <formula>$N754&gt;0</formula>
    </cfRule>
    <cfRule type="expression" dxfId="637" priority="640">
      <formula>#REF!&gt;0</formula>
    </cfRule>
    <cfRule type="expression" dxfId="636" priority="641">
      <formula>$L754&gt;0</formula>
    </cfRule>
    <cfRule type="expression" dxfId="635" priority="642">
      <formula>$J754&gt;0</formula>
    </cfRule>
    <cfRule type="expression" dxfId="634" priority="643">
      <formula>$P754&gt;0</formula>
    </cfRule>
    <cfRule type="expression" dxfId="633" priority="644">
      <formula>$R754&gt;0</formula>
    </cfRule>
    <cfRule type="expression" dxfId="632" priority="645">
      <formula>$T754&gt;0</formula>
    </cfRule>
  </conditionalFormatting>
  <conditionalFormatting sqref="AA766">
    <cfRule type="expression" dxfId="631" priority="632">
      <formula>$N766&gt;0</formula>
    </cfRule>
    <cfRule type="expression" dxfId="630" priority="633">
      <formula>#REF!&gt;0</formula>
    </cfRule>
    <cfRule type="expression" dxfId="629" priority="634">
      <formula>$L766&gt;0</formula>
    </cfRule>
    <cfRule type="expression" dxfId="628" priority="635">
      <formula>$J766&gt;0</formula>
    </cfRule>
    <cfRule type="expression" dxfId="627" priority="636">
      <formula>$P766&gt;0</formula>
    </cfRule>
    <cfRule type="expression" dxfId="626" priority="637">
      <formula>$R766&gt;0</formula>
    </cfRule>
    <cfRule type="expression" dxfId="625" priority="638">
      <formula>$T766&gt;0</formula>
    </cfRule>
  </conditionalFormatting>
  <conditionalFormatting sqref="AA765">
    <cfRule type="expression" dxfId="624" priority="625">
      <formula>$N765&gt;0</formula>
    </cfRule>
    <cfRule type="expression" dxfId="623" priority="626">
      <formula>#REF!&gt;0</formula>
    </cfRule>
    <cfRule type="expression" dxfId="622" priority="627">
      <formula>$L765&gt;0</formula>
    </cfRule>
    <cfRule type="expression" dxfId="621" priority="628">
      <formula>$J765&gt;0</formula>
    </cfRule>
    <cfRule type="expression" dxfId="620" priority="629">
      <formula>$P765&gt;0</formula>
    </cfRule>
    <cfRule type="expression" dxfId="619" priority="630">
      <formula>$R765&gt;0</formula>
    </cfRule>
    <cfRule type="expression" dxfId="618" priority="631">
      <formula>$T765&gt;0</formula>
    </cfRule>
  </conditionalFormatting>
  <conditionalFormatting sqref="AA831:AA850 AA852:AA902 AA904:AA906">
    <cfRule type="expression" dxfId="617" priority="618">
      <formula>$N831&gt;0</formula>
    </cfRule>
    <cfRule type="expression" dxfId="616" priority="619">
      <formula>#REF!&gt;0</formula>
    </cfRule>
    <cfRule type="expression" dxfId="615" priority="620">
      <formula>$L831&gt;0</formula>
    </cfRule>
    <cfRule type="expression" dxfId="614" priority="621">
      <formula>$J831&gt;0</formula>
    </cfRule>
    <cfRule type="expression" dxfId="613" priority="622">
      <formula>$P831&gt;0</formula>
    </cfRule>
    <cfRule type="expression" dxfId="612" priority="623">
      <formula>$R831&gt;0</formula>
    </cfRule>
    <cfRule type="expression" dxfId="611" priority="624">
      <formula>$T831&gt;0</formula>
    </cfRule>
  </conditionalFormatting>
  <conditionalFormatting sqref="AA403 AA405 AA407:AA408 AA410 AA412:AA415 AA418:AA419 AA427 AA430:AA431 AA433:AA436 AA439 AA441:AA446 AA453:AA466 AA468:AA469 AA472:AA474 AA480 AA482:AA488 AA421 AA476:AA478 AA490:AA518 AA520:AA524 AA526:AA596">
    <cfRule type="expression" dxfId="610" priority="605">
      <formula>$N403&gt;0</formula>
    </cfRule>
    <cfRule type="expression" dxfId="609" priority="606">
      <formula>#REF!&gt;0</formula>
    </cfRule>
    <cfRule type="expression" dxfId="608" priority="607">
      <formula>$L403&gt;0</formula>
    </cfRule>
    <cfRule type="expression" dxfId="607" priority="608">
      <formula>$J403&gt;0</formula>
    </cfRule>
    <cfRule type="expression" dxfId="606" priority="609">
      <formula>$P403&gt;0</formula>
    </cfRule>
    <cfRule type="expression" dxfId="605" priority="610">
      <formula>$R403&gt;0</formula>
    </cfRule>
    <cfRule type="expression" dxfId="604" priority="611">
      <formula>$T403&gt;0</formula>
    </cfRule>
  </conditionalFormatting>
  <conditionalFormatting sqref="AA335 AA337:AA342 AA344:AA375 AA377:AA389 AA392:AA402">
    <cfRule type="expression" dxfId="603" priority="599">
      <formula>$N335&gt;0</formula>
    </cfRule>
    <cfRule type="expression" dxfId="602" priority="600">
      <formula>$L335&gt;0</formula>
    </cfRule>
    <cfRule type="expression" dxfId="601" priority="601">
      <formula>$J335&gt;0</formula>
    </cfRule>
    <cfRule type="expression" dxfId="600" priority="602">
      <formula>$P335&gt;0</formula>
    </cfRule>
    <cfRule type="expression" dxfId="599" priority="603">
      <formula>$R335&gt;0</formula>
    </cfRule>
    <cfRule type="expression" dxfId="598" priority="604">
      <formula>$T335&gt;0</formula>
    </cfRule>
  </conditionalFormatting>
  <conditionalFormatting sqref="AA343">
    <cfRule type="expression" dxfId="597" priority="612">
      <formula>$N343&gt;0</formula>
    </cfRule>
    <cfRule type="expression" dxfId="596" priority="613">
      <formula>$L343&gt;0</formula>
    </cfRule>
    <cfRule type="expression" dxfId="595" priority="614">
      <formula>$J343&gt;0</formula>
    </cfRule>
    <cfRule type="expression" dxfId="594" priority="615">
      <formula>$P343&gt;0</formula>
    </cfRule>
    <cfRule type="expression" dxfId="593" priority="616">
      <formula>$R343&gt;0</formula>
    </cfRule>
    <cfRule type="expression" dxfId="592" priority="617">
      <formula>$T343&gt;0</formula>
    </cfRule>
  </conditionalFormatting>
  <conditionalFormatting sqref="AA404">
    <cfRule type="expression" dxfId="591" priority="593">
      <formula>$N404&gt;0</formula>
    </cfRule>
    <cfRule type="expression" dxfId="590" priority="594">
      <formula>$L404&gt;0</formula>
    </cfRule>
    <cfRule type="expression" dxfId="589" priority="595">
      <formula>$J404&gt;0</formula>
    </cfRule>
    <cfRule type="expression" dxfId="588" priority="596">
      <formula>$P404&gt;0</formula>
    </cfRule>
    <cfRule type="expression" dxfId="587" priority="597">
      <formula>$R404&gt;0</formula>
    </cfRule>
    <cfRule type="expression" dxfId="586" priority="598">
      <formula>$T404&gt;0</formula>
    </cfRule>
  </conditionalFormatting>
  <conditionalFormatting sqref="AA406">
    <cfRule type="expression" dxfId="585" priority="587">
      <formula>$N406&gt;0</formula>
    </cfRule>
    <cfRule type="expression" dxfId="584" priority="588">
      <formula>$L406&gt;0</formula>
    </cfRule>
    <cfRule type="expression" dxfId="583" priority="589">
      <formula>$J406&gt;0</formula>
    </cfRule>
    <cfRule type="expression" dxfId="582" priority="590">
      <formula>$P406&gt;0</formula>
    </cfRule>
    <cfRule type="expression" dxfId="581" priority="591">
      <formula>$R406&gt;0</formula>
    </cfRule>
    <cfRule type="expression" dxfId="580" priority="592">
      <formula>$T406&gt;0</formula>
    </cfRule>
  </conditionalFormatting>
  <conditionalFormatting sqref="AA409">
    <cfRule type="expression" dxfId="579" priority="581">
      <formula>$N409&gt;0</formula>
    </cfRule>
    <cfRule type="expression" dxfId="578" priority="582">
      <formula>$L409&gt;0</formula>
    </cfRule>
    <cfRule type="expression" dxfId="577" priority="583">
      <formula>$J409&gt;0</formula>
    </cfRule>
    <cfRule type="expression" dxfId="576" priority="584">
      <formula>$P409&gt;0</formula>
    </cfRule>
    <cfRule type="expression" dxfId="575" priority="585">
      <formula>$R409&gt;0</formula>
    </cfRule>
    <cfRule type="expression" dxfId="574" priority="586">
      <formula>$T409&gt;0</formula>
    </cfRule>
  </conditionalFormatting>
  <conditionalFormatting sqref="AA411">
    <cfRule type="expression" dxfId="573" priority="575">
      <formula>$N411&gt;0</formula>
    </cfRule>
    <cfRule type="expression" dxfId="572" priority="576">
      <formula>$L411&gt;0</formula>
    </cfRule>
    <cfRule type="expression" dxfId="571" priority="577">
      <formula>$J411&gt;0</formula>
    </cfRule>
    <cfRule type="expression" dxfId="570" priority="578">
      <formula>$P411&gt;0</formula>
    </cfRule>
    <cfRule type="expression" dxfId="569" priority="579">
      <formula>$R411&gt;0</formula>
    </cfRule>
    <cfRule type="expression" dxfId="568" priority="580">
      <formula>$T411&gt;0</formula>
    </cfRule>
  </conditionalFormatting>
  <conditionalFormatting sqref="AA416">
    <cfRule type="expression" dxfId="567" priority="569">
      <formula>$N416&gt;0</formula>
    </cfRule>
    <cfRule type="expression" dxfId="566" priority="570">
      <formula>$L416&gt;0</formula>
    </cfRule>
    <cfRule type="expression" dxfId="565" priority="571">
      <formula>$J416&gt;0</formula>
    </cfRule>
    <cfRule type="expression" dxfId="564" priority="572">
      <formula>$P416&gt;0</formula>
    </cfRule>
    <cfRule type="expression" dxfId="563" priority="573">
      <formula>$R416&gt;0</formula>
    </cfRule>
    <cfRule type="expression" dxfId="562" priority="574">
      <formula>$T416&gt;0</formula>
    </cfRule>
  </conditionalFormatting>
  <conditionalFormatting sqref="AA417">
    <cfRule type="expression" dxfId="561" priority="563">
      <formula>$N417&gt;0</formula>
    </cfRule>
    <cfRule type="expression" dxfId="560" priority="564">
      <formula>$L417&gt;0</formula>
    </cfRule>
    <cfRule type="expression" dxfId="559" priority="565">
      <formula>$J417&gt;0</formula>
    </cfRule>
    <cfRule type="expression" dxfId="558" priority="566">
      <formula>$P417&gt;0</formula>
    </cfRule>
    <cfRule type="expression" dxfId="557" priority="567">
      <formula>$R417&gt;0</formula>
    </cfRule>
    <cfRule type="expression" dxfId="556" priority="568">
      <formula>$T417&gt;0</formula>
    </cfRule>
  </conditionalFormatting>
  <conditionalFormatting sqref="AA422">
    <cfRule type="expression" dxfId="555" priority="557">
      <formula>$N422&gt;0</formula>
    </cfRule>
    <cfRule type="expression" dxfId="554" priority="558">
      <formula>$L422&gt;0</formula>
    </cfRule>
    <cfRule type="expression" dxfId="553" priority="559">
      <formula>$J422&gt;0</formula>
    </cfRule>
    <cfRule type="expression" dxfId="552" priority="560">
      <formula>$P422&gt;0</formula>
    </cfRule>
    <cfRule type="expression" dxfId="551" priority="561">
      <formula>$R422&gt;0</formula>
    </cfRule>
    <cfRule type="expression" dxfId="550" priority="562">
      <formula>$T422&gt;0</formula>
    </cfRule>
  </conditionalFormatting>
  <conditionalFormatting sqref="AA423">
    <cfRule type="expression" dxfId="549" priority="551">
      <formula>$N423&gt;0</formula>
    </cfRule>
    <cfRule type="expression" dxfId="548" priority="552">
      <formula>$L423&gt;0</formula>
    </cfRule>
    <cfRule type="expression" dxfId="547" priority="553">
      <formula>$J423&gt;0</formula>
    </cfRule>
    <cfRule type="expression" dxfId="546" priority="554">
      <formula>$P423&gt;0</formula>
    </cfRule>
    <cfRule type="expression" dxfId="545" priority="555">
      <formula>$R423&gt;0</formula>
    </cfRule>
    <cfRule type="expression" dxfId="544" priority="556">
      <formula>$T423&gt;0</formula>
    </cfRule>
  </conditionalFormatting>
  <conditionalFormatting sqref="AA424">
    <cfRule type="expression" dxfId="543" priority="545">
      <formula>$N424&gt;0</formula>
    </cfRule>
    <cfRule type="expression" dxfId="542" priority="546">
      <formula>$L424&gt;0</formula>
    </cfRule>
    <cfRule type="expression" dxfId="541" priority="547">
      <formula>$J424&gt;0</formula>
    </cfRule>
    <cfRule type="expression" dxfId="540" priority="548">
      <formula>$P424&gt;0</formula>
    </cfRule>
    <cfRule type="expression" dxfId="539" priority="549">
      <formula>$R424&gt;0</formula>
    </cfRule>
    <cfRule type="expression" dxfId="538" priority="550">
      <formula>$T424&gt;0</formula>
    </cfRule>
  </conditionalFormatting>
  <conditionalFormatting sqref="AA425">
    <cfRule type="expression" dxfId="537" priority="539">
      <formula>$N425&gt;0</formula>
    </cfRule>
    <cfRule type="expression" dxfId="536" priority="540">
      <formula>$L425&gt;0</formula>
    </cfRule>
    <cfRule type="expression" dxfId="535" priority="541">
      <formula>$J425&gt;0</formula>
    </cfRule>
    <cfRule type="expression" dxfId="534" priority="542">
      <formula>$P425&gt;0</formula>
    </cfRule>
    <cfRule type="expression" dxfId="533" priority="543">
      <formula>$R425&gt;0</formula>
    </cfRule>
    <cfRule type="expression" dxfId="532" priority="544">
      <formula>$T425&gt;0</formula>
    </cfRule>
  </conditionalFormatting>
  <conditionalFormatting sqref="AA426">
    <cfRule type="expression" dxfId="531" priority="533">
      <formula>$N426&gt;0</formula>
    </cfRule>
    <cfRule type="expression" dxfId="530" priority="534">
      <formula>$L426&gt;0</formula>
    </cfRule>
    <cfRule type="expression" dxfId="529" priority="535">
      <formula>$J426&gt;0</formula>
    </cfRule>
    <cfRule type="expression" dxfId="528" priority="536">
      <formula>$P426&gt;0</formula>
    </cfRule>
    <cfRule type="expression" dxfId="527" priority="537">
      <formula>$R426&gt;0</formula>
    </cfRule>
    <cfRule type="expression" dxfId="526" priority="538">
      <formula>$T426&gt;0</formula>
    </cfRule>
  </conditionalFormatting>
  <conditionalFormatting sqref="AA428">
    <cfRule type="expression" dxfId="525" priority="527">
      <formula>$N428&gt;0</formula>
    </cfRule>
    <cfRule type="expression" dxfId="524" priority="528">
      <formula>$L428&gt;0</formula>
    </cfRule>
    <cfRule type="expression" dxfId="523" priority="529">
      <formula>$J428&gt;0</formula>
    </cfRule>
    <cfRule type="expression" dxfId="522" priority="530">
      <formula>$P428&gt;0</formula>
    </cfRule>
    <cfRule type="expression" dxfId="521" priority="531">
      <formula>$R428&gt;0</formula>
    </cfRule>
    <cfRule type="expression" dxfId="520" priority="532">
      <formula>$T428&gt;0</formula>
    </cfRule>
  </conditionalFormatting>
  <conditionalFormatting sqref="AA429">
    <cfRule type="expression" dxfId="519" priority="521">
      <formula>$N429&gt;0</formula>
    </cfRule>
    <cfRule type="expression" dxfId="518" priority="522">
      <formula>$L429&gt;0</formula>
    </cfRule>
    <cfRule type="expression" dxfId="517" priority="523">
      <formula>$J429&gt;0</formula>
    </cfRule>
    <cfRule type="expression" dxfId="516" priority="524">
      <formula>$P429&gt;0</formula>
    </cfRule>
    <cfRule type="expression" dxfId="515" priority="525">
      <formula>$R429&gt;0</formula>
    </cfRule>
    <cfRule type="expression" dxfId="514" priority="526">
      <formula>$T429&gt;0</formula>
    </cfRule>
  </conditionalFormatting>
  <conditionalFormatting sqref="AA432">
    <cfRule type="expression" dxfId="513" priority="515">
      <formula>$N432&gt;0</formula>
    </cfRule>
    <cfRule type="expression" dxfId="512" priority="516">
      <formula>$L432&gt;0</formula>
    </cfRule>
    <cfRule type="expression" dxfId="511" priority="517">
      <formula>$J432&gt;0</formula>
    </cfRule>
    <cfRule type="expression" dxfId="510" priority="518">
      <formula>$P432&gt;0</formula>
    </cfRule>
    <cfRule type="expression" dxfId="509" priority="519">
      <formula>$R432&gt;0</formula>
    </cfRule>
    <cfRule type="expression" dxfId="508" priority="520">
      <formula>$T432&gt;0</formula>
    </cfRule>
  </conditionalFormatting>
  <conditionalFormatting sqref="AA437">
    <cfRule type="expression" dxfId="507" priority="509">
      <formula>$N437&gt;0</formula>
    </cfRule>
    <cfRule type="expression" dxfId="506" priority="510">
      <formula>$L437&gt;0</formula>
    </cfRule>
    <cfRule type="expression" dxfId="505" priority="511">
      <formula>$J437&gt;0</formula>
    </cfRule>
    <cfRule type="expression" dxfId="504" priority="512">
      <formula>$P437&gt;0</formula>
    </cfRule>
    <cfRule type="expression" dxfId="503" priority="513">
      <formula>$R437&gt;0</formula>
    </cfRule>
    <cfRule type="expression" dxfId="502" priority="514">
      <formula>$T437&gt;0</formula>
    </cfRule>
  </conditionalFormatting>
  <conditionalFormatting sqref="AA438">
    <cfRule type="expression" dxfId="501" priority="503">
      <formula>$N438&gt;0</formula>
    </cfRule>
    <cfRule type="expression" dxfId="500" priority="504">
      <formula>$L438&gt;0</formula>
    </cfRule>
    <cfRule type="expression" dxfId="499" priority="505">
      <formula>$J438&gt;0</formula>
    </cfRule>
    <cfRule type="expression" dxfId="498" priority="506">
      <formula>$P438&gt;0</formula>
    </cfRule>
    <cfRule type="expression" dxfId="497" priority="507">
      <formula>$R438&gt;0</formula>
    </cfRule>
    <cfRule type="expression" dxfId="496" priority="508">
      <formula>$T438&gt;0</formula>
    </cfRule>
  </conditionalFormatting>
  <conditionalFormatting sqref="AA440">
    <cfRule type="expression" dxfId="495" priority="497">
      <formula>$N440&gt;0</formula>
    </cfRule>
    <cfRule type="expression" dxfId="494" priority="498">
      <formula>$L440&gt;0</formula>
    </cfRule>
    <cfRule type="expression" dxfId="493" priority="499">
      <formula>$J440&gt;0</formula>
    </cfRule>
    <cfRule type="expression" dxfId="492" priority="500">
      <formula>$P440&gt;0</formula>
    </cfRule>
    <cfRule type="expression" dxfId="491" priority="501">
      <formula>$R440&gt;0</formula>
    </cfRule>
    <cfRule type="expression" dxfId="490" priority="502">
      <formula>$T440&gt;0</formula>
    </cfRule>
  </conditionalFormatting>
  <conditionalFormatting sqref="AA447">
    <cfRule type="expression" dxfId="489" priority="491">
      <formula>$N447&gt;0</formula>
    </cfRule>
    <cfRule type="expression" dxfId="488" priority="492">
      <formula>$L447&gt;0</formula>
    </cfRule>
    <cfRule type="expression" dxfId="487" priority="493">
      <formula>$J447&gt;0</formula>
    </cfRule>
    <cfRule type="expression" dxfId="486" priority="494">
      <formula>$P447&gt;0</formula>
    </cfRule>
    <cfRule type="expression" dxfId="485" priority="495">
      <formula>$R447&gt;0</formula>
    </cfRule>
    <cfRule type="expression" dxfId="484" priority="496">
      <formula>$T447&gt;0</formula>
    </cfRule>
  </conditionalFormatting>
  <conditionalFormatting sqref="AA450">
    <cfRule type="expression" dxfId="483" priority="485">
      <formula>$N450&gt;0</formula>
    </cfRule>
    <cfRule type="expression" dxfId="482" priority="486">
      <formula>$L450&gt;0</formula>
    </cfRule>
    <cfRule type="expression" dxfId="481" priority="487">
      <formula>$J450&gt;0</formula>
    </cfRule>
    <cfRule type="expression" dxfId="480" priority="488">
      <formula>$P450&gt;0</formula>
    </cfRule>
    <cfRule type="expression" dxfId="479" priority="489">
      <formula>$R450&gt;0</formula>
    </cfRule>
    <cfRule type="expression" dxfId="478" priority="490">
      <formula>$T450&gt;0</formula>
    </cfRule>
  </conditionalFormatting>
  <conditionalFormatting sqref="AA452">
    <cfRule type="expression" dxfId="477" priority="479">
      <formula>$N452&gt;0</formula>
    </cfRule>
    <cfRule type="expression" dxfId="476" priority="480">
      <formula>$L452&gt;0</formula>
    </cfRule>
    <cfRule type="expression" dxfId="475" priority="481">
      <formula>$J452&gt;0</formula>
    </cfRule>
    <cfRule type="expression" dxfId="474" priority="482">
      <formula>$P452&gt;0</formula>
    </cfRule>
    <cfRule type="expression" dxfId="473" priority="483">
      <formula>$R452&gt;0</formula>
    </cfRule>
    <cfRule type="expression" dxfId="472" priority="484">
      <formula>$T452&gt;0</formula>
    </cfRule>
  </conditionalFormatting>
  <conditionalFormatting sqref="AA467">
    <cfRule type="expression" dxfId="471" priority="473">
      <formula>$N467&gt;0</formula>
    </cfRule>
    <cfRule type="expression" dxfId="470" priority="474">
      <formula>$L467&gt;0</formula>
    </cfRule>
    <cfRule type="expression" dxfId="469" priority="475">
      <formula>$J467&gt;0</formula>
    </cfRule>
    <cfRule type="expression" dxfId="468" priority="476">
      <formula>$P467&gt;0</formula>
    </cfRule>
    <cfRule type="expression" dxfId="467" priority="477">
      <formula>$R467&gt;0</formula>
    </cfRule>
    <cfRule type="expression" dxfId="466" priority="478">
      <formula>$T467&gt;0</formula>
    </cfRule>
  </conditionalFormatting>
  <conditionalFormatting sqref="AA470">
    <cfRule type="expression" dxfId="465" priority="467">
      <formula>$N470&gt;0</formula>
    </cfRule>
    <cfRule type="expression" dxfId="464" priority="468">
      <formula>$L470&gt;0</formula>
    </cfRule>
    <cfRule type="expression" dxfId="463" priority="469">
      <formula>$J470&gt;0</formula>
    </cfRule>
    <cfRule type="expression" dxfId="462" priority="470">
      <formula>$P470&gt;0</formula>
    </cfRule>
    <cfRule type="expression" dxfId="461" priority="471">
      <formula>$R470&gt;0</formula>
    </cfRule>
    <cfRule type="expression" dxfId="460" priority="472">
      <formula>$T470&gt;0</formula>
    </cfRule>
  </conditionalFormatting>
  <conditionalFormatting sqref="AA471">
    <cfRule type="expression" dxfId="459" priority="461">
      <formula>$N471&gt;0</formula>
    </cfRule>
    <cfRule type="expression" dxfId="458" priority="462">
      <formula>$L471&gt;0</formula>
    </cfRule>
    <cfRule type="expression" dxfId="457" priority="463">
      <formula>$J471&gt;0</formula>
    </cfRule>
    <cfRule type="expression" dxfId="456" priority="464">
      <formula>$P471&gt;0</formula>
    </cfRule>
    <cfRule type="expression" dxfId="455" priority="465">
      <formula>$R471&gt;0</formula>
    </cfRule>
    <cfRule type="expression" dxfId="454" priority="466">
      <formula>$T471&gt;0</formula>
    </cfRule>
  </conditionalFormatting>
  <conditionalFormatting sqref="AA479">
    <cfRule type="expression" dxfId="453" priority="455">
      <formula>$N479&gt;0</formula>
    </cfRule>
    <cfRule type="expression" dxfId="452" priority="456">
      <formula>$L479&gt;0</formula>
    </cfRule>
    <cfRule type="expression" dxfId="451" priority="457">
      <formula>$J479&gt;0</formula>
    </cfRule>
    <cfRule type="expression" dxfId="450" priority="458">
      <formula>$P479&gt;0</formula>
    </cfRule>
    <cfRule type="expression" dxfId="449" priority="459">
      <formula>$R479&gt;0</formula>
    </cfRule>
    <cfRule type="expression" dxfId="448" priority="460">
      <formula>$T479&gt;0</formula>
    </cfRule>
  </conditionalFormatting>
  <conditionalFormatting sqref="AA481">
    <cfRule type="expression" dxfId="447" priority="449">
      <formula>$N481&gt;0</formula>
    </cfRule>
    <cfRule type="expression" dxfId="446" priority="450">
      <formula>$L481&gt;0</formula>
    </cfRule>
    <cfRule type="expression" dxfId="445" priority="451">
      <formula>$J481&gt;0</formula>
    </cfRule>
    <cfRule type="expression" dxfId="444" priority="452">
      <formula>$P481&gt;0</formula>
    </cfRule>
    <cfRule type="expression" dxfId="443" priority="453">
      <formula>$R481&gt;0</formula>
    </cfRule>
    <cfRule type="expression" dxfId="442" priority="454">
      <formula>$T481&gt;0</formula>
    </cfRule>
  </conditionalFormatting>
  <conditionalFormatting sqref="AA420">
    <cfRule type="expression" dxfId="441" priority="443">
      <formula>$N420&gt;0</formula>
    </cfRule>
    <cfRule type="expression" dxfId="440" priority="444">
      <formula>$L420&gt;0</formula>
    </cfRule>
    <cfRule type="expression" dxfId="439" priority="445">
      <formula>$J420&gt;0</formula>
    </cfRule>
    <cfRule type="expression" dxfId="438" priority="446">
      <formula>$P420&gt;0</formula>
    </cfRule>
    <cfRule type="expression" dxfId="437" priority="447">
      <formula>$R420&gt;0</formula>
    </cfRule>
    <cfRule type="expression" dxfId="436" priority="448">
      <formula>$T420&gt;0</formula>
    </cfRule>
  </conditionalFormatting>
  <conditionalFormatting sqref="AA448">
    <cfRule type="expression" dxfId="435" priority="437">
      <formula>$N448&gt;0</formula>
    </cfRule>
    <cfRule type="expression" dxfId="434" priority="438">
      <formula>$L448&gt;0</formula>
    </cfRule>
    <cfRule type="expression" dxfId="433" priority="439">
      <formula>$J448&gt;0</formula>
    </cfRule>
    <cfRule type="expression" dxfId="432" priority="440">
      <formula>$P448&gt;0</formula>
    </cfRule>
    <cfRule type="expression" dxfId="431" priority="441">
      <formula>$R448&gt;0</formula>
    </cfRule>
    <cfRule type="expression" dxfId="430" priority="442">
      <formula>$T448&gt;0</formula>
    </cfRule>
  </conditionalFormatting>
  <conditionalFormatting sqref="AA449">
    <cfRule type="expression" dxfId="429" priority="431">
      <formula>$N449&gt;0</formula>
    </cfRule>
    <cfRule type="expression" dxfId="428" priority="432">
      <formula>$L449&gt;0</formula>
    </cfRule>
    <cfRule type="expression" dxfId="427" priority="433">
      <formula>$J449&gt;0</formula>
    </cfRule>
    <cfRule type="expression" dxfId="426" priority="434">
      <formula>$P449&gt;0</formula>
    </cfRule>
    <cfRule type="expression" dxfId="425" priority="435">
      <formula>$R449&gt;0</formula>
    </cfRule>
    <cfRule type="expression" dxfId="424" priority="436">
      <formula>$T449&gt;0</formula>
    </cfRule>
  </conditionalFormatting>
  <conditionalFormatting sqref="AA451">
    <cfRule type="expression" dxfId="423" priority="425">
      <formula>$N451&gt;0</formula>
    </cfRule>
    <cfRule type="expression" dxfId="422" priority="426">
      <formula>$L451&gt;0</formula>
    </cfRule>
    <cfRule type="expression" dxfId="421" priority="427">
      <formula>$J451&gt;0</formula>
    </cfRule>
    <cfRule type="expression" dxfId="420" priority="428">
      <formula>$P451&gt;0</formula>
    </cfRule>
    <cfRule type="expression" dxfId="419" priority="429">
      <formula>$R451&gt;0</formula>
    </cfRule>
    <cfRule type="expression" dxfId="418" priority="430">
      <formula>$T451&gt;0</formula>
    </cfRule>
  </conditionalFormatting>
  <conditionalFormatting sqref="AA475">
    <cfRule type="expression" dxfId="417" priority="419">
      <formula>$N475&gt;0</formula>
    </cfRule>
    <cfRule type="expression" dxfId="416" priority="420">
      <formula>$L475&gt;0</formula>
    </cfRule>
    <cfRule type="expression" dxfId="415" priority="421">
      <formula>$J475&gt;0</formula>
    </cfRule>
    <cfRule type="expression" dxfId="414" priority="422">
      <formula>$P475&gt;0</formula>
    </cfRule>
    <cfRule type="expression" dxfId="413" priority="423">
      <formula>$R475&gt;0</formula>
    </cfRule>
    <cfRule type="expression" dxfId="412" priority="424">
      <formula>$T475&gt;0</formula>
    </cfRule>
  </conditionalFormatting>
  <conditionalFormatting sqref="AA489">
    <cfRule type="expression" dxfId="411" priority="413">
      <formula>$N489&gt;0</formula>
    </cfRule>
    <cfRule type="expression" dxfId="410" priority="414">
      <formula>$L489&gt;0</formula>
    </cfRule>
    <cfRule type="expression" dxfId="409" priority="415">
      <formula>$J489&gt;0</formula>
    </cfRule>
    <cfRule type="expression" dxfId="408" priority="416">
      <formula>$P489&gt;0</formula>
    </cfRule>
    <cfRule type="expression" dxfId="407" priority="417">
      <formula>$R489&gt;0</formula>
    </cfRule>
    <cfRule type="expression" dxfId="406" priority="418">
      <formula>$T489&gt;0</formula>
    </cfRule>
  </conditionalFormatting>
  <conditionalFormatting sqref="AA519">
    <cfRule type="expression" dxfId="405" priority="407">
      <formula>$N519&gt;0</formula>
    </cfRule>
    <cfRule type="expression" dxfId="404" priority="408">
      <formula>$L519&gt;0</formula>
    </cfRule>
    <cfRule type="expression" dxfId="403" priority="409">
      <formula>$J519&gt;0</formula>
    </cfRule>
    <cfRule type="expression" dxfId="402" priority="410">
      <formula>$P519&gt;0</formula>
    </cfRule>
    <cfRule type="expression" dxfId="401" priority="411">
      <formula>$R519&gt;0</formula>
    </cfRule>
    <cfRule type="expression" dxfId="400" priority="412">
      <formula>$T519&gt;0</formula>
    </cfRule>
  </conditionalFormatting>
  <conditionalFormatting sqref="AA308">
    <cfRule type="expression" dxfId="399" priority="400">
      <formula>$N308&gt;0</formula>
    </cfRule>
    <cfRule type="expression" dxfId="398" priority="401">
      <formula>#REF!&gt;0</formula>
    </cfRule>
    <cfRule type="expression" dxfId="397" priority="402">
      <formula>$L308&gt;0</formula>
    </cfRule>
    <cfRule type="expression" dxfId="396" priority="403">
      <formula>$J308&gt;0</formula>
    </cfRule>
    <cfRule type="expression" dxfId="395" priority="404">
      <formula>$P308&gt;0</formula>
    </cfRule>
    <cfRule type="expression" dxfId="394" priority="405">
      <formula>$R308&gt;0</formula>
    </cfRule>
    <cfRule type="expression" dxfId="393" priority="406">
      <formula>$T308&gt;0</formula>
    </cfRule>
  </conditionalFormatting>
  <conditionalFormatting sqref="AA256:AA257 AA259">
    <cfRule type="expression" dxfId="392" priority="394">
      <formula>$N256&gt;0</formula>
    </cfRule>
    <cfRule type="expression" dxfId="391" priority="395">
      <formula>$L256&gt;0</formula>
    </cfRule>
    <cfRule type="expression" dxfId="390" priority="396">
      <formula>$J256&gt;0</formula>
    </cfRule>
    <cfRule type="expression" dxfId="389" priority="397">
      <formula>$P256&gt;0</formula>
    </cfRule>
    <cfRule type="expression" dxfId="388" priority="398">
      <formula>$R256&gt;0</formula>
    </cfRule>
    <cfRule type="expression" dxfId="387" priority="399">
      <formula>$T256&gt;0</formula>
    </cfRule>
  </conditionalFormatting>
  <conditionalFormatting sqref="AA281">
    <cfRule type="expression" dxfId="386" priority="388">
      <formula>$N281&gt;0</formula>
    </cfRule>
    <cfRule type="expression" dxfId="385" priority="389">
      <formula>$L281&gt;0</formula>
    </cfRule>
    <cfRule type="expression" dxfId="384" priority="390">
      <formula>$J281&gt;0</formula>
    </cfRule>
    <cfRule type="expression" dxfId="383" priority="391">
      <formula>$P281&gt;0</formula>
    </cfRule>
    <cfRule type="expression" dxfId="382" priority="392">
      <formula>$R281&gt;0</formula>
    </cfRule>
    <cfRule type="expression" dxfId="381" priority="393">
      <formula>$T281&gt;0</formula>
    </cfRule>
  </conditionalFormatting>
  <conditionalFormatting sqref="AA282">
    <cfRule type="expression" dxfId="380" priority="382">
      <formula>$N282&gt;0</formula>
    </cfRule>
    <cfRule type="expression" dxfId="379" priority="383">
      <formula>$L282&gt;0</formula>
    </cfRule>
    <cfRule type="expression" dxfId="378" priority="384">
      <formula>$J282&gt;0</formula>
    </cfRule>
    <cfRule type="expression" dxfId="377" priority="385">
      <formula>$P282&gt;0</formula>
    </cfRule>
    <cfRule type="expression" dxfId="376" priority="386">
      <formula>$R282&gt;0</formula>
    </cfRule>
    <cfRule type="expression" dxfId="375" priority="387">
      <formula>$T282&gt;0</formula>
    </cfRule>
  </conditionalFormatting>
  <conditionalFormatting sqref="AA262">
    <cfRule type="expression" dxfId="374" priority="376">
      <formula>$N262&gt;0</formula>
    </cfRule>
    <cfRule type="expression" dxfId="373" priority="377">
      <formula>$L262&gt;0</formula>
    </cfRule>
    <cfRule type="expression" dxfId="372" priority="378">
      <formula>$J262&gt;0</formula>
    </cfRule>
    <cfRule type="expression" dxfId="371" priority="379">
      <formula>$P262&gt;0</formula>
    </cfRule>
    <cfRule type="expression" dxfId="370" priority="380">
      <formula>$R262&gt;0</formula>
    </cfRule>
    <cfRule type="expression" dxfId="369" priority="381">
      <formula>$T262&gt;0</formula>
    </cfRule>
  </conditionalFormatting>
  <conditionalFormatting sqref="AA268">
    <cfRule type="expression" dxfId="368" priority="370">
      <formula>$N268&gt;0</formula>
    </cfRule>
    <cfRule type="expression" dxfId="367" priority="371">
      <formula>$L268&gt;0</formula>
    </cfRule>
    <cfRule type="expression" dxfId="366" priority="372">
      <formula>$J268&gt;0</formula>
    </cfRule>
    <cfRule type="expression" dxfId="365" priority="373">
      <formula>$P268&gt;0</formula>
    </cfRule>
    <cfRule type="expression" dxfId="364" priority="374">
      <formula>$R268&gt;0</formula>
    </cfRule>
    <cfRule type="expression" dxfId="363" priority="375">
      <formula>$T268&gt;0</formula>
    </cfRule>
  </conditionalFormatting>
  <conditionalFormatting sqref="AA305">
    <cfRule type="expression" dxfId="362" priority="364">
      <formula>$N305&gt;0</formula>
    </cfRule>
    <cfRule type="expression" dxfId="361" priority="365">
      <formula>$L305&gt;0</formula>
    </cfRule>
    <cfRule type="expression" dxfId="360" priority="366">
      <formula>$J305&gt;0</formula>
    </cfRule>
    <cfRule type="expression" dxfId="359" priority="367">
      <formula>$P305&gt;0</formula>
    </cfRule>
    <cfRule type="expression" dxfId="358" priority="368">
      <formula>$R305&gt;0</formula>
    </cfRule>
    <cfRule type="expression" dxfId="357" priority="369">
      <formula>$T305&gt;0</formula>
    </cfRule>
  </conditionalFormatting>
  <conditionalFormatting sqref="AA273">
    <cfRule type="expression" dxfId="356" priority="358">
      <formula>$N273&gt;0</formula>
    </cfRule>
    <cfRule type="expression" dxfId="355" priority="359">
      <formula>$L273&gt;0</formula>
    </cfRule>
    <cfRule type="expression" dxfId="354" priority="360">
      <formula>$J273&gt;0</formula>
    </cfRule>
    <cfRule type="expression" dxfId="353" priority="361">
      <formula>$P273&gt;0</formula>
    </cfRule>
    <cfRule type="expression" dxfId="352" priority="362">
      <formula>$R273&gt;0</formula>
    </cfRule>
    <cfRule type="expression" dxfId="351" priority="363">
      <formula>$T273&gt;0</formula>
    </cfRule>
  </conditionalFormatting>
  <conditionalFormatting sqref="AA304">
    <cfRule type="expression" dxfId="350" priority="352">
      <formula>$N304&gt;0</formula>
    </cfRule>
    <cfRule type="expression" dxfId="349" priority="353">
      <formula>$L304&gt;0</formula>
    </cfRule>
    <cfRule type="expression" dxfId="348" priority="354">
      <formula>$J304&gt;0</formula>
    </cfRule>
    <cfRule type="expression" dxfId="347" priority="355">
      <formula>$P304&gt;0</formula>
    </cfRule>
    <cfRule type="expression" dxfId="346" priority="356">
      <formula>$R304&gt;0</formula>
    </cfRule>
    <cfRule type="expression" dxfId="345" priority="357">
      <formula>$T304&gt;0</formula>
    </cfRule>
  </conditionalFormatting>
  <conditionalFormatting sqref="AA307">
    <cfRule type="expression" dxfId="344" priority="346">
      <formula>$N307&gt;0</formula>
    </cfRule>
    <cfRule type="expression" dxfId="343" priority="347">
      <formula>$L307&gt;0</formula>
    </cfRule>
    <cfRule type="expression" dxfId="342" priority="348">
      <formula>$J307&gt;0</formula>
    </cfRule>
    <cfRule type="expression" dxfId="341" priority="349">
      <formula>$P307&gt;0</formula>
    </cfRule>
    <cfRule type="expression" dxfId="340" priority="350">
      <formula>$R307&gt;0</formula>
    </cfRule>
    <cfRule type="expression" dxfId="339" priority="351">
      <formula>$T307&gt;0</formula>
    </cfRule>
  </conditionalFormatting>
  <conditionalFormatting sqref="AA306">
    <cfRule type="expression" dxfId="338" priority="340">
      <formula>$N306&gt;0</formula>
    </cfRule>
    <cfRule type="expression" dxfId="337" priority="341">
      <formula>$L306&gt;0</formula>
    </cfRule>
    <cfRule type="expression" dxfId="336" priority="342">
      <formula>$J306&gt;0</formula>
    </cfRule>
    <cfRule type="expression" dxfId="335" priority="343">
      <formula>$P306&gt;0</formula>
    </cfRule>
    <cfRule type="expression" dxfId="334" priority="344">
      <formula>$R306&gt;0</formula>
    </cfRule>
    <cfRule type="expression" dxfId="333" priority="345">
      <formula>$T306&gt;0</formula>
    </cfRule>
  </conditionalFormatting>
  <conditionalFormatting sqref="AA303">
    <cfRule type="expression" dxfId="332" priority="334">
      <formula>$N303&gt;0</formula>
    </cfRule>
    <cfRule type="expression" dxfId="331" priority="335">
      <formula>$L303&gt;0</formula>
    </cfRule>
    <cfRule type="expression" dxfId="330" priority="336">
      <formula>$J303&gt;0</formula>
    </cfRule>
    <cfRule type="expression" dxfId="329" priority="337">
      <formula>$P303&gt;0</formula>
    </cfRule>
    <cfRule type="expression" dxfId="328" priority="338">
      <formula>$R303&gt;0</formula>
    </cfRule>
    <cfRule type="expression" dxfId="327" priority="339">
      <formula>$T303&gt;0</formula>
    </cfRule>
  </conditionalFormatting>
  <conditionalFormatting sqref="AA302">
    <cfRule type="expression" dxfId="326" priority="328">
      <formula>$N302&gt;0</formula>
    </cfRule>
    <cfRule type="expression" dxfId="325" priority="329">
      <formula>$L302&gt;0</formula>
    </cfRule>
    <cfRule type="expression" dxfId="324" priority="330">
      <formula>$J302&gt;0</formula>
    </cfRule>
    <cfRule type="expression" dxfId="323" priority="331">
      <formula>$P302&gt;0</formula>
    </cfRule>
    <cfRule type="expression" dxfId="322" priority="332">
      <formula>$R302&gt;0</formula>
    </cfRule>
    <cfRule type="expression" dxfId="321" priority="333">
      <formula>$T302&gt;0</formula>
    </cfRule>
  </conditionalFormatting>
  <conditionalFormatting sqref="AA301">
    <cfRule type="expression" dxfId="320" priority="322">
      <formula>$N301&gt;0</formula>
    </cfRule>
    <cfRule type="expression" dxfId="319" priority="323">
      <formula>$L301&gt;0</formula>
    </cfRule>
    <cfRule type="expression" dxfId="318" priority="324">
      <formula>$J301&gt;0</formula>
    </cfRule>
    <cfRule type="expression" dxfId="317" priority="325">
      <formula>$P301&gt;0</formula>
    </cfRule>
    <cfRule type="expression" dxfId="316" priority="326">
      <formula>$R301&gt;0</formula>
    </cfRule>
    <cfRule type="expression" dxfId="315" priority="327">
      <formula>$T301&gt;0</formula>
    </cfRule>
  </conditionalFormatting>
  <conditionalFormatting sqref="AA300">
    <cfRule type="expression" dxfId="314" priority="316">
      <formula>$N300&gt;0</formula>
    </cfRule>
    <cfRule type="expression" dxfId="313" priority="317">
      <formula>$L300&gt;0</formula>
    </cfRule>
    <cfRule type="expression" dxfId="312" priority="318">
      <formula>$J300&gt;0</formula>
    </cfRule>
    <cfRule type="expression" dxfId="311" priority="319">
      <formula>$P300&gt;0</formula>
    </cfRule>
    <cfRule type="expression" dxfId="310" priority="320">
      <formula>$R300&gt;0</formula>
    </cfRule>
    <cfRule type="expression" dxfId="309" priority="321">
      <formula>$T300&gt;0</formula>
    </cfRule>
  </conditionalFormatting>
  <conditionalFormatting sqref="AA299">
    <cfRule type="expression" dxfId="308" priority="310">
      <formula>$N299&gt;0</formula>
    </cfRule>
    <cfRule type="expression" dxfId="307" priority="311">
      <formula>$L299&gt;0</formula>
    </cfRule>
    <cfRule type="expression" dxfId="306" priority="312">
      <formula>$J299&gt;0</formula>
    </cfRule>
    <cfRule type="expression" dxfId="305" priority="313">
      <formula>$P299&gt;0</formula>
    </cfRule>
    <cfRule type="expression" dxfId="304" priority="314">
      <formula>$R299&gt;0</formula>
    </cfRule>
    <cfRule type="expression" dxfId="303" priority="315">
      <formula>$T299&gt;0</formula>
    </cfRule>
  </conditionalFormatting>
  <conditionalFormatting sqref="AA297">
    <cfRule type="expression" dxfId="302" priority="298">
      <formula>$N297&gt;0</formula>
    </cfRule>
    <cfRule type="expression" dxfId="301" priority="299">
      <formula>$L297&gt;0</formula>
    </cfRule>
    <cfRule type="expression" dxfId="300" priority="300">
      <formula>$J297&gt;0</formula>
    </cfRule>
    <cfRule type="expression" dxfId="299" priority="301">
      <formula>$P297&gt;0</formula>
    </cfRule>
    <cfRule type="expression" dxfId="298" priority="302">
      <formula>$R297&gt;0</formula>
    </cfRule>
    <cfRule type="expression" dxfId="297" priority="303">
      <formula>$T297&gt;0</formula>
    </cfRule>
  </conditionalFormatting>
  <conditionalFormatting sqref="AA296">
    <cfRule type="expression" dxfId="296" priority="292">
      <formula>$N296&gt;0</formula>
    </cfRule>
    <cfRule type="expression" dxfId="295" priority="293">
      <formula>$L296&gt;0</formula>
    </cfRule>
    <cfRule type="expression" dxfId="294" priority="294">
      <formula>$J296&gt;0</formula>
    </cfRule>
    <cfRule type="expression" dxfId="293" priority="295">
      <formula>$P296&gt;0</formula>
    </cfRule>
    <cfRule type="expression" dxfId="292" priority="296">
      <formula>$R296&gt;0</formula>
    </cfRule>
    <cfRule type="expression" dxfId="291" priority="297">
      <formula>$T296&gt;0</formula>
    </cfRule>
  </conditionalFormatting>
  <conditionalFormatting sqref="AA295">
    <cfRule type="expression" dxfId="290" priority="286">
      <formula>$N295&gt;0</formula>
    </cfRule>
    <cfRule type="expression" dxfId="289" priority="287">
      <formula>$L295&gt;0</formula>
    </cfRule>
    <cfRule type="expression" dxfId="288" priority="288">
      <formula>$J295&gt;0</formula>
    </cfRule>
    <cfRule type="expression" dxfId="287" priority="289">
      <formula>$P295&gt;0</formula>
    </cfRule>
    <cfRule type="expression" dxfId="286" priority="290">
      <formula>$R295&gt;0</formula>
    </cfRule>
    <cfRule type="expression" dxfId="285" priority="291">
      <formula>$T295&gt;0</formula>
    </cfRule>
  </conditionalFormatting>
  <conditionalFormatting sqref="AA294">
    <cfRule type="expression" dxfId="284" priority="280">
      <formula>$N294&gt;0</formula>
    </cfRule>
    <cfRule type="expression" dxfId="283" priority="281">
      <formula>$L294&gt;0</formula>
    </cfRule>
    <cfRule type="expression" dxfId="282" priority="282">
      <formula>$J294&gt;0</formula>
    </cfRule>
    <cfRule type="expression" dxfId="281" priority="283">
      <formula>$P294&gt;0</formula>
    </cfRule>
    <cfRule type="expression" dxfId="280" priority="284">
      <formula>$R294&gt;0</formula>
    </cfRule>
    <cfRule type="expression" dxfId="279" priority="285">
      <formula>$T294&gt;0</formula>
    </cfRule>
  </conditionalFormatting>
  <conditionalFormatting sqref="AA293">
    <cfRule type="expression" dxfId="278" priority="274">
      <formula>$N293&gt;0</formula>
    </cfRule>
    <cfRule type="expression" dxfId="277" priority="275">
      <formula>$L293&gt;0</formula>
    </cfRule>
    <cfRule type="expression" dxfId="276" priority="276">
      <formula>$J293&gt;0</formula>
    </cfRule>
    <cfRule type="expression" dxfId="275" priority="277">
      <formula>$P293&gt;0</formula>
    </cfRule>
    <cfRule type="expression" dxfId="274" priority="278">
      <formula>$R293&gt;0</formula>
    </cfRule>
    <cfRule type="expression" dxfId="273" priority="279">
      <formula>$T293&gt;0</formula>
    </cfRule>
  </conditionalFormatting>
  <conditionalFormatting sqref="AA289">
    <cfRule type="expression" dxfId="272" priority="268">
      <formula>$N289&gt;0</formula>
    </cfRule>
    <cfRule type="expression" dxfId="271" priority="269">
      <formula>$L289&gt;0</formula>
    </cfRule>
    <cfRule type="expression" dxfId="270" priority="270">
      <formula>$J289&gt;0</formula>
    </cfRule>
    <cfRule type="expression" dxfId="269" priority="271">
      <formula>$P289&gt;0</formula>
    </cfRule>
    <cfRule type="expression" dxfId="268" priority="272">
      <formula>$R289&gt;0</formula>
    </cfRule>
    <cfRule type="expression" dxfId="267" priority="273">
      <formula>$T289&gt;0</formula>
    </cfRule>
  </conditionalFormatting>
  <conditionalFormatting sqref="AA292">
    <cfRule type="expression" dxfId="266" priority="262">
      <formula>$N292&gt;0</formula>
    </cfRule>
    <cfRule type="expression" dxfId="265" priority="263">
      <formula>$L292&gt;0</formula>
    </cfRule>
    <cfRule type="expression" dxfId="264" priority="264">
      <formula>$J292&gt;0</formula>
    </cfRule>
    <cfRule type="expression" dxfId="263" priority="265">
      <formula>$P292&gt;0</formula>
    </cfRule>
    <cfRule type="expression" dxfId="262" priority="266">
      <formula>$R292&gt;0</formula>
    </cfRule>
    <cfRule type="expression" dxfId="261" priority="267">
      <formula>$T292&gt;0</formula>
    </cfRule>
  </conditionalFormatting>
  <conditionalFormatting sqref="AA280">
    <cfRule type="expression" dxfId="260" priority="256">
      <formula>$N280&gt;0</formula>
    </cfRule>
    <cfRule type="expression" dxfId="259" priority="257">
      <formula>$L280&gt;0</formula>
    </cfRule>
    <cfRule type="expression" dxfId="258" priority="258">
      <formula>$J280&gt;0</formula>
    </cfRule>
    <cfRule type="expression" dxfId="257" priority="259">
      <formula>$P280&gt;0</formula>
    </cfRule>
    <cfRule type="expression" dxfId="256" priority="260">
      <formula>$R280&gt;0</formula>
    </cfRule>
    <cfRule type="expression" dxfId="255" priority="261">
      <formula>$T280&gt;0</formula>
    </cfRule>
  </conditionalFormatting>
  <conditionalFormatting sqref="AA291">
    <cfRule type="expression" dxfId="254" priority="250">
      <formula>$N291&gt;0</formula>
    </cfRule>
    <cfRule type="expression" dxfId="253" priority="251">
      <formula>$L291&gt;0</formula>
    </cfRule>
    <cfRule type="expression" dxfId="252" priority="252">
      <formula>$J291&gt;0</formula>
    </cfRule>
    <cfRule type="expression" dxfId="251" priority="253">
      <formula>$P291&gt;0</formula>
    </cfRule>
    <cfRule type="expression" dxfId="250" priority="254">
      <formula>$R291&gt;0</formula>
    </cfRule>
    <cfRule type="expression" dxfId="249" priority="255">
      <formula>$T291&gt;0</formula>
    </cfRule>
  </conditionalFormatting>
  <conditionalFormatting sqref="AA290">
    <cfRule type="expression" dxfId="248" priority="244">
      <formula>$N290&gt;0</formula>
    </cfRule>
    <cfRule type="expression" dxfId="247" priority="245">
      <formula>$L290&gt;0</formula>
    </cfRule>
    <cfRule type="expression" dxfId="246" priority="246">
      <formula>$J290&gt;0</formula>
    </cfRule>
    <cfRule type="expression" dxfId="245" priority="247">
      <formula>$P290&gt;0</formula>
    </cfRule>
    <cfRule type="expression" dxfId="244" priority="248">
      <formula>$R290&gt;0</formula>
    </cfRule>
    <cfRule type="expression" dxfId="243" priority="249">
      <formula>$T290&gt;0</formula>
    </cfRule>
  </conditionalFormatting>
  <conditionalFormatting sqref="AA288">
    <cfRule type="expression" dxfId="242" priority="238">
      <formula>$N288&gt;0</formula>
    </cfRule>
    <cfRule type="expression" dxfId="241" priority="239">
      <formula>$L288&gt;0</formula>
    </cfRule>
    <cfRule type="expression" dxfId="240" priority="240">
      <formula>$J288&gt;0</formula>
    </cfRule>
    <cfRule type="expression" dxfId="239" priority="241">
      <formula>$P288&gt;0</formula>
    </cfRule>
    <cfRule type="expression" dxfId="238" priority="242">
      <formula>$R288&gt;0</formula>
    </cfRule>
    <cfRule type="expression" dxfId="237" priority="243">
      <formula>$T288&gt;0</formula>
    </cfRule>
  </conditionalFormatting>
  <conditionalFormatting sqref="AA287">
    <cfRule type="expression" dxfId="236" priority="232">
      <formula>$N287&gt;0</formula>
    </cfRule>
    <cfRule type="expression" dxfId="235" priority="233">
      <formula>$L287&gt;0</formula>
    </cfRule>
    <cfRule type="expression" dxfId="234" priority="234">
      <formula>$J287&gt;0</formula>
    </cfRule>
    <cfRule type="expression" dxfId="233" priority="235">
      <formula>$P287&gt;0</formula>
    </cfRule>
    <cfRule type="expression" dxfId="232" priority="236">
      <formula>$R287&gt;0</formula>
    </cfRule>
    <cfRule type="expression" dxfId="231" priority="237">
      <formula>$T287&gt;0</formula>
    </cfRule>
  </conditionalFormatting>
  <conditionalFormatting sqref="AA285">
    <cfRule type="expression" dxfId="230" priority="226">
      <formula>$N285&gt;0</formula>
    </cfRule>
    <cfRule type="expression" dxfId="229" priority="227">
      <formula>$L285&gt;0</formula>
    </cfRule>
    <cfRule type="expression" dxfId="228" priority="228">
      <formula>$J285&gt;0</formula>
    </cfRule>
    <cfRule type="expression" dxfId="227" priority="229">
      <formula>$P285&gt;0</formula>
    </cfRule>
    <cfRule type="expression" dxfId="226" priority="230">
      <formula>$R285&gt;0</formula>
    </cfRule>
    <cfRule type="expression" dxfId="225" priority="231">
      <formula>$T285&gt;0</formula>
    </cfRule>
  </conditionalFormatting>
  <conditionalFormatting sqref="AA286">
    <cfRule type="expression" dxfId="224" priority="220">
      <formula>$N286&gt;0</formula>
    </cfRule>
    <cfRule type="expression" dxfId="223" priority="221">
      <formula>$L286&gt;0</formula>
    </cfRule>
    <cfRule type="expression" dxfId="222" priority="222">
      <formula>$J286&gt;0</formula>
    </cfRule>
    <cfRule type="expression" dxfId="221" priority="223">
      <formula>$P286&gt;0</formula>
    </cfRule>
    <cfRule type="expression" dxfId="220" priority="224">
      <formula>$R286&gt;0</formula>
    </cfRule>
    <cfRule type="expression" dxfId="219" priority="225">
      <formula>$T286&gt;0</formula>
    </cfRule>
  </conditionalFormatting>
  <conditionalFormatting sqref="AA279">
    <cfRule type="expression" dxfId="218" priority="214">
      <formula>$N279&gt;0</formula>
    </cfRule>
    <cfRule type="expression" dxfId="217" priority="215">
      <formula>$L279&gt;0</formula>
    </cfRule>
    <cfRule type="expression" dxfId="216" priority="216">
      <formula>$J279&gt;0</formula>
    </cfRule>
    <cfRule type="expression" dxfId="215" priority="217">
      <formula>$P279&gt;0</formula>
    </cfRule>
    <cfRule type="expression" dxfId="214" priority="218">
      <formula>$R279&gt;0</formula>
    </cfRule>
    <cfRule type="expression" dxfId="213" priority="219">
      <formula>$T279&gt;0</formula>
    </cfRule>
  </conditionalFormatting>
  <conditionalFormatting sqref="AA284">
    <cfRule type="expression" dxfId="212" priority="208">
      <formula>$N284&gt;0</formula>
    </cfRule>
    <cfRule type="expression" dxfId="211" priority="209">
      <formula>$L284&gt;0</formula>
    </cfRule>
    <cfRule type="expression" dxfId="210" priority="210">
      <formula>$J284&gt;0</formula>
    </cfRule>
    <cfRule type="expression" dxfId="209" priority="211">
      <formula>$P284&gt;0</formula>
    </cfRule>
    <cfRule type="expression" dxfId="208" priority="212">
      <formula>$R284&gt;0</formula>
    </cfRule>
    <cfRule type="expression" dxfId="207" priority="213">
      <formula>$T284&gt;0</formula>
    </cfRule>
  </conditionalFormatting>
  <conditionalFormatting sqref="AA283">
    <cfRule type="expression" dxfId="206" priority="202">
      <formula>$N283&gt;0</formula>
    </cfRule>
    <cfRule type="expression" dxfId="205" priority="203">
      <formula>$L283&gt;0</formula>
    </cfRule>
    <cfRule type="expression" dxfId="204" priority="204">
      <formula>$J283&gt;0</formula>
    </cfRule>
    <cfRule type="expression" dxfId="203" priority="205">
      <formula>$P283&gt;0</formula>
    </cfRule>
    <cfRule type="expression" dxfId="202" priority="206">
      <formula>$R283&gt;0</formula>
    </cfRule>
    <cfRule type="expression" dxfId="201" priority="207">
      <formula>$T283&gt;0</formula>
    </cfRule>
  </conditionalFormatting>
  <conditionalFormatting sqref="AA272">
    <cfRule type="expression" dxfId="200" priority="196">
      <formula>$N272&gt;0</formula>
    </cfRule>
    <cfRule type="expression" dxfId="199" priority="197">
      <formula>$L272&gt;0</formula>
    </cfRule>
    <cfRule type="expression" dxfId="198" priority="198">
      <formula>$J272&gt;0</formula>
    </cfRule>
    <cfRule type="expression" dxfId="197" priority="199">
      <formula>$P272&gt;0</formula>
    </cfRule>
    <cfRule type="expression" dxfId="196" priority="200">
      <formula>$R272&gt;0</formula>
    </cfRule>
    <cfRule type="expression" dxfId="195" priority="201">
      <formula>$T272&gt;0</formula>
    </cfRule>
  </conditionalFormatting>
  <conditionalFormatting sqref="AA278">
    <cfRule type="expression" dxfId="194" priority="190">
      <formula>$N278&gt;0</formula>
    </cfRule>
    <cfRule type="expression" dxfId="193" priority="191">
      <formula>$L278&gt;0</formula>
    </cfRule>
    <cfRule type="expression" dxfId="192" priority="192">
      <formula>$J278&gt;0</formula>
    </cfRule>
    <cfRule type="expression" dxfId="191" priority="193">
      <formula>$P278&gt;0</formula>
    </cfRule>
    <cfRule type="expression" dxfId="190" priority="194">
      <formula>$R278&gt;0</formula>
    </cfRule>
    <cfRule type="expression" dxfId="189" priority="195">
      <formula>$T278&gt;0</formula>
    </cfRule>
  </conditionalFormatting>
  <conditionalFormatting sqref="AA277">
    <cfRule type="expression" dxfId="188" priority="184">
      <formula>$N277&gt;0</formula>
    </cfRule>
    <cfRule type="expression" dxfId="187" priority="185">
      <formula>$L277&gt;0</formula>
    </cfRule>
    <cfRule type="expression" dxfId="186" priority="186">
      <formula>$J277&gt;0</formula>
    </cfRule>
    <cfRule type="expression" dxfId="185" priority="187">
      <formula>$P277&gt;0</formula>
    </cfRule>
    <cfRule type="expression" dxfId="184" priority="188">
      <formula>$R277&gt;0</formula>
    </cfRule>
    <cfRule type="expression" dxfId="183" priority="189">
      <formula>$T277&gt;0</formula>
    </cfRule>
  </conditionalFormatting>
  <conditionalFormatting sqref="AA276">
    <cfRule type="expression" dxfId="182" priority="178">
      <formula>$N276&gt;0</formula>
    </cfRule>
    <cfRule type="expression" dxfId="181" priority="179">
      <formula>$L276&gt;0</formula>
    </cfRule>
    <cfRule type="expression" dxfId="180" priority="180">
      <formula>$J276&gt;0</formula>
    </cfRule>
    <cfRule type="expression" dxfId="179" priority="181">
      <formula>$P276&gt;0</formula>
    </cfRule>
    <cfRule type="expression" dxfId="178" priority="182">
      <formula>$R276&gt;0</formula>
    </cfRule>
    <cfRule type="expression" dxfId="177" priority="183">
      <formula>$T276&gt;0</formula>
    </cfRule>
  </conditionalFormatting>
  <conditionalFormatting sqref="AA275">
    <cfRule type="expression" dxfId="176" priority="172">
      <formula>$N275&gt;0</formula>
    </cfRule>
    <cfRule type="expression" dxfId="175" priority="173">
      <formula>$L275&gt;0</formula>
    </cfRule>
    <cfRule type="expression" dxfId="174" priority="174">
      <formula>$J275&gt;0</formula>
    </cfRule>
    <cfRule type="expression" dxfId="173" priority="175">
      <formula>$P275&gt;0</formula>
    </cfRule>
    <cfRule type="expression" dxfId="172" priority="176">
      <formula>$R275&gt;0</formula>
    </cfRule>
    <cfRule type="expression" dxfId="171" priority="177">
      <formula>$T275&gt;0</formula>
    </cfRule>
  </conditionalFormatting>
  <conditionalFormatting sqref="AA274">
    <cfRule type="expression" dxfId="170" priority="166">
      <formula>$N274&gt;0</formula>
    </cfRule>
    <cfRule type="expression" dxfId="169" priority="167">
      <formula>$L274&gt;0</formula>
    </cfRule>
    <cfRule type="expression" dxfId="168" priority="168">
      <formula>$J274&gt;0</formula>
    </cfRule>
    <cfRule type="expression" dxfId="167" priority="169">
      <formula>$P274&gt;0</formula>
    </cfRule>
    <cfRule type="expression" dxfId="166" priority="170">
      <formula>$R274&gt;0</formula>
    </cfRule>
    <cfRule type="expression" dxfId="165" priority="171">
      <formula>$T274&gt;0</formula>
    </cfRule>
  </conditionalFormatting>
  <conditionalFormatting sqref="AA271">
    <cfRule type="expression" dxfId="164" priority="160">
      <formula>$N271&gt;0</formula>
    </cfRule>
    <cfRule type="expression" dxfId="163" priority="161">
      <formula>$L271&gt;0</formula>
    </cfRule>
    <cfRule type="expression" dxfId="162" priority="162">
      <formula>$J271&gt;0</formula>
    </cfRule>
    <cfRule type="expression" dxfId="161" priority="163">
      <formula>$P271&gt;0</formula>
    </cfRule>
    <cfRule type="expression" dxfId="160" priority="164">
      <formula>$R271&gt;0</formula>
    </cfRule>
    <cfRule type="expression" dxfId="159" priority="165">
      <formula>$T271&gt;0</formula>
    </cfRule>
  </conditionalFormatting>
  <conditionalFormatting sqref="AA270">
    <cfRule type="expression" dxfId="158" priority="154">
      <formula>$N270&gt;0</formula>
    </cfRule>
    <cfRule type="expression" dxfId="157" priority="155">
      <formula>$L270&gt;0</formula>
    </cfRule>
    <cfRule type="expression" dxfId="156" priority="156">
      <formula>$J270&gt;0</formula>
    </cfRule>
    <cfRule type="expression" dxfId="155" priority="157">
      <formula>$P270&gt;0</formula>
    </cfRule>
    <cfRule type="expression" dxfId="154" priority="158">
      <formula>$R270&gt;0</formula>
    </cfRule>
    <cfRule type="expression" dxfId="153" priority="159">
      <formula>$T270&gt;0</formula>
    </cfRule>
  </conditionalFormatting>
  <conditionalFormatting sqref="AA267">
    <cfRule type="expression" dxfId="152" priority="148">
      <formula>$N267&gt;0</formula>
    </cfRule>
    <cfRule type="expression" dxfId="151" priority="149">
      <formula>$L267&gt;0</formula>
    </cfRule>
    <cfRule type="expression" dxfId="150" priority="150">
      <formula>$J267&gt;0</formula>
    </cfRule>
    <cfRule type="expression" dxfId="149" priority="151">
      <formula>$P267&gt;0</formula>
    </cfRule>
    <cfRule type="expression" dxfId="148" priority="152">
      <formula>$R267&gt;0</formula>
    </cfRule>
    <cfRule type="expression" dxfId="147" priority="153">
      <formula>$T267&gt;0</formula>
    </cfRule>
  </conditionalFormatting>
  <conditionalFormatting sqref="AA266">
    <cfRule type="expression" dxfId="146" priority="142">
      <formula>$N266&gt;0</formula>
    </cfRule>
    <cfRule type="expression" dxfId="145" priority="143">
      <formula>$L266&gt;0</formula>
    </cfRule>
    <cfRule type="expression" dxfId="144" priority="144">
      <formula>$J266&gt;0</formula>
    </cfRule>
    <cfRule type="expression" dxfId="143" priority="145">
      <formula>$P266&gt;0</formula>
    </cfRule>
    <cfRule type="expression" dxfId="142" priority="146">
      <formula>$R266&gt;0</formula>
    </cfRule>
    <cfRule type="expression" dxfId="141" priority="147">
      <formula>$T266&gt;0</formula>
    </cfRule>
  </conditionalFormatting>
  <conditionalFormatting sqref="AA264">
    <cfRule type="expression" dxfId="140" priority="136">
      <formula>$N264&gt;0</formula>
    </cfRule>
    <cfRule type="expression" dxfId="139" priority="137">
      <formula>$L264&gt;0</formula>
    </cfRule>
    <cfRule type="expression" dxfId="138" priority="138">
      <formula>$J264&gt;0</formula>
    </cfRule>
    <cfRule type="expression" dxfId="137" priority="139">
      <formula>$P264&gt;0</formula>
    </cfRule>
    <cfRule type="expression" dxfId="136" priority="140">
      <formula>$R264&gt;0</formula>
    </cfRule>
    <cfRule type="expression" dxfId="135" priority="141">
      <formula>$T264&gt;0</formula>
    </cfRule>
  </conditionalFormatting>
  <conditionalFormatting sqref="AA265">
    <cfRule type="expression" dxfId="134" priority="130">
      <formula>$N265&gt;0</formula>
    </cfRule>
    <cfRule type="expression" dxfId="133" priority="131">
      <formula>$L265&gt;0</formula>
    </cfRule>
    <cfRule type="expression" dxfId="132" priority="132">
      <formula>$J265&gt;0</formula>
    </cfRule>
    <cfRule type="expression" dxfId="131" priority="133">
      <formula>$P265&gt;0</formula>
    </cfRule>
    <cfRule type="expression" dxfId="130" priority="134">
      <formula>$R265&gt;0</formula>
    </cfRule>
    <cfRule type="expression" dxfId="129" priority="135">
      <formula>$T265&gt;0</formula>
    </cfRule>
  </conditionalFormatting>
  <conditionalFormatting sqref="AA263">
    <cfRule type="expression" dxfId="128" priority="124">
      <formula>$N263&gt;0</formula>
    </cfRule>
    <cfRule type="expression" dxfId="127" priority="125">
      <formula>$L263&gt;0</formula>
    </cfRule>
    <cfRule type="expression" dxfId="126" priority="126">
      <formula>$J263&gt;0</formula>
    </cfRule>
    <cfRule type="expression" dxfId="125" priority="127">
      <formula>$P263&gt;0</formula>
    </cfRule>
    <cfRule type="expression" dxfId="124" priority="128">
      <formula>$R263&gt;0</formula>
    </cfRule>
    <cfRule type="expression" dxfId="123" priority="129">
      <formula>$T263&gt;0</formula>
    </cfRule>
  </conditionalFormatting>
  <conditionalFormatting sqref="AA261">
    <cfRule type="expression" dxfId="122" priority="118">
      <formula>$N261&gt;0</formula>
    </cfRule>
    <cfRule type="expression" dxfId="121" priority="119">
      <formula>$L261&gt;0</formula>
    </cfRule>
    <cfRule type="expression" dxfId="120" priority="120">
      <formula>$J261&gt;0</formula>
    </cfRule>
    <cfRule type="expression" dxfId="119" priority="121">
      <formula>$P261&gt;0</formula>
    </cfRule>
    <cfRule type="expression" dxfId="118" priority="122">
      <formula>$R261&gt;0</formula>
    </cfRule>
    <cfRule type="expression" dxfId="117" priority="123">
      <formula>$T261&gt;0</formula>
    </cfRule>
  </conditionalFormatting>
  <conditionalFormatting sqref="AA260">
    <cfRule type="expression" dxfId="116" priority="112">
      <formula>$N260&gt;0</formula>
    </cfRule>
    <cfRule type="expression" dxfId="115" priority="113">
      <formula>$L260&gt;0</formula>
    </cfRule>
    <cfRule type="expression" dxfId="114" priority="114">
      <formula>$J260&gt;0</formula>
    </cfRule>
    <cfRule type="expression" dxfId="113" priority="115">
      <formula>$P260&gt;0</formula>
    </cfRule>
    <cfRule type="expression" dxfId="112" priority="116">
      <formula>$R260&gt;0</formula>
    </cfRule>
    <cfRule type="expression" dxfId="111" priority="117">
      <formula>$T260&gt;0</formula>
    </cfRule>
  </conditionalFormatting>
  <conditionalFormatting sqref="AA255">
    <cfRule type="expression" dxfId="110" priority="106">
      <formula>$N255&gt;0</formula>
    </cfRule>
    <cfRule type="expression" dxfId="109" priority="107">
      <formula>$L255&gt;0</formula>
    </cfRule>
    <cfRule type="expression" dxfId="108" priority="108">
      <formula>$J255&gt;0</formula>
    </cfRule>
    <cfRule type="expression" dxfId="107" priority="109">
      <formula>$P255&gt;0</formula>
    </cfRule>
    <cfRule type="expression" dxfId="106" priority="110">
      <formula>$R255&gt;0</formula>
    </cfRule>
    <cfRule type="expression" dxfId="105" priority="111">
      <formula>$T255&gt;0</formula>
    </cfRule>
  </conditionalFormatting>
  <conditionalFormatting sqref="AA254">
    <cfRule type="expression" dxfId="104" priority="100">
      <formula>$N254&gt;0</formula>
    </cfRule>
    <cfRule type="expression" dxfId="103" priority="101">
      <formula>$L254&gt;0</formula>
    </cfRule>
    <cfRule type="expression" dxfId="102" priority="102">
      <formula>$J254&gt;0</formula>
    </cfRule>
    <cfRule type="expression" dxfId="101" priority="103">
      <formula>$P254&gt;0</formula>
    </cfRule>
    <cfRule type="expression" dxfId="100" priority="104">
      <formula>$R254&gt;0</formula>
    </cfRule>
    <cfRule type="expression" dxfId="99" priority="105">
      <formula>$T254&gt;0</formula>
    </cfRule>
  </conditionalFormatting>
  <conditionalFormatting sqref="AA253">
    <cfRule type="expression" dxfId="98" priority="94">
      <formula>$N253&gt;0</formula>
    </cfRule>
    <cfRule type="expression" dxfId="97" priority="95">
      <formula>$L253&gt;0</formula>
    </cfRule>
    <cfRule type="expression" dxfId="96" priority="96">
      <formula>$J253&gt;0</formula>
    </cfRule>
    <cfRule type="expression" dxfId="95" priority="97">
      <formula>$P253&gt;0</formula>
    </cfRule>
    <cfRule type="expression" dxfId="94" priority="98">
      <formula>$R253&gt;0</formula>
    </cfRule>
    <cfRule type="expression" dxfId="93" priority="99">
      <formula>$T253&gt;0</formula>
    </cfRule>
  </conditionalFormatting>
  <conditionalFormatting sqref="AA252">
    <cfRule type="expression" dxfId="92" priority="88">
      <formula>$N252&gt;0</formula>
    </cfRule>
    <cfRule type="expression" dxfId="91" priority="89">
      <formula>$L252&gt;0</formula>
    </cfRule>
    <cfRule type="expression" dxfId="90" priority="90">
      <formula>$J252&gt;0</formula>
    </cfRule>
    <cfRule type="expression" dxfId="89" priority="91">
      <formula>$P252&gt;0</formula>
    </cfRule>
    <cfRule type="expression" dxfId="88" priority="92">
      <formula>$R252&gt;0</formula>
    </cfRule>
    <cfRule type="expression" dxfId="87" priority="93">
      <formula>$T252&gt;0</formula>
    </cfRule>
  </conditionalFormatting>
  <conditionalFormatting sqref="AA251">
    <cfRule type="expression" dxfId="86" priority="82">
      <formula>$N251&gt;0</formula>
    </cfRule>
    <cfRule type="expression" dxfId="85" priority="83">
      <formula>$L251&gt;0</formula>
    </cfRule>
    <cfRule type="expression" dxfId="84" priority="84">
      <formula>$J251&gt;0</formula>
    </cfRule>
    <cfRule type="expression" dxfId="83" priority="85">
      <formula>$P251&gt;0</formula>
    </cfRule>
    <cfRule type="expression" dxfId="82" priority="86">
      <formula>$R251&gt;0</formula>
    </cfRule>
    <cfRule type="expression" dxfId="81" priority="87">
      <formula>$T251&gt;0</formula>
    </cfRule>
  </conditionalFormatting>
  <conditionalFormatting sqref="AA250">
    <cfRule type="expression" dxfId="80" priority="76">
      <formula>$N250&gt;0</formula>
    </cfRule>
    <cfRule type="expression" dxfId="79" priority="77">
      <formula>$L250&gt;0</formula>
    </cfRule>
    <cfRule type="expression" dxfId="78" priority="78">
      <formula>$J250&gt;0</formula>
    </cfRule>
    <cfRule type="expression" dxfId="77" priority="79">
      <formula>$P250&gt;0</formula>
    </cfRule>
    <cfRule type="expression" dxfId="76" priority="80">
      <formula>$R250&gt;0</formula>
    </cfRule>
    <cfRule type="expression" dxfId="75" priority="81">
      <formula>$T250&gt;0</formula>
    </cfRule>
  </conditionalFormatting>
  <conditionalFormatting sqref="AA249">
    <cfRule type="expression" dxfId="74" priority="70">
      <formula>$N249&gt;0</formula>
    </cfRule>
    <cfRule type="expression" dxfId="73" priority="71">
      <formula>$L249&gt;0</formula>
    </cfRule>
    <cfRule type="expression" dxfId="72" priority="72">
      <formula>$J249&gt;0</formula>
    </cfRule>
    <cfRule type="expression" dxfId="71" priority="73">
      <formula>$P249&gt;0</formula>
    </cfRule>
    <cfRule type="expression" dxfId="70" priority="74">
      <formula>$R249&gt;0</formula>
    </cfRule>
    <cfRule type="expression" dxfId="69" priority="75">
      <formula>$T249&gt;0</formula>
    </cfRule>
  </conditionalFormatting>
  <conditionalFormatting sqref="AA269">
    <cfRule type="expression" dxfId="68" priority="64">
      <formula>$N269&gt;0</formula>
    </cfRule>
    <cfRule type="expression" dxfId="67" priority="65">
      <formula>$L269&gt;0</formula>
    </cfRule>
    <cfRule type="expression" dxfId="66" priority="66">
      <formula>$J269&gt;0</formula>
    </cfRule>
    <cfRule type="expression" dxfId="65" priority="67">
      <formula>$P269&gt;0</formula>
    </cfRule>
    <cfRule type="expression" dxfId="64" priority="68">
      <formula>$R269&gt;0</formula>
    </cfRule>
    <cfRule type="expression" dxfId="63" priority="69">
      <formula>$T269&gt;0</formula>
    </cfRule>
  </conditionalFormatting>
  <conditionalFormatting sqref="AA258">
    <cfRule type="expression" dxfId="62" priority="58">
      <formula>$N258&gt;0</formula>
    </cfRule>
    <cfRule type="expression" dxfId="61" priority="59">
      <formula>$L258&gt;0</formula>
    </cfRule>
    <cfRule type="expression" dxfId="60" priority="60">
      <formula>$J258&gt;0</formula>
    </cfRule>
    <cfRule type="expression" dxfId="59" priority="61">
      <formula>$P258&gt;0</formula>
    </cfRule>
    <cfRule type="expression" dxfId="58" priority="62">
      <formula>$R258&gt;0</formula>
    </cfRule>
    <cfRule type="expression" dxfId="57" priority="63">
      <formula>$T258&gt;0</formula>
    </cfRule>
  </conditionalFormatting>
  <conditionalFormatting sqref="AA309:AA334">
    <cfRule type="expression" dxfId="56" priority="51">
      <formula>$N309&gt;0</formula>
    </cfRule>
    <cfRule type="expression" dxfId="55" priority="52">
      <formula>#REF!&gt;0</formula>
    </cfRule>
    <cfRule type="expression" dxfId="54" priority="53">
      <formula>$L309&gt;0</formula>
    </cfRule>
    <cfRule type="expression" dxfId="53" priority="54">
      <formula>$J309&gt;0</formula>
    </cfRule>
    <cfRule type="expression" dxfId="52" priority="55">
      <formula>$P309&gt;0</formula>
    </cfRule>
    <cfRule type="expression" dxfId="51" priority="56">
      <formula>$R309&gt;0</formula>
    </cfRule>
    <cfRule type="expression" dxfId="50" priority="57">
      <formula>$T309&gt;0</formula>
    </cfRule>
  </conditionalFormatting>
  <conditionalFormatting sqref="AA116">
    <cfRule type="expression" dxfId="49" priority="45">
      <formula>$N116&gt;0</formula>
    </cfRule>
    <cfRule type="expression" dxfId="48" priority="46">
      <formula>$L116&gt;0</formula>
    </cfRule>
    <cfRule type="expression" dxfId="47" priority="47">
      <formula>$J116&gt;0</formula>
    </cfRule>
    <cfRule type="expression" dxfId="46" priority="48">
      <formula>$P116&gt;0</formula>
    </cfRule>
    <cfRule type="expression" dxfId="45" priority="49">
      <formula>$R116&gt;0</formula>
    </cfRule>
    <cfRule type="expression" dxfId="44" priority="50">
      <formula>$T116&gt;0</formula>
    </cfRule>
  </conditionalFormatting>
  <conditionalFormatting sqref="AA122">
    <cfRule type="expression" dxfId="43" priority="39">
      <formula>$N122&gt;0</formula>
    </cfRule>
    <cfRule type="expression" dxfId="42" priority="40">
      <formula>$L122&gt;0</formula>
    </cfRule>
    <cfRule type="expression" dxfId="41" priority="41">
      <formula>$J122&gt;0</formula>
    </cfRule>
    <cfRule type="expression" dxfId="40" priority="42">
      <formula>$P122&gt;0</formula>
    </cfRule>
    <cfRule type="expression" dxfId="39" priority="43">
      <formula>$R122&gt;0</formula>
    </cfRule>
    <cfRule type="expression" dxfId="38" priority="44">
      <formula>$T122&gt;0</formula>
    </cfRule>
  </conditionalFormatting>
  <conditionalFormatting sqref="AA185">
    <cfRule type="expression" dxfId="37" priority="33">
      <formula>$N185&gt;0</formula>
    </cfRule>
    <cfRule type="expression" dxfId="36" priority="34">
      <formula>$L185&gt;0</formula>
    </cfRule>
    <cfRule type="expression" dxfId="35" priority="35">
      <formula>$J185&gt;0</formula>
    </cfRule>
    <cfRule type="expression" dxfId="34" priority="36">
      <formula>$P185&gt;0</formula>
    </cfRule>
    <cfRule type="expression" dxfId="33" priority="37">
      <formula>$R185&gt;0</formula>
    </cfRule>
    <cfRule type="expression" dxfId="32" priority="38">
      <formula>$T185&gt;0</formula>
    </cfRule>
  </conditionalFormatting>
  <conditionalFormatting sqref="AA298">
    <cfRule type="expression" dxfId="31" priority="27">
      <formula>$N298&gt;0</formula>
    </cfRule>
    <cfRule type="expression" dxfId="30" priority="28">
      <formula>$L298&gt;0</formula>
    </cfRule>
    <cfRule type="expression" dxfId="29" priority="29">
      <formula>$J298&gt;0</formula>
    </cfRule>
    <cfRule type="expression" dxfId="28" priority="30">
      <formula>$P298&gt;0</formula>
    </cfRule>
    <cfRule type="expression" dxfId="27" priority="31">
      <formula>$R298&gt;0</formula>
    </cfRule>
    <cfRule type="expression" dxfId="26" priority="32">
      <formula>$T298&gt;0</formula>
    </cfRule>
  </conditionalFormatting>
  <conditionalFormatting sqref="AA903">
    <cfRule type="expression" dxfId="25" priority="20">
      <formula>$N903&gt;0</formula>
    </cfRule>
    <cfRule type="expression" dxfId="24" priority="21">
      <formula>#REF!&gt;0</formula>
    </cfRule>
    <cfRule type="expression" dxfId="23" priority="22">
      <formula>$L903&gt;0</formula>
    </cfRule>
    <cfRule type="expression" dxfId="22" priority="23">
      <formula>$J903&gt;0</formula>
    </cfRule>
    <cfRule type="expression" dxfId="21" priority="24">
      <formula>$P903&gt;0</formula>
    </cfRule>
    <cfRule type="expression" dxfId="20" priority="25">
      <formula>$R903&gt;0</formula>
    </cfRule>
    <cfRule type="expression" dxfId="19" priority="26">
      <formula>$T903&gt;0</formula>
    </cfRule>
  </conditionalFormatting>
  <conditionalFormatting sqref="AA376">
    <cfRule type="expression" dxfId="18" priority="14">
      <formula>$N376&gt;0</formula>
    </cfRule>
    <cfRule type="expression" dxfId="17" priority="15">
      <formula>$L376&gt;0</formula>
    </cfRule>
    <cfRule type="expression" dxfId="16" priority="16">
      <formula>$J376&gt;0</formula>
    </cfRule>
    <cfRule type="expression" dxfId="15" priority="17">
      <formula>$P376&gt;0</formula>
    </cfRule>
    <cfRule type="expression" dxfId="14" priority="18">
      <formula>$R376&gt;0</formula>
    </cfRule>
    <cfRule type="expression" dxfId="13" priority="19">
      <formula>$T376&gt;0</formula>
    </cfRule>
  </conditionalFormatting>
  <conditionalFormatting sqref="AA390:AA391">
    <cfRule type="expression" dxfId="12" priority="8">
      <formula>$N390&gt;0</formula>
    </cfRule>
    <cfRule type="expression" dxfId="11" priority="9">
      <formula>$L390&gt;0</formula>
    </cfRule>
    <cfRule type="expression" dxfId="10" priority="10">
      <formula>$J390&gt;0</formula>
    </cfRule>
    <cfRule type="expression" dxfId="9" priority="11">
      <formula>$P390&gt;0</formula>
    </cfRule>
    <cfRule type="expression" dxfId="8" priority="12">
      <formula>$R390&gt;0</formula>
    </cfRule>
    <cfRule type="expression" dxfId="7" priority="13">
      <formula>$T390&gt;0</formula>
    </cfRule>
  </conditionalFormatting>
  <conditionalFormatting sqref="AA525">
    <cfRule type="expression" dxfId="6" priority="1">
      <formula>$N525&gt;0</formula>
    </cfRule>
    <cfRule type="expression" dxfId="5" priority="2">
      <formula>#REF!&gt;0</formula>
    </cfRule>
    <cfRule type="expression" dxfId="4" priority="3">
      <formula>$L525&gt;0</formula>
    </cfRule>
    <cfRule type="expression" dxfId="3" priority="4">
      <formula>$J525&gt;0</formula>
    </cfRule>
    <cfRule type="expression" dxfId="2" priority="5">
      <formula>$P525&gt;0</formula>
    </cfRule>
    <cfRule type="expression" dxfId="1" priority="6">
      <formula>$R525&gt;0</formula>
    </cfRule>
    <cfRule type="expression" dxfId="0" priority="7">
      <formula>$T525&gt;0</formula>
    </cfRule>
  </conditionalFormatting>
  <pageMargins left="0.7" right="0.7" top="0.75" bottom="0.75" header="0.3" footer="0.3"/>
  <pageSetup paperSize="9" orientation="portrait" r:id="rId1"/>
  <ignoredErrors>
    <ignoredError sqref="C359 C350 C421 C572"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D41F4-395C-4BFD-B718-5DF70ED29B4E}">
  <dimension ref="A1"/>
  <sheetViews>
    <sheetView workbookViewId="0"/>
  </sheetViews>
  <sheetFormatPr defaultRowHeight="15" x14ac:dyDescent="0.25"/>
  <sheetData>
    <row r="1" spans="1:1" x14ac:dyDescent="0.25">
      <c r="A1" t="s">
        <v>2430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882"/>
  <sheetViews>
    <sheetView zoomScale="90" zoomScaleNormal="90" workbookViewId="0">
      <pane ySplit="1" topLeftCell="A851" activePane="bottomLeft" state="frozen"/>
      <selection pane="bottomLeft" activeCell="A877" sqref="A877"/>
    </sheetView>
  </sheetViews>
  <sheetFormatPr defaultColWidth="9.140625" defaultRowHeight="12.75" x14ac:dyDescent="0.2"/>
  <cols>
    <col min="1" max="1" width="15.140625" style="17" bestFit="1" customWidth="1"/>
    <col min="2" max="2" width="69.140625" style="17" customWidth="1"/>
    <col min="3" max="3" width="15.7109375" style="17" customWidth="1"/>
    <col min="4" max="4" width="20" style="17" customWidth="1"/>
    <col min="5" max="5" width="17.28515625" style="17" bestFit="1" customWidth="1"/>
    <col min="6" max="6" width="17.42578125" style="17" customWidth="1"/>
    <col min="7" max="7" width="19.5703125" style="17" customWidth="1"/>
    <col min="8" max="8" width="21.42578125" style="17" customWidth="1"/>
    <col min="9" max="9" width="13.28515625" style="42" customWidth="1"/>
    <col min="10" max="11" width="14.42578125" style="42" bestFit="1" customWidth="1"/>
    <col min="12" max="12" width="14.42578125" style="42" customWidth="1"/>
    <col min="13" max="13" width="18.85546875" style="17" bestFit="1" customWidth="1"/>
    <col min="14" max="14" width="19.85546875" style="17" bestFit="1" customWidth="1"/>
    <col min="15" max="15" width="29.140625" style="17" bestFit="1" customWidth="1"/>
    <col min="16" max="16" width="21" style="17" bestFit="1" customWidth="1"/>
    <col min="17" max="17" width="30.140625" style="17" bestFit="1" customWidth="1"/>
    <col min="18" max="18" width="16.140625" style="44" bestFit="1" customWidth="1"/>
    <col min="19" max="19" width="17.140625" style="44" bestFit="1" customWidth="1"/>
    <col min="20" max="20" width="27.5703125" style="44" bestFit="1" customWidth="1"/>
    <col min="21" max="21" width="21.85546875" style="44" customWidth="1"/>
    <col min="22" max="22" width="25.140625" style="44" bestFit="1" customWidth="1"/>
    <col min="23" max="24" width="9.140625" style="17"/>
    <col min="25" max="25" width="12.7109375" style="17" bestFit="1" customWidth="1"/>
    <col min="26" max="16384" width="9.140625" style="17"/>
  </cols>
  <sheetData>
    <row r="1" spans="1:25" x14ac:dyDescent="0.2">
      <c r="A1" s="17" t="s">
        <v>0</v>
      </c>
      <c r="B1" s="17" t="s">
        <v>26</v>
      </c>
      <c r="C1" s="17" t="s">
        <v>1</v>
      </c>
      <c r="D1" s="17" t="s">
        <v>2</v>
      </c>
      <c r="E1" s="17" t="s">
        <v>25</v>
      </c>
      <c r="F1" s="17" t="s">
        <v>23</v>
      </c>
      <c r="G1" s="17" t="s">
        <v>24</v>
      </c>
      <c r="H1" s="17" t="s">
        <v>27</v>
      </c>
      <c r="I1" s="42" t="s">
        <v>3</v>
      </c>
      <c r="J1" s="42" t="s">
        <v>4</v>
      </c>
      <c r="K1" s="42" t="s">
        <v>5</v>
      </c>
      <c r="L1" s="42" t="s">
        <v>22</v>
      </c>
      <c r="M1" s="17" t="s">
        <v>39</v>
      </c>
      <c r="N1" s="17" t="s">
        <v>40</v>
      </c>
      <c r="O1" s="17" t="s">
        <v>45</v>
      </c>
      <c r="P1" s="17" t="s">
        <v>41</v>
      </c>
      <c r="Q1" s="17" t="s">
        <v>46</v>
      </c>
      <c r="R1" s="44" t="s">
        <v>42</v>
      </c>
      <c r="S1" s="44" t="s">
        <v>43</v>
      </c>
      <c r="T1" s="44" t="s">
        <v>47</v>
      </c>
      <c r="U1" s="44" t="s">
        <v>44</v>
      </c>
      <c r="V1" s="44" t="s">
        <v>48</v>
      </c>
      <c r="X1" s="37" t="s">
        <v>37</v>
      </c>
      <c r="Y1" s="37" t="s">
        <v>37</v>
      </c>
    </row>
    <row r="2" spans="1:25" ht="15" x14ac:dyDescent="0.25">
      <c r="A2" s="18" t="s">
        <v>54</v>
      </c>
      <c r="B2" s="18" t="s">
        <v>55</v>
      </c>
      <c r="C2" s="18" t="s">
        <v>38</v>
      </c>
      <c r="D2" s="19">
        <v>13.005699999999999</v>
      </c>
      <c r="E2" s="19">
        <v>4.5051612528000003E-2</v>
      </c>
      <c r="F2" s="19">
        <v>1.7920868645200001E-2</v>
      </c>
      <c r="G2" s="19">
        <v>0.234291726482</v>
      </c>
      <c r="H2" s="19">
        <f>D2-E2-F2-G2</f>
        <v>12.708435792344797</v>
      </c>
      <c r="I2" s="42">
        <f>E2/D2*100</f>
        <v>0.34639898296900595</v>
      </c>
      <c r="J2" s="42">
        <f>F2/D2*100</f>
        <v>0.13779241905625994</v>
      </c>
      <c r="K2" s="42">
        <f>G2/D2*100</f>
        <v>1.8014541814896547</v>
      </c>
      <c r="L2" s="42">
        <f>H2/D2*100</f>
        <v>97.714354416485065</v>
      </c>
      <c r="M2" s="19">
        <v>1.7028999999999999E-2</v>
      </c>
      <c r="N2" s="19">
        <v>8.6983800000000003E-3</v>
      </c>
      <c r="O2" s="41">
        <f>M2+N2</f>
        <v>2.5727380000000001E-2</v>
      </c>
      <c r="P2" s="19">
        <v>0.104361</v>
      </c>
      <c r="Q2" s="41">
        <f>O2+P2</f>
        <v>0.13008838</v>
      </c>
      <c r="R2" s="44">
        <f>M2/D2*100</f>
        <v>0.1309348977755907</v>
      </c>
      <c r="S2" s="44">
        <f>N2/D2*100</f>
        <v>6.6881290511083602E-2</v>
      </c>
      <c r="T2" s="44">
        <f>O2/D2*100</f>
        <v>0.19781618828667433</v>
      </c>
      <c r="U2" s="44">
        <f>P2/D2*100</f>
        <v>0.80242509053722599</v>
      </c>
      <c r="V2" s="44">
        <f>Q2/D2*100</f>
        <v>1.0002412788239003</v>
      </c>
      <c r="X2" s="36">
        <f>SUM(I2:L2)</f>
        <v>99.999999999999986</v>
      </c>
      <c r="Y2" s="47">
        <f>SUM(R2:S2,U2)</f>
        <v>1.0002412788239003</v>
      </c>
    </row>
    <row r="3" spans="1:25" ht="15" x14ac:dyDescent="0.25">
      <c r="A3" s="18" t="s">
        <v>56</v>
      </c>
      <c r="B3" s="18" t="s">
        <v>57</v>
      </c>
      <c r="C3" s="18" t="s">
        <v>38</v>
      </c>
      <c r="D3" s="19">
        <v>5.66188</v>
      </c>
      <c r="E3" s="19">
        <v>0</v>
      </c>
      <c r="F3" s="19">
        <v>0</v>
      </c>
      <c r="G3" s="19">
        <v>0</v>
      </c>
      <c r="H3" s="19">
        <f t="shared" ref="H3:H66" si="0">D3-E3-F3-G3</f>
        <v>5.66188</v>
      </c>
      <c r="I3" s="42">
        <f t="shared" ref="I3:I66" si="1">E3/D3*100</f>
        <v>0</v>
      </c>
      <c r="J3" s="42">
        <f t="shared" ref="J3:J66" si="2">F3/D3*100</f>
        <v>0</v>
      </c>
      <c r="K3" s="42">
        <f t="shared" ref="K3:K66" si="3">G3/D3*100</f>
        <v>0</v>
      </c>
      <c r="L3" s="42">
        <f t="shared" ref="L3:L66" si="4">H3/D3*100</f>
        <v>100</v>
      </c>
      <c r="M3" s="19">
        <v>0.15656200000000001</v>
      </c>
      <c r="N3" s="19">
        <v>0.29045399999999999</v>
      </c>
      <c r="O3" s="41">
        <f t="shared" ref="O3:O66" si="5">M3+N3</f>
        <v>0.44701599999999997</v>
      </c>
      <c r="P3" s="19">
        <v>0.77609700000000004</v>
      </c>
      <c r="Q3" s="41">
        <f t="shared" ref="Q3:Q66" si="6">O3+P3</f>
        <v>1.2231130000000001</v>
      </c>
      <c r="R3" s="44">
        <f t="shared" ref="R3:R66" si="7">M3/D3*100</f>
        <v>2.7651945996736065</v>
      </c>
      <c r="S3" s="44">
        <f t="shared" ref="S3:S66" si="8">N3/D3*100</f>
        <v>5.1299921580817678</v>
      </c>
      <c r="T3" s="44">
        <f t="shared" ref="T3:T66" si="9">O3/D3*100</f>
        <v>7.8951867577553738</v>
      </c>
      <c r="U3" s="44">
        <f t="shared" ref="U3:U66" si="10">P3/D3*100</f>
        <v>13.70740814005242</v>
      </c>
      <c r="V3" s="44">
        <f t="shared" ref="V3:V66" si="11">Q3/D3*100</f>
        <v>21.602594897807798</v>
      </c>
      <c r="X3" s="36">
        <f t="shared" ref="X3:X66" si="12">SUM(I3:L3)</f>
        <v>100</v>
      </c>
      <c r="Y3" s="47">
        <f t="shared" ref="Y3:Y66" si="13">SUM(R3:S3,U3)</f>
        <v>21.602594897807794</v>
      </c>
    </row>
    <row r="4" spans="1:25" ht="15" x14ac:dyDescent="0.25">
      <c r="A4" s="18" t="s">
        <v>58</v>
      </c>
      <c r="B4" s="18" t="s">
        <v>59</v>
      </c>
      <c r="C4" s="18" t="s">
        <v>38</v>
      </c>
      <c r="D4" s="19">
        <v>3.62886</v>
      </c>
      <c r="E4" s="19">
        <v>0</v>
      </c>
      <c r="F4" s="19">
        <v>0</v>
      </c>
      <c r="G4" s="19">
        <v>0</v>
      </c>
      <c r="H4" s="19">
        <f t="shared" si="0"/>
        <v>3.62886</v>
      </c>
      <c r="I4" s="42">
        <f t="shared" si="1"/>
        <v>0</v>
      </c>
      <c r="J4" s="42">
        <f t="shared" si="2"/>
        <v>0</v>
      </c>
      <c r="K4" s="42">
        <f t="shared" si="3"/>
        <v>0</v>
      </c>
      <c r="L4" s="42">
        <f t="shared" si="4"/>
        <v>100</v>
      </c>
      <c r="M4" s="19">
        <v>4.7958500000000001E-2</v>
      </c>
      <c r="N4" s="19">
        <v>4.4943900000000002E-2</v>
      </c>
      <c r="O4" s="41">
        <f t="shared" si="5"/>
        <v>9.2902399999999996E-2</v>
      </c>
      <c r="P4" s="19">
        <v>0.189691</v>
      </c>
      <c r="Q4" s="41">
        <f t="shared" si="6"/>
        <v>0.28259339999999999</v>
      </c>
      <c r="R4" s="44">
        <f t="shared" si="7"/>
        <v>1.3215858423857629</v>
      </c>
      <c r="S4" s="44">
        <f t="shared" si="8"/>
        <v>1.2385129214133366</v>
      </c>
      <c r="T4" s="44">
        <f t="shared" si="9"/>
        <v>2.5600987637990991</v>
      </c>
      <c r="U4" s="44">
        <f t="shared" si="10"/>
        <v>5.227289010873938</v>
      </c>
      <c r="V4" s="44">
        <f t="shared" si="11"/>
        <v>7.7873877746730376</v>
      </c>
      <c r="X4" s="36">
        <f t="shared" si="12"/>
        <v>100</v>
      </c>
      <c r="Y4" s="47">
        <f t="shared" si="13"/>
        <v>7.7873877746730376</v>
      </c>
    </row>
    <row r="5" spans="1:25" ht="15" x14ac:dyDescent="0.25">
      <c r="A5" s="18" t="s">
        <v>60</v>
      </c>
      <c r="B5" s="18" t="s">
        <v>61</v>
      </c>
      <c r="C5" s="18" t="s">
        <v>38</v>
      </c>
      <c r="D5" s="19">
        <v>4.0405899999999999</v>
      </c>
      <c r="E5" s="19">
        <v>0</v>
      </c>
      <c r="F5" s="19">
        <v>0.29748973399899997</v>
      </c>
      <c r="G5" s="19">
        <v>7.3800180690099998E-2</v>
      </c>
      <c r="H5" s="19">
        <f t="shared" si="0"/>
        <v>3.6693000853108999</v>
      </c>
      <c r="I5" s="42">
        <f t="shared" si="1"/>
        <v>0</v>
      </c>
      <c r="J5" s="42">
        <f t="shared" si="2"/>
        <v>7.3625320559373746</v>
      </c>
      <c r="K5" s="42">
        <f t="shared" si="3"/>
        <v>1.8264704087794108</v>
      </c>
      <c r="L5" s="42">
        <f t="shared" si="4"/>
        <v>90.810997535283207</v>
      </c>
      <c r="M5" s="19">
        <v>4.9863299999999999E-2</v>
      </c>
      <c r="N5" s="19">
        <v>4.9612999999999997E-2</v>
      </c>
      <c r="O5" s="41">
        <f t="shared" si="5"/>
        <v>9.947629999999999E-2</v>
      </c>
      <c r="P5" s="19">
        <v>0.20385400000000001</v>
      </c>
      <c r="Q5" s="41">
        <f t="shared" si="6"/>
        <v>0.3033303</v>
      </c>
      <c r="R5" s="44">
        <f t="shared" si="7"/>
        <v>1.2340598773941429</v>
      </c>
      <c r="S5" s="44">
        <f t="shared" si="8"/>
        <v>1.2278652375024439</v>
      </c>
      <c r="T5" s="44">
        <f t="shared" si="9"/>
        <v>2.4619251148965864</v>
      </c>
      <c r="U5" s="44">
        <f t="shared" si="10"/>
        <v>5.0451542967734913</v>
      </c>
      <c r="V5" s="44">
        <f t="shared" si="11"/>
        <v>7.5070794116700785</v>
      </c>
      <c r="X5" s="36">
        <f t="shared" si="12"/>
        <v>100</v>
      </c>
      <c r="Y5" s="47">
        <f t="shared" si="13"/>
        <v>7.5070794116700785</v>
      </c>
    </row>
    <row r="6" spans="1:25" ht="15" x14ac:dyDescent="0.25">
      <c r="A6" s="18" t="s">
        <v>62</v>
      </c>
      <c r="B6" s="18" t="s">
        <v>63</v>
      </c>
      <c r="C6" s="18" t="s">
        <v>38</v>
      </c>
      <c r="D6" s="19">
        <v>0.84326400000000001</v>
      </c>
      <c r="E6" s="19">
        <v>0</v>
      </c>
      <c r="F6" s="19">
        <v>0</v>
      </c>
      <c r="G6" s="19">
        <v>0</v>
      </c>
      <c r="H6" s="19">
        <f t="shared" si="0"/>
        <v>0.84326400000000001</v>
      </c>
      <c r="I6" s="42">
        <f t="shared" si="1"/>
        <v>0</v>
      </c>
      <c r="J6" s="42">
        <f t="shared" si="2"/>
        <v>0</v>
      </c>
      <c r="K6" s="42">
        <f t="shared" si="3"/>
        <v>0</v>
      </c>
      <c r="L6" s="42">
        <f t="shared" si="4"/>
        <v>100</v>
      </c>
      <c r="M6" s="19">
        <v>1.06674E-3</v>
      </c>
      <c r="N6" s="19">
        <v>7.4892399999999999E-4</v>
      </c>
      <c r="O6" s="41">
        <f t="shared" si="5"/>
        <v>1.815664E-3</v>
      </c>
      <c r="P6" s="19">
        <v>1.82329E-3</v>
      </c>
      <c r="Q6" s="41">
        <f t="shared" si="6"/>
        <v>3.6389539999999998E-3</v>
      </c>
      <c r="R6" s="44">
        <f t="shared" si="7"/>
        <v>0.1265013091985428</v>
      </c>
      <c r="S6" s="44">
        <f t="shared" si="8"/>
        <v>8.8812518973891932E-2</v>
      </c>
      <c r="T6" s="44">
        <f t="shared" si="9"/>
        <v>0.21531382817243472</v>
      </c>
      <c r="U6" s="44">
        <f t="shared" si="10"/>
        <v>0.21621817129629631</v>
      </c>
      <c r="V6" s="44">
        <f t="shared" si="11"/>
        <v>0.431531999468731</v>
      </c>
      <c r="X6" s="36">
        <f t="shared" si="12"/>
        <v>100</v>
      </c>
      <c r="Y6" s="47">
        <f t="shared" si="13"/>
        <v>0.431531999468731</v>
      </c>
    </row>
    <row r="7" spans="1:25" ht="15" x14ac:dyDescent="0.25">
      <c r="A7" s="18" t="s">
        <v>64</v>
      </c>
      <c r="B7" s="18" t="s">
        <v>65</v>
      </c>
      <c r="C7" s="18" t="s">
        <v>38</v>
      </c>
      <c r="D7" s="19">
        <v>2.5079699999999998</v>
      </c>
      <c r="E7" s="19">
        <v>0</v>
      </c>
      <c r="F7" s="19">
        <v>0</v>
      </c>
      <c r="G7" s="19">
        <v>0</v>
      </c>
      <c r="H7" s="19">
        <f t="shared" si="0"/>
        <v>2.5079699999999998</v>
      </c>
      <c r="I7" s="42">
        <f t="shared" si="1"/>
        <v>0</v>
      </c>
      <c r="J7" s="42">
        <f t="shared" si="2"/>
        <v>0</v>
      </c>
      <c r="K7" s="42">
        <f t="shared" si="3"/>
        <v>0</v>
      </c>
      <c r="L7" s="42">
        <f t="shared" si="4"/>
        <v>100</v>
      </c>
      <c r="M7" s="19">
        <v>4.8915399999999998E-2</v>
      </c>
      <c r="N7" s="19">
        <v>1.6611500000000001E-2</v>
      </c>
      <c r="O7" s="41">
        <f t="shared" si="5"/>
        <v>6.5526899999999999E-2</v>
      </c>
      <c r="P7" s="19">
        <v>5.7152700000000001E-2</v>
      </c>
      <c r="Q7" s="41">
        <f t="shared" si="6"/>
        <v>0.1226796</v>
      </c>
      <c r="R7" s="44">
        <f t="shared" si="7"/>
        <v>1.95039813075914</v>
      </c>
      <c r="S7" s="44">
        <f t="shared" si="8"/>
        <v>0.6623484331949745</v>
      </c>
      <c r="T7" s="44">
        <f t="shared" si="9"/>
        <v>2.6127465639541145</v>
      </c>
      <c r="U7" s="44">
        <f t="shared" si="10"/>
        <v>2.2788430483618227</v>
      </c>
      <c r="V7" s="44">
        <f t="shared" si="11"/>
        <v>4.8915896123159373</v>
      </c>
      <c r="X7" s="36">
        <f t="shared" si="12"/>
        <v>100</v>
      </c>
      <c r="Y7" s="47">
        <f t="shared" si="13"/>
        <v>4.8915896123159373</v>
      </c>
    </row>
    <row r="8" spans="1:25" ht="15" x14ac:dyDescent="0.25">
      <c r="A8" s="18" t="s">
        <v>66</v>
      </c>
      <c r="B8" s="18" t="s">
        <v>67</v>
      </c>
      <c r="C8" s="18" t="s">
        <v>38</v>
      </c>
      <c r="D8" s="19">
        <v>2.3630000000000002E-2</v>
      </c>
      <c r="E8" s="19">
        <v>0</v>
      </c>
      <c r="F8" s="19">
        <v>0</v>
      </c>
      <c r="G8" s="19">
        <v>0</v>
      </c>
      <c r="H8" s="19">
        <f t="shared" si="0"/>
        <v>2.3630000000000002E-2</v>
      </c>
      <c r="I8" s="42">
        <f t="shared" si="1"/>
        <v>0</v>
      </c>
      <c r="J8" s="42">
        <f t="shared" si="2"/>
        <v>0</v>
      </c>
      <c r="K8" s="42">
        <f t="shared" si="3"/>
        <v>0</v>
      </c>
      <c r="L8" s="42">
        <f t="shared" si="4"/>
        <v>100</v>
      </c>
      <c r="M8" s="19">
        <v>0</v>
      </c>
      <c r="N8" s="19">
        <v>1.22734E-2</v>
      </c>
      <c r="O8" s="41">
        <f t="shared" si="5"/>
        <v>1.22734E-2</v>
      </c>
      <c r="P8" s="19">
        <v>5.9507800000000001E-3</v>
      </c>
      <c r="Q8" s="41">
        <f t="shared" si="6"/>
        <v>1.822418E-2</v>
      </c>
      <c r="R8" s="44">
        <f t="shared" si="7"/>
        <v>0</v>
      </c>
      <c r="S8" s="44">
        <f t="shared" si="8"/>
        <v>51.939906898011003</v>
      </c>
      <c r="T8" s="44">
        <f t="shared" si="9"/>
        <v>51.939906898011003</v>
      </c>
      <c r="U8" s="44">
        <f t="shared" si="10"/>
        <v>25.183157003808716</v>
      </c>
      <c r="V8" s="44">
        <f t="shared" si="11"/>
        <v>77.123063901819705</v>
      </c>
      <c r="X8" s="36">
        <f t="shared" si="12"/>
        <v>100</v>
      </c>
      <c r="Y8" s="47">
        <f t="shared" si="13"/>
        <v>77.123063901819719</v>
      </c>
    </row>
    <row r="9" spans="1:25" ht="15" x14ac:dyDescent="0.25">
      <c r="A9" s="18" t="s">
        <v>68</v>
      </c>
      <c r="B9" s="18" t="s">
        <v>69</v>
      </c>
      <c r="C9" s="18" t="s">
        <v>1778</v>
      </c>
      <c r="D9" s="19">
        <v>4.9315199999999999</v>
      </c>
      <c r="E9" s="19">
        <v>0</v>
      </c>
      <c r="F9" s="19">
        <v>0</v>
      </c>
      <c r="G9" s="19">
        <v>0</v>
      </c>
      <c r="H9" s="19">
        <f t="shared" si="0"/>
        <v>4.9315199999999999</v>
      </c>
      <c r="I9" s="42">
        <f t="shared" si="1"/>
        <v>0</v>
      </c>
      <c r="J9" s="42">
        <f t="shared" si="2"/>
        <v>0</v>
      </c>
      <c r="K9" s="42">
        <f t="shared" si="3"/>
        <v>0</v>
      </c>
      <c r="L9" s="42">
        <f t="shared" si="4"/>
        <v>100</v>
      </c>
      <c r="M9" s="19">
        <v>8.6948399999999995E-2</v>
      </c>
      <c r="N9" s="19">
        <v>6.6576300000000005E-2</v>
      </c>
      <c r="O9" s="41">
        <f t="shared" si="5"/>
        <v>0.15352470000000001</v>
      </c>
      <c r="P9" s="19">
        <v>9.6979599999999999E-2</v>
      </c>
      <c r="Q9" s="41">
        <f t="shared" si="6"/>
        <v>0.25050430000000001</v>
      </c>
      <c r="R9" s="44">
        <f t="shared" si="7"/>
        <v>1.7631156316916488</v>
      </c>
      <c r="S9" s="44">
        <f t="shared" si="8"/>
        <v>1.3500158166244891</v>
      </c>
      <c r="T9" s="44">
        <f t="shared" si="9"/>
        <v>3.1131314483161381</v>
      </c>
      <c r="U9" s="44">
        <f t="shared" si="10"/>
        <v>1.9665255337096879</v>
      </c>
      <c r="V9" s="44">
        <f t="shared" si="11"/>
        <v>5.0796569820258259</v>
      </c>
      <c r="X9" s="36">
        <f t="shared" si="12"/>
        <v>100</v>
      </c>
      <c r="Y9" s="47">
        <f t="shared" si="13"/>
        <v>5.0796569820258259</v>
      </c>
    </row>
    <row r="10" spans="1:25" ht="15" x14ac:dyDescent="0.25">
      <c r="A10" s="18" t="s">
        <v>70</v>
      </c>
      <c r="B10" s="18" t="s">
        <v>71</v>
      </c>
      <c r="C10" s="18" t="s">
        <v>38</v>
      </c>
      <c r="D10" s="19">
        <v>2.4186299999999998</v>
      </c>
      <c r="E10" s="19">
        <v>0</v>
      </c>
      <c r="F10" s="19">
        <v>0</v>
      </c>
      <c r="G10" s="19">
        <v>0</v>
      </c>
      <c r="H10" s="19">
        <f t="shared" si="0"/>
        <v>2.4186299999999998</v>
      </c>
      <c r="I10" s="42">
        <f t="shared" si="1"/>
        <v>0</v>
      </c>
      <c r="J10" s="42">
        <f t="shared" si="2"/>
        <v>0</v>
      </c>
      <c r="K10" s="42">
        <f t="shared" si="3"/>
        <v>0</v>
      </c>
      <c r="L10" s="42">
        <f t="shared" si="4"/>
        <v>100</v>
      </c>
      <c r="M10" s="19">
        <v>0</v>
      </c>
      <c r="N10" s="19">
        <v>0</v>
      </c>
      <c r="O10" s="41">
        <f t="shared" si="5"/>
        <v>0</v>
      </c>
      <c r="P10" s="19">
        <v>0</v>
      </c>
      <c r="Q10" s="41">
        <f t="shared" si="6"/>
        <v>0</v>
      </c>
      <c r="R10" s="44">
        <f t="shared" si="7"/>
        <v>0</v>
      </c>
      <c r="S10" s="44">
        <f t="shared" si="8"/>
        <v>0</v>
      </c>
      <c r="T10" s="44">
        <f t="shared" si="9"/>
        <v>0</v>
      </c>
      <c r="U10" s="44">
        <f t="shared" si="10"/>
        <v>0</v>
      </c>
      <c r="V10" s="44">
        <f t="shared" si="11"/>
        <v>0</v>
      </c>
      <c r="X10" s="36">
        <f t="shared" si="12"/>
        <v>100</v>
      </c>
      <c r="Y10" s="47">
        <f t="shared" si="13"/>
        <v>0</v>
      </c>
    </row>
    <row r="11" spans="1:25" ht="15" x14ac:dyDescent="0.25">
      <c r="A11" s="18" t="s">
        <v>72</v>
      </c>
      <c r="B11" s="18" t="s">
        <v>73</v>
      </c>
      <c r="C11" s="18" t="s">
        <v>49</v>
      </c>
      <c r="D11" s="19">
        <v>2.8571</v>
      </c>
      <c r="E11" s="19">
        <v>0</v>
      </c>
      <c r="F11" s="19">
        <v>0</v>
      </c>
      <c r="G11" s="19">
        <v>0</v>
      </c>
      <c r="H11" s="19">
        <f t="shared" si="0"/>
        <v>2.8571</v>
      </c>
      <c r="I11" s="42">
        <f t="shared" si="1"/>
        <v>0</v>
      </c>
      <c r="J11" s="42">
        <f t="shared" si="2"/>
        <v>0</v>
      </c>
      <c r="K11" s="42">
        <f t="shared" si="3"/>
        <v>0</v>
      </c>
      <c r="L11" s="42">
        <f t="shared" si="4"/>
        <v>100</v>
      </c>
      <c r="M11" s="19">
        <v>0</v>
      </c>
      <c r="N11" s="19">
        <v>0</v>
      </c>
      <c r="O11" s="41">
        <f t="shared" si="5"/>
        <v>0</v>
      </c>
      <c r="P11" s="19">
        <v>9.7295699999999999E-2</v>
      </c>
      <c r="Q11" s="41">
        <f t="shared" si="6"/>
        <v>9.7295699999999999E-2</v>
      </c>
      <c r="R11" s="44">
        <f t="shared" si="7"/>
        <v>0</v>
      </c>
      <c r="S11" s="44">
        <f t="shared" si="8"/>
        <v>0</v>
      </c>
      <c r="T11" s="44">
        <f t="shared" si="9"/>
        <v>0</v>
      </c>
      <c r="U11" s="44">
        <f t="shared" si="10"/>
        <v>3.4054005810087147</v>
      </c>
      <c r="V11" s="44">
        <f t="shared" si="11"/>
        <v>3.4054005810087147</v>
      </c>
      <c r="X11" s="36">
        <f t="shared" si="12"/>
        <v>100</v>
      </c>
      <c r="Y11" s="47">
        <f t="shared" si="13"/>
        <v>3.4054005810087147</v>
      </c>
    </row>
    <row r="12" spans="1:25" ht="15" x14ac:dyDescent="0.25">
      <c r="A12" s="18" t="s">
        <v>74</v>
      </c>
      <c r="B12" s="18" t="s">
        <v>75</v>
      </c>
      <c r="C12" s="18" t="s">
        <v>38</v>
      </c>
      <c r="D12" s="19">
        <v>4.5393999999999997</v>
      </c>
      <c r="E12" s="19">
        <v>0</v>
      </c>
      <c r="F12" s="19">
        <v>0</v>
      </c>
      <c r="G12" s="19">
        <v>0</v>
      </c>
      <c r="H12" s="19">
        <f t="shared" si="0"/>
        <v>4.5393999999999997</v>
      </c>
      <c r="I12" s="42">
        <f t="shared" si="1"/>
        <v>0</v>
      </c>
      <c r="J12" s="42">
        <f t="shared" si="2"/>
        <v>0</v>
      </c>
      <c r="K12" s="42">
        <f t="shared" si="3"/>
        <v>0</v>
      </c>
      <c r="L12" s="42">
        <f t="shared" si="4"/>
        <v>100</v>
      </c>
      <c r="M12" s="19">
        <v>9.7379999999999994E-2</v>
      </c>
      <c r="N12" s="19">
        <v>0.11550000000000001</v>
      </c>
      <c r="O12" s="41">
        <f t="shared" si="5"/>
        <v>0.21288000000000001</v>
      </c>
      <c r="P12" s="19">
        <v>0.22960800000000001</v>
      </c>
      <c r="Q12" s="41">
        <f t="shared" si="6"/>
        <v>0.44248799999999999</v>
      </c>
      <c r="R12" s="44">
        <f t="shared" si="7"/>
        <v>2.1452174296162489</v>
      </c>
      <c r="S12" s="44">
        <f t="shared" si="8"/>
        <v>2.5443891263162537</v>
      </c>
      <c r="T12" s="44">
        <f t="shared" si="9"/>
        <v>4.6896065559325022</v>
      </c>
      <c r="U12" s="44">
        <f t="shared" si="10"/>
        <v>5.0581134070582019</v>
      </c>
      <c r="V12" s="44">
        <f t="shared" si="11"/>
        <v>9.7477199629907041</v>
      </c>
      <c r="X12" s="36">
        <f t="shared" si="12"/>
        <v>100</v>
      </c>
      <c r="Y12" s="47">
        <f t="shared" si="13"/>
        <v>9.7477199629907041</v>
      </c>
    </row>
    <row r="13" spans="1:25" ht="15" x14ac:dyDescent="0.25">
      <c r="A13" s="18" t="s">
        <v>76</v>
      </c>
      <c r="B13" s="18" t="s">
        <v>77</v>
      </c>
      <c r="C13" s="18" t="s">
        <v>38</v>
      </c>
      <c r="D13" s="19">
        <v>2.52373</v>
      </c>
      <c r="E13" s="19">
        <v>0</v>
      </c>
      <c r="F13" s="19">
        <v>0</v>
      </c>
      <c r="G13" s="19">
        <v>0</v>
      </c>
      <c r="H13" s="19">
        <f t="shared" si="0"/>
        <v>2.52373</v>
      </c>
      <c r="I13" s="42">
        <f t="shared" si="1"/>
        <v>0</v>
      </c>
      <c r="J13" s="42">
        <f t="shared" si="2"/>
        <v>0</v>
      </c>
      <c r="K13" s="42">
        <f t="shared" si="3"/>
        <v>0</v>
      </c>
      <c r="L13" s="42">
        <f t="shared" si="4"/>
        <v>100</v>
      </c>
      <c r="M13" s="19">
        <v>1.84561E-2</v>
      </c>
      <c r="N13" s="19">
        <v>2.47414E-2</v>
      </c>
      <c r="O13" s="41">
        <f t="shared" si="5"/>
        <v>4.31975E-2</v>
      </c>
      <c r="P13" s="19">
        <v>5.6297100000000003E-2</v>
      </c>
      <c r="Q13" s="41">
        <f t="shared" si="6"/>
        <v>9.9494600000000002E-2</v>
      </c>
      <c r="R13" s="44">
        <f t="shared" si="7"/>
        <v>0.73130247688936612</v>
      </c>
      <c r="S13" s="44">
        <f t="shared" si="8"/>
        <v>0.98035051293125641</v>
      </c>
      <c r="T13" s="44">
        <f t="shared" si="9"/>
        <v>1.7116529898206228</v>
      </c>
      <c r="U13" s="44">
        <f t="shared" si="10"/>
        <v>2.2307100997333311</v>
      </c>
      <c r="V13" s="44">
        <f t="shared" si="11"/>
        <v>3.9423630895539539</v>
      </c>
      <c r="X13" s="36">
        <f t="shared" si="12"/>
        <v>100</v>
      </c>
      <c r="Y13" s="47">
        <f t="shared" si="13"/>
        <v>3.9423630895539539</v>
      </c>
    </row>
    <row r="14" spans="1:25" ht="15" x14ac:dyDescent="0.25">
      <c r="A14" s="18" t="s">
        <v>78</v>
      </c>
      <c r="B14" s="18" t="s">
        <v>79</v>
      </c>
      <c r="C14" s="18" t="s">
        <v>1778</v>
      </c>
      <c r="D14" s="19">
        <v>0.63351900000000005</v>
      </c>
      <c r="E14" s="19">
        <v>0</v>
      </c>
      <c r="F14" s="19">
        <v>0</v>
      </c>
      <c r="G14" s="19">
        <v>0</v>
      </c>
      <c r="H14" s="19">
        <f t="shared" si="0"/>
        <v>0.63351900000000005</v>
      </c>
      <c r="I14" s="42">
        <f t="shared" si="1"/>
        <v>0</v>
      </c>
      <c r="J14" s="42">
        <f t="shared" si="2"/>
        <v>0</v>
      </c>
      <c r="K14" s="42">
        <f t="shared" si="3"/>
        <v>0</v>
      </c>
      <c r="L14" s="42">
        <f t="shared" si="4"/>
        <v>100</v>
      </c>
      <c r="M14" s="19">
        <v>0</v>
      </c>
      <c r="N14" s="19">
        <v>0</v>
      </c>
      <c r="O14" s="41">
        <f t="shared" si="5"/>
        <v>0</v>
      </c>
      <c r="P14" s="19">
        <v>7.3126500000000004E-3</v>
      </c>
      <c r="Q14" s="41">
        <f t="shared" si="6"/>
        <v>7.3126500000000004E-3</v>
      </c>
      <c r="R14" s="44">
        <f t="shared" si="7"/>
        <v>0</v>
      </c>
      <c r="S14" s="44">
        <f t="shared" si="8"/>
        <v>0</v>
      </c>
      <c r="T14" s="44">
        <f t="shared" si="9"/>
        <v>0</v>
      </c>
      <c r="U14" s="44">
        <f t="shared" si="10"/>
        <v>1.1542905579785294</v>
      </c>
      <c r="V14" s="44">
        <f t="shared" si="11"/>
        <v>1.1542905579785294</v>
      </c>
      <c r="X14" s="36">
        <f t="shared" si="12"/>
        <v>100</v>
      </c>
      <c r="Y14" s="47">
        <f t="shared" si="13"/>
        <v>1.1542905579785294</v>
      </c>
    </row>
    <row r="15" spans="1:25" ht="15" x14ac:dyDescent="0.25">
      <c r="A15" s="18" t="s">
        <v>80</v>
      </c>
      <c r="B15" s="18" t="s">
        <v>81</v>
      </c>
      <c r="C15" s="18" t="s">
        <v>38</v>
      </c>
      <c r="D15" s="19">
        <v>1.0243</v>
      </c>
      <c r="E15" s="19">
        <v>0</v>
      </c>
      <c r="F15" s="19">
        <v>0</v>
      </c>
      <c r="G15" s="19">
        <v>0</v>
      </c>
      <c r="H15" s="19">
        <f t="shared" si="0"/>
        <v>1.0243</v>
      </c>
      <c r="I15" s="42">
        <f t="shared" si="1"/>
        <v>0</v>
      </c>
      <c r="J15" s="42">
        <f t="shared" si="2"/>
        <v>0</v>
      </c>
      <c r="K15" s="42">
        <f t="shared" si="3"/>
        <v>0</v>
      </c>
      <c r="L15" s="42">
        <f t="shared" si="4"/>
        <v>100</v>
      </c>
      <c r="M15" s="19">
        <v>6.8473400000000004E-3</v>
      </c>
      <c r="N15" s="19">
        <v>5.8802899999999998E-3</v>
      </c>
      <c r="O15" s="41">
        <f t="shared" si="5"/>
        <v>1.272763E-2</v>
      </c>
      <c r="P15" s="19">
        <v>3.3403799999999997E-2</v>
      </c>
      <c r="Q15" s="41">
        <f t="shared" si="6"/>
        <v>4.6131430000000001E-2</v>
      </c>
      <c r="R15" s="44">
        <f t="shared" si="7"/>
        <v>0.66848970028312016</v>
      </c>
      <c r="S15" s="44">
        <f t="shared" si="8"/>
        <v>0.57407888313970512</v>
      </c>
      <c r="T15" s="44">
        <f t="shared" si="9"/>
        <v>1.2425685834228253</v>
      </c>
      <c r="U15" s="44">
        <f t="shared" si="10"/>
        <v>3.2611344332715024</v>
      </c>
      <c r="V15" s="44">
        <f t="shared" si="11"/>
        <v>4.5037030166943275</v>
      </c>
      <c r="X15" s="36">
        <f t="shared" si="12"/>
        <v>100</v>
      </c>
      <c r="Y15" s="47">
        <f t="shared" si="13"/>
        <v>4.5037030166943275</v>
      </c>
    </row>
    <row r="16" spans="1:25" ht="15" x14ac:dyDescent="0.25">
      <c r="A16" s="18" t="s">
        <v>82</v>
      </c>
      <c r="B16" s="18" t="s">
        <v>75</v>
      </c>
      <c r="C16" s="18" t="s">
        <v>38</v>
      </c>
      <c r="D16" s="19">
        <v>4.0071399999999997</v>
      </c>
      <c r="E16" s="19">
        <v>0</v>
      </c>
      <c r="F16" s="19">
        <v>0</v>
      </c>
      <c r="G16" s="19">
        <v>0</v>
      </c>
      <c r="H16" s="19">
        <f t="shared" si="0"/>
        <v>4.0071399999999997</v>
      </c>
      <c r="I16" s="42">
        <f t="shared" si="1"/>
        <v>0</v>
      </c>
      <c r="J16" s="42">
        <f t="shared" si="2"/>
        <v>0</v>
      </c>
      <c r="K16" s="42">
        <f t="shared" si="3"/>
        <v>0</v>
      </c>
      <c r="L16" s="42">
        <f t="shared" si="4"/>
        <v>100</v>
      </c>
      <c r="M16" s="19">
        <v>2.99052E-2</v>
      </c>
      <c r="N16" s="19">
        <v>2.9443199999999999E-2</v>
      </c>
      <c r="O16" s="41">
        <f t="shared" si="5"/>
        <v>5.9348399999999996E-2</v>
      </c>
      <c r="P16" s="19">
        <v>0.11885900000000001</v>
      </c>
      <c r="Q16" s="41">
        <f t="shared" si="6"/>
        <v>0.17820740000000002</v>
      </c>
      <c r="R16" s="44">
        <f t="shared" si="7"/>
        <v>0.74629785832289364</v>
      </c>
      <c r="S16" s="44">
        <f t="shared" si="8"/>
        <v>0.73476843833756755</v>
      </c>
      <c r="T16" s="44">
        <f t="shared" si="9"/>
        <v>1.4810662966604611</v>
      </c>
      <c r="U16" s="44">
        <f t="shared" si="10"/>
        <v>2.9661803680430436</v>
      </c>
      <c r="V16" s="44">
        <f t="shared" si="11"/>
        <v>4.4472466647035054</v>
      </c>
      <c r="X16" s="36">
        <f t="shared" si="12"/>
        <v>100</v>
      </c>
      <c r="Y16" s="47">
        <f t="shared" si="13"/>
        <v>4.4472466647035045</v>
      </c>
    </row>
    <row r="17" spans="1:25" ht="15" x14ac:dyDescent="0.25">
      <c r="A17" s="18" t="s">
        <v>83</v>
      </c>
      <c r="B17" s="18" t="s">
        <v>84</v>
      </c>
      <c r="C17" s="18" t="s">
        <v>38</v>
      </c>
      <c r="D17" s="19">
        <v>2.73129</v>
      </c>
      <c r="E17" s="19">
        <v>0</v>
      </c>
      <c r="F17" s="19">
        <v>0</v>
      </c>
      <c r="G17" s="19">
        <v>0</v>
      </c>
      <c r="H17" s="19">
        <f t="shared" si="0"/>
        <v>2.73129</v>
      </c>
      <c r="I17" s="42">
        <f t="shared" si="1"/>
        <v>0</v>
      </c>
      <c r="J17" s="42">
        <f t="shared" si="2"/>
        <v>0</v>
      </c>
      <c r="K17" s="42">
        <f t="shared" si="3"/>
        <v>0</v>
      </c>
      <c r="L17" s="42">
        <f t="shared" si="4"/>
        <v>100</v>
      </c>
      <c r="M17" s="19">
        <v>0</v>
      </c>
      <c r="N17" s="19">
        <v>0</v>
      </c>
      <c r="O17" s="41">
        <f t="shared" si="5"/>
        <v>0</v>
      </c>
      <c r="P17" s="19">
        <v>3.8263800000000001E-2</v>
      </c>
      <c r="Q17" s="41">
        <f t="shared" si="6"/>
        <v>3.8263800000000001E-2</v>
      </c>
      <c r="R17" s="44">
        <f t="shared" si="7"/>
        <v>0</v>
      </c>
      <c r="S17" s="44">
        <f t="shared" si="8"/>
        <v>0</v>
      </c>
      <c r="T17" s="44">
        <f t="shared" si="9"/>
        <v>0</v>
      </c>
      <c r="U17" s="44">
        <f t="shared" si="10"/>
        <v>1.4009424118273783</v>
      </c>
      <c r="V17" s="44">
        <f t="shared" si="11"/>
        <v>1.4009424118273783</v>
      </c>
      <c r="X17" s="36">
        <f t="shared" si="12"/>
        <v>100</v>
      </c>
      <c r="Y17" s="47">
        <f t="shared" si="13"/>
        <v>1.4009424118273783</v>
      </c>
    </row>
    <row r="18" spans="1:25" ht="15" x14ac:dyDescent="0.25">
      <c r="A18" s="18" t="s">
        <v>85</v>
      </c>
      <c r="B18" s="18" t="s">
        <v>86</v>
      </c>
      <c r="C18" s="18" t="s">
        <v>49</v>
      </c>
      <c r="D18" s="19">
        <v>3.9467500000000002</v>
      </c>
      <c r="E18" s="19">
        <v>0</v>
      </c>
      <c r="F18" s="19">
        <v>0</v>
      </c>
      <c r="G18" s="19">
        <v>0</v>
      </c>
      <c r="H18" s="19">
        <f t="shared" si="0"/>
        <v>3.9467500000000002</v>
      </c>
      <c r="I18" s="42">
        <f t="shared" si="1"/>
        <v>0</v>
      </c>
      <c r="J18" s="42">
        <f t="shared" si="2"/>
        <v>0</v>
      </c>
      <c r="K18" s="42">
        <f t="shared" si="3"/>
        <v>0</v>
      </c>
      <c r="L18" s="42">
        <f t="shared" si="4"/>
        <v>100</v>
      </c>
      <c r="M18" s="19">
        <v>0</v>
      </c>
      <c r="N18" s="19">
        <v>0</v>
      </c>
      <c r="O18" s="41">
        <f t="shared" si="5"/>
        <v>0</v>
      </c>
      <c r="P18" s="19">
        <v>1.04811E-2</v>
      </c>
      <c r="Q18" s="41">
        <f t="shared" si="6"/>
        <v>1.04811E-2</v>
      </c>
      <c r="R18" s="44">
        <f t="shared" si="7"/>
        <v>0</v>
      </c>
      <c r="S18" s="44">
        <f t="shared" si="8"/>
        <v>0</v>
      </c>
      <c r="T18" s="44">
        <f t="shared" si="9"/>
        <v>0</v>
      </c>
      <c r="U18" s="44">
        <f t="shared" si="10"/>
        <v>0.26556280483942485</v>
      </c>
      <c r="V18" s="44">
        <f t="shared" si="11"/>
        <v>0.26556280483942485</v>
      </c>
      <c r="X18" s="36">
        <f t="shared" si="12"/>
        <v>100</v>
      </c>
      <c r="Y18" s="47">
        <f t="shared" si="13"/>
        <v>0.26556280483942485</v>
      </c>
    </row>
    <row r="19" spans="1:25" ht="15" x14ac:dyDescent="0.25">
      <c r="A19" s="18" t="s">
        <v>87</v>
      </c>
      <c r="B19" s="18" t="s">
        <v>88</v>
      </c>
      <c r="C19" s="18" t="s">
        <v>49</v>
      </c>
      <c r="D19" s="19">
        <v>2.1117300000000001</v>
      </c>
      <c r="E19" s="19">
        <v>0</v>
      </c>
      <c r="F19" s="19">
        <v>0</v>
      </c>
      <c r="G19" s="19">
        <v>0</v>
      </c>
      <c r="H19" s="19">
        <f t="shared" si="0"/>
        <v>2.1117300000000001</v>
      </c>
      <c r="I19" s="42">
        <f t="shared" si="1"/>
        <v>0</v>
      </c>
      <c r="J19" s="42">
        <f t="shared" si="2"/>
        <v>0</v>
      </c>
      <c r="K19" s="42">
        <f t="shared" si="3"/>
        <v>0</v>
      </c>
      <c r="L19" s="42">
        <f t="shared" si="4"/>
        <v>100</v>
      </c>
      <c r="M19" s="19">
        <v>0</v>
      </c>
      <c r="N19" s="19">
        <v>0</v>
      </c>
      <c r="O19" s="41">
        <f t="shared" si="5"/>
        <v>0</v>
      </c>
      <c r="P19" s="19">
        <v>3.8844700000000003E-2</v>
      </c>
      <c r="Q19" s="41">
        <f t="shared" si="6"/>
        <v>3.8844700000000003E-2</v>
      </c>
      <c r="R19" s="44">
        <f t="shared" si="7"/>
        <v>0</v>
      </c>
      <c r="S19" s="44">
        <f t="shared" si="8"/>
        <v>0</v>
      </c>
      <c r="T19" s="44">
        <f t="shared" si="9"/>
        <v>0</v>
      </c>
      <c r="U19" s="44">
        <f t="shared" si="10"/>
        <v>1.8394728492752386</v>
      </c>
      <c r="V19" s="44">
        <f t="shared" si="11"/>
        <v>1.8394728492752386</v>
      </c>
      <c r="X19" s="36">
        <f t="shared" si="12"/>
        <v>100</v>
      </c>
      <c r="Y19" s="47">
        <f t="shared" si="13"/>
        <v>1.8394728492752386</v>
      </c>
    </row>
    <row r="20" spans="1:25" ht="15" x14ac:dyDescent="0.25">
      <c r="A20" s="18" t="s">
        <v>89</v>
      </c>
      <c r="B20" s="18" t="s">
        <v>90</v>
      </c>
      <c r="C20" s="18" t="s">
        <v>38</v>
      </c>
      <c r="D20" s="19">
        <v>6.4695</v>
      </c>
      <c r="E20" s="19">
        <v>0</v>
      </c>
      <c r="F20" s="19">
        <v>0</v>
      </c>
      <c r="G20" s="19">
        <v>0</v>
      </c>
      <c r="H20" s="19">
        <f t="shared" si="0"/>
        <v>6.4695</v>
      </c>
      <c r="I20" s="42">
        <f t="shared" si="1"/>
        <v>0</v>
      </c>
      <c r="J20" s="42">
        <f t="shared" si="2"/>
        <v>0</v>
      </c>
      <c r="K20" s="42">
        <f t="shared" si="3"/>
        <v>0</v>
      </c>
      <c r="L20" s="42">
        <f t="shared" si="4"/>
        <v>100</v>
      </c>
      <c r="M20" s="19">
        <v>1.00914E-2</v>
      </c>
      <c r="N20" s="19">
        <v>7.1423E-2</v>
      </c>
      <c r="O20" s="41">
        <f t="shared" si="5"/>
        <v>8.1514400000000001E-2</v>
      </c>
      <c r="P20" s="19">
        <v>9.6121200000000004E-2</v>
      </c>
      <c r="Q20" s="41">
        <f t="shared" si="6"/>
        <v>0.1776356</v>
      </c>
      <c r="R20" s="44">
        <f t="shared" si="7"/>
        <v>0.1559842337120334</v>
      </c>
      <c r="S20" s="44">
        <f t="shared" si="8"/>
        <v>1.1039956719993815</v>
      </c>
      <c r="T20" s="44">
        <f t="shared" si="9"/>
        <v>1.2599799057114149</v>
      </c>
      <c r="U20" s="44">
        <f t="shared" si="10"/>
        <v>1.4857593322513332</v>
      </c>
      <c r="V20" s="44">
        <f t="shared" si="11"/>
        <v>2.7457392379627481</v>
      </c>
      <c r="X20" s="36">
        <f t="shared" si="12"/>
        <v>100</v>
      </c>
      <c r="Y20" s="47">
        <f t="shared" si="13"/>
        <v>2.7457392379627481</v>
      </c>
    </row>
    <row r="21" spans="1:25" ht="15" x14ac:dyDescent="0.25">
      <c r="A21" s="18" t="s">
        <v>91</v>
      </c>
      <c r="B21" s="18" t="s">
        <v>92</v>
      </c>
      <c r="C21" s="18" t="s">
        <v>1778</v>
      </c>
      <c r="D21" s="19">
        <v>1.4575800000000001</v>
      </c>
      <c r="E21" s="19">
        <v>0</v>
      </c>
      <c r="F21" s="19">
        <v>0.355256026871</v>
      </c>
      <c r="G21" s="19">
        <v>5.5654555149400001E-2</v>
      </c>
      <c r="H21" s="19">
        <f t="shared" si="0"/>
        <v>1.0466694179796001</v>
      </c>
      <c r="I21" s="42">
        <f t="shared" si="1"/>
        <v>0</v>
      </c>
      <c r="J21" s="42">
        <f t="shared" si="2"/>
        <v>24.373003668477885</v>
      </c>
      <c r="K21" s="42">
        <f t="shared" si="3"/>
        <v>3.8182847699200044</v>
      </c>
      <c r="L21" s="42">
        <f t="shared" si="4"/>
        <v>71.808711561602109</v>
      </c>
      <c r="M21" s="19">
        <v>1.28524E-2</v>
      </c>
      <c r="N21" s="19">
        <v>6.1485100000000003E-3</v>
      </c>
      <c r="O21" s="41">
        <f t="shared" si="5"/>
        <v>1.9000909999999999E-2</v>
      </c>
      <c r="P21" s="19">
        <v>0.102094</v>
      </c>
      <c r="Q21" s="41">
        <f t="shared" si="6"/>
        <v>0.12109491</v>
      </c>
      <c r="R21" s="44">
        <f t="shared" si="7"/>
        <v>0.88176292210376084</v>
      </c>
      <c r="S21" s="44">
        <f t="shared" si="8"/>
        <v>0.42183001962156447</v>
      </c>
      <c r="T21" s="44">
        <f t="shared" si="9"/>
        <v>1.3035929417253254</v>
      </c>
      <c r="U21" s="44">
        <f t="shared" si="10"/>
        <v>7.00434967548951</v>
      </c>
      <c r="V21" s="44">
        <f t="shared" si="11"/>
        <v>8.3079426172148345</v>
      </c>
      <c r="X21" s="36">
        <f t="shared" si="12"/>
        <v>100</v>
      </c>
      <c r="Y21" s="47">
        <f t="shared" si="13"/>
        <v>8.3079426172148345</v>
      </c>
    </row>
    <row r="22" spans="1:25" ht="15" x14ac:dyDescent="0.25">
      <c r="A22" s="18" t="s">
        <v>93</v>
      </c>
      <c r="B22" s="18" t="s">
        <v>94</v>
      </c>
      <c r="C22" s="18" t="s">
        <v>38</v>
      </c>
      <c r="D22" s="19">
        <v>0.84398300000000004</v>
      </c>
      <c r="E22" s="19">
        <v>0</v>
      </c>
      <c r="F22" s="19">
        <v>0</v>
      </c>
      <c r="G22" s="19">
        <v>0</v>
      </c>
      <c r="H22" s="19">
        <f t="shared" si="0"/>
        <v>0.84398300000000004</v>
      </c>
      <c r="I22" s="42">
        <f t="shared" si="1"/>
        <v>0</v>
      </c>
      <c r="J22" s="42">
        <f t="shared" si="2"/>
        <v>0</v>
      </c>
      <c r="K22" s="42">
        <f t="shared" si="3"/>
        <v>0</v>
      </c>
      <c r="L22" s="42">
        <f t="shared" si="4"/>
        <v>100</v>
      </c>
      <c r="M22" s="19">
        <v>0</v>
      </c>
      <c r="N22" s="19">
        <v>0</v>
      </c>
      <c r="O22" s="41">
        <f t="shared" si="5"/>
        <v>0</v>
      </c>
      <c r="P22" s="19">
        <v>0</v>
      </c>
      <c r="Q22" s="41">
        <f t="shared" si="6"/>
        <v>0</v>
      </c>
      <c r="R22" s="44">
        <f t="shared" si="7"/>
        <v>0</v>
      </c>
      <c r="S22" s="44">
        <f t="shared" si="8"/>
        <v>0</v>
      </c>
      <c r="T22" s="44">
        <f t="shared" si="9"/>
        <v>0</v>
      </c>
      <c r="U22" s="44">
        <f t="shared" si="10"/>
        <v>0</v>
      </c>
      <c r="V22" s="44">
        <f t="shared" si="11"/>
        <v>0</v>
      </c>
      <c r="X22" s="36">
        <f t="shared" si="12"/>
        <v>100</v>
      </c>
      <c r="Y22" s="47">
        <f t="shared" si="13"/>
        <v>0</v>
      </c>
    </row>
    <row r="23" spans="1:25" ht="15" x14ac:dyDescent="0.25">
      <c r="A23" s="18" t="s">
        <v>95</v>
      </c>
      <c r="B23" s="18" t="s">
        <v>96</v>
      </c>
      <c r="C23" s="18" t="s">
        <v>38</v>
      </c>
      <c r="D23" s="19">
        <v>0.20403499999999999</v>
      </c>
      <c r="E23" s="19">
        <v>0</v>
      </c>
      <c r="F23" s="19">
        <v>0</v>
      </c>
      <c r="G23" s="19">
        <v>0</v>
      </c>
      <c r="H23" s="19">
        <f t="shared" si="0"/>
        <v>0.20403499999999999</v>
      </c>
      <c r="I23" s="42">
        <f t="shared" si="1"/>
        <v>0</v>
      </c>
      <c r="J23" s="42">
        <f t="shared" si="2"/>
        <v>0</v>
      </c>
      <c r="K23" s="42">
        <f t="shared" si="3"/>
        <v>0</v>
      </c>
      <c r="L23" s="42">
        <f t="shared" si="4"/>
        <v>100</v>
      </c>
      <c r="M23" s="19">
        <v>0</v>
      </c>
      <c r="N23" s="19">
        <v>0</v>
      </c>
      <c r="O23" s="41">
        <f t="shared" si="5"/>
        <v>0</v>
      </c>
      <c r="P23" s="19">
        <v>2.2454900000000001E-5</v>
      </c>
      <c r="Q23" s="41">
        <f t="shared" si="6"/>
        <v>2.2454900000000001E-5</v>
      </c>
      <c r="R23" s="44">
        <f t="shared" si="7"/>
        <v>0</v>
      </c>
      <c r="S23" s="44">
        <f t="shared" si="8"/>
        <v>0</v>
      </c>
      <c r="T23" s="44">
        <f t="shared" si="9"/>
        <v>0</v>
      </c>
      <c r="U23" s="44">
        <f t="shared" si="10"/>
        <v>1.1005415737496018E-2</v>
      </c>
      <c r="V23" s="44">
        <f t="shared" si="11"/>
        <v>1.1005415737496018E-2</v>
      </c>
      <c r="X23" s="36">
        <f t="shared" si="12"/>
        <v>100</v>
      </c>
      <c r="Y23" s="47">
        <f t="shared" si="13"/>
        <v>1.1005415737496018E-2</v>
      </c>
    </row>
    <row r="24" spans="1:25" ht="15" x14ac:dyDescent="0.25">
      <c r="A24" s="18" t="s">
        <v>97</v>
      </c>
      <c r="B24" s="18" t="s">
        <v>98</v>
      </c>
      <c r="C24" s="18" t="s">
        <v>38</v>
      </c>
      <c r="D24" s="19">
        <v>2.1349</v>
      </c>
      <c r="E24" s="19">
        <v>0</v>
      </c>
      <c r="F24" s="19">
        <v>0</v>
      </c>
      <c r="G24" s="19">
        <v>0</v>
      </c>
      <c r="H24" s="19">
        <f t="shared" si="0"/>
        <v>2.1349</v>
      </c>
      <c r="I24" s="42">
        <f t="shared" si="1"/>
        <v>0</v>
      </c>
      <c r="J24" s="42">
        <f t="shared" si="2"/>
        <v>0</v>
      </c>
      <c r="K24" s="42">
        <f t="shared" si="3"/>
        <v>0</v>
      </c>
      <c r="L24" s="42">
        <f t="shared" si="4"/>
        <v>100</v>
      </c>
      <c r="M24" s="19">
        <v>0.55520000000000003</v>
      </c>
      <c r="N24" s="19">
        <v>0.116437</v>
      </c>
      <c r="O24" s="41">
        <f t="shared" si="5"/>
        <v>0.67163700000000004</v>
      </c>
      <c r="P24" s="19">
        <v>0.25204500000000002</v>
      </c>
      <c r="Q24" s="41">
        <f t="shared" si="6"/>
        <v>0.92368200000000011</v>
      </c>
      <c r="R24" s="44">
        <f t="shared" si="7"/>
        <v>26.005901915780598</v>
      </c>
      <c r="S24" s="44">
        <f t="shared" si="8"/>
        <v>5.45397910909176</v>
      </c>
      <c r="T24" s="44">
        <f t="shared" si="9"/>
        <v>31.459881024872359</v>
      </c>
      <c r="U24" s="44">
        <f t="shared" si="10"/>
        <v>11.805939388261747</v>
      </c>
      <c r="V24" s="44">
        <f t="shared" si="11"/>
        <v>43.265820413134108</v>
      </c>
      <c r="X24" s="36">
        <f t="shared" si="12"/>
        <v>100</v>
      </c>
      <c r="Y24" s="47">
        <f t="shared" si="13"/>
        <v>43.265820413134108</v>
      </c>
    </row>
    <row r="25" spans="1:25" ht="15" x14ac:dyDescent="0.25">
      <c r="A25" s="18" t="s">
        <v>99</v>
      </c>
      <c r="B25" s="18" t="s">
        <v>100</v>
      </c>
      <c r="C25" s="18" t="s">
        <v>38</v>
      </c>
      <c r="D25" s="19">
        <v>2.9219200000000001</v>
      </c>
      <c r="E25" s="19">
        <v>0</v>
      </c>
      <c r="F25" s="19">
        <v>0</v>
      </c>
      <c r="G25" s="19">
        <v>0</v>
      </c>
      <c r="H25" s="19">
        <f t="shared" si="0"/>
        <v>2.9219200000000001</v>
      </c>
      <c r="I25" s="42">
        <f t="shared" si="1"/>
        <v>0</v>
      </c>
      <c r="J25" s="42">
        <f t="shared" si="2"/>
        <v>0</v>
      </c>
      <c r="K25" s="42">
        <f t="shared" si="3"/>
        <v>0</v>
      </c>
      <c r="L25" s="42">
        <f t="shared" si="4"/>
        <v>100</v>
      </c>
      <c r="M25" s="19">
        <v>0</v>
      </c>
      <c r="N25" s="19">
        <v>2.76E-2</v>
      </c>
      <c r="O25" s="41">
        <f t="shared" si="5"/>
        <v>2.76E-2</v>
      </c>
      <c r="P25" s="19">
        <v>0.125503</v>
      </c>
      <c r="Q25" s="41">
        <f t="shared" si="6"/>
        <v>0.15310299999999999</v>
      </c>
      <c r="R25" s="44">
        <f t="shared" si="7"/>
        <v>0</v>
      </c>
      <c r="S25" s="44">
        <f t="shared" si="8"/>
        <v>0.94458438287153645</v>
      </c>
      <c r="T25" s="44">
        <f t="shared" si="9"/>
        <v>0.94458438287153645</v>
      </c>
      <c r="U25" s="44">
        <f t="shared" si="10"/>
        <v>4.2952236885335671</v>
      </c>
      <c r="V25" s="44">
        <f t="shared" si="11"/>
        <v>5.2398080714051032</v>
      </c>
      <c r="X25" s="36">
        <f t="shared" si="12"/>
        <v>100</v>
      </c>
      <c r="Y25" s="47">
        <f t="shared" si="13"/>
        <v>5.2398080714051032</v>
      </c>
    </row>
    <row r="26" spans="1:25" ht="15" x14ac:dyDescent="0.25">
      <c r="A26" s="18" t="s">
        <v>101</v>
      </c>
      <c r="B26" s="18" t="s">
        <v>102</v>
      </c>
      <c r="C26" s="18" t="s">
        <v>38</v>
      </c>
      <c r="D26" s="19">
        <v>4.36252</v>
      </c>
      <c r="E26" s="19">
        <v>0</v>
      </c>
      <c r="F26" s="19">
        <v>0</v>
      </c>
      <c r="G26" s="19">
        <v>0</v>
      </c>
      <c r="H26" s="19">
        <f t="shared" si="0"/>
        <v>4.36252</v>
      </c>
      <c r="I26" s="42">
        <f t="shared" si="1"/>
        <v>0</v>
      </c>
      <c r="J26" s="42">
        <f t="shared" si="2"/>
        <v>0</v>
      </c>
      <c r="K26" s="42">
        <f t="shared" si="3"/>
        <v>0</v>
      </c>
      <c r="L26" s="42">
        <f t="shared" si="4"/>
        <v>100</v>
      </c>
      <c r="M26" s="19">
        <v>0</v>
      </c>
      <c r="N26" s="19">
        <v>0</v>
      </c>
      <c r="O26" s="41">
        <f t="shared" si="5"/>
        <v>0</v>
      </c>
      <c r="P26" s="19">
        <v>0</v>
      </c>
      <c r="Q26" s="41">
        <f t="shared" si="6"/>
        <v>0</v>
      </c>
      <c r="R26" s="44">
        <f t="shared" si="7"/>
        <v>0</v>
      </c>
      <c r="S26" s="44">
        <f t="shared" si="8"/>
        <v>0</v>
      </c>
      <c r="T26" s="44">
        <f t="shared" si="9"/>
        <v>0</v>
      </c>
      <c r="U26" s="44">
        <f t="shared" si="10"/>
        <v>0</v>
      </c>
      <c r="V26" s="44">
        <f t="shared" si="11"/>
        <v>0</v>
      </c>
      <c r="X26" s="36">
        <f t="shared" si="12"/>
        <v>100</v>
      </c>
      <c r="Y26" s="47">
        <f t="shared" si="13"/>
        <v>0</v>
      </c>
    </row>
    <row r="27" spans="1:25" ht="15" x14ac:dyDescent="0.25">
      <c r="A27" s="18" t="s">
        <v>103</v>
      </c>
      <c r="B27" s="18" t="s">
        <v>104</v>
      </c>
      <c r="C27" s="18" t="s">
        <v>38</v>
      </c>
      <c r="D27" s="19">
        <v>0.94329499999999999</v>
      </c>
      <c r="E27" s="19">
        <v>0</v>
      </c>
      <c r="F27" s="19">
        <v>0</v>
      </c>
      <c r="G27" s="19">
        <v>0</v>
      </c>
      <c r="H27" s="19">
        <f t="shared" si="0"/>
        <v>0.94329499999999999</v>
      </c>
      <c r="I27" s="42">
        <f t="shared" si="1"/>
        <v>0</v>
      </c>
      <c r="J27" s="42">
        <f t="shared" si="2"/>
        <v>0</v>
      </c>
      <c r="K27" s="42">
        <f t="shared" si="3"/>
        <v>0</v>
      </c>
      <c r="L27" s="42">
        <f t="shared" si="4"/>
        <v>100</v>
      </c>
      <c r="M27" s="19">
        <v>0</v>
      </c>
      <c r="N27" s="19">
        <v>0</v>
      </c>
      <c r="O27" s="41">
        <f t="shared" si="5"/>
        <v>0</v>
      </c>
      <c r="P27" s="19">
        <v>0</v>
      </c>
      <c r="Q27" s="41">
        <f t="shared" si="6"/>
        <v>0</v>
      </c>
      <c r="R27" s="44">
        <f t="shared" si="7"/>
        <v>0</v>
      </c>
      <c r="S27" s="44">
        <f t="shared" si="8"/>
        <v>0</v>
      </c>
      <c r="T27" s="44">
        <f t="shared" si="9"/>
        <v>0</v>
      </c>
      <c r="U27" s="44">
        <f t="shared" si="10"/>
        <v>0</v>
      </c>
      <c r="V27" s="44">
        <f t="shared" si="11"/>
        <v>0</v>
      </c>
      <c r="X27" s="36">
        <f t="shared" si="12"/>
        <v>100</v>
      </c>
      <c r="Y27" s="47">
        <f t="shared" si="13"/>
        <v>0</v>
      </c>
    </row>
    <row r="28" spans="1:25" ht="15" x14ac:dyDescent="0.25">
      <c r="A28" s="18" t="s">
        <v>105</v>
      </c>
      <c r="B28" s="18" t="s">
        <v>106</v>
      </c>
      <c r="C28" s="18" t="s">
        <v>38</v>
      </c>
      <c r="D28" s="19">
        <v>4.4738800000000003</v>
      </c>
      <c r="E28" s="19">
        <v>0</v>
      </c>
      <c r="F28" s="19">
        <v>0</v>
      </c>
      <c r="G28" s="19">
        <v>0</v>
      </c>
      <c r="H28" s="19">
        <f t="shared" si="0"/>
        <v>4.4738800000000003</v>
      </c>
      <c r="I28" s="42">
        <f t="shared" si="1"/>
        <v>0</v>
      </c>
      <c r="J28" s="42">
        <f t="shared" si="2"/>
        <v>0</v>
      </c>
      <c r="K28" s="42">
        <f t="shared" si="3"/>
        <v>0</v>
      </c>
      <c r="L28" s="42">
        <f t="shared" si="4"/>
        <v>100</v>
      </c>
      <c r="M28" s="19">
        <v>0.23025599999999999</v>
      </c>
      <c r="N28" s="19">
        <v>0.14622499999999999</v>
      </c>
      <c r="O28" s="41">
        <f t="shared" si="5"/>
        <v>0.37648099999999995</v>
      </c>
      <c r="P28" s="19">
        <v>0.39642300000000003</v>
      </c>
      <c r="Q28" s="41">
        <f t="shared" si="6"/>
        <v>0.77290400000000004</v>
      </c>
      <c r="R28" s="44">
        <f t="shared" si="7"/>
        <v>5.1466735808738715</v>
      </c>
      <c r="S28" s="44">
        <f t="shared" si="8"/>
        <v>3.2684157822739994</v>
      </c>
      <c r="T28" s="44">
        <f t="shared" si="9"/>
        <v>8.4150893631478709</v>
      </c>
      <c r="U28" s="44">
        <f t="shared" si="10"/>
        <v>8.8608322082845312</v>
      </c>
      <c r="V28" s="44">
        <f t="shared" si="11"/>
        <v>17.275921571432402</v>
      </c>
      <c r="X28" s="36">
        <f t="shared" si="12"/>
        <v>100</v>
      </c>
      <c r="Y28" s="47">
        <f t="shared" si="13"/>
        <v>17.275921571432402</v>
      </c>
    </row>
    <row r="29" spans="1:25" ht="15" x14ac:dyDescent="0.25">
      <c r="A29" s="18" t="s">
        <v>107</v>
      </c>
      <c r="B29" s="18" t="s">
        <v>108</v>
      </c>
      <c r="C29" s="18" t="s">
        <v>38</v>
      </c>
      <c r="D29" s="19">
        <v>0.497554</v>
      </c>
      <c r="E29" s="19">
        <v>0</v>
      </c>
      <c r="F29" s="19">
        <v>0</v>
      </c>
      <c r="G29" s="19">
        <v>0</v>
      </c>
      <c r="H29" s="19">
        <f t="shared" si="0"/>
        <v>0.497554</v>
      </c>
      <c r="I29" s="42">
        <f t="shared" si="1"/>
        <v>0</v>
      </c>
      <c r="J29" s="42">
        <f t="shared" si="2"/>
        <v>0</v>
      </c>
      <c r="K29" s="42">
        <f t="shared" si="3"/>
        <v>0</v>
      </c>
      <c r="L29" s="42">
        <f t="shared" si="4"/>
        <v>100</v>
      </c>
      <c r="M29" s="19">
        <v>0</v>
      </c>
      <c r="N29" s="19">
        <v>1.5457699999999999E-3</v>
      </c>
      <c r="O29" s="41">
        <f t="shared" si="5"/>
        <v>1.5457699999999999E-3</v>
      </c>
      <c r="P29" s="19">
        <v>1.0628E-3</v>
      </c>
      <c r="Q29" s="41">
        <f t="shared" si="6"/>
        <v>2.6085700000000002E-3</v>
      </c>
      <c r="R29" s="44">
        <f t="shared" si="7"/>
        <v>0</v>
      </c>
      <c r="S29" s="44">
        <f t="shared" si="8"/>
        <v>0.31067381630938545</v>
      </c>
      <c r="T29" s="44">
        <f t="shared" si="9"/>
        <v>0.31067381630938545</v>
      </c>
      <c r="U29" s="44">
        <f t="shared" si="10"/>
        <v>0.21360495544202238</v>
      </c>
      <c r="V29" s="44">
        <f t="shared" si="11"/>
        <v>0.52427877175140791</v>
      </c>
      <c r="X29" s="36">
        <f t="shared" si="12"/>
        <v>100</v>
      </c>
      <c r="Y29" s="47">
        <f t="shared" si="13"/>
        <v>0.5242787717514078</v>
      </c>
    </row>
    <row r="30" spans="1:25" ht="15" x14ac:dyDescent="0.25">
      <c r="A30" s="18" t="s">
        <v>109</v>
      </c>
      <c r="B30" s="18" t="s">
        <v>110</v>
      </c>
      <c r="C30" s="18" t="s">
        <v>38</v>
      </c>
      <c r="D30" s="19">
        <v>0.19819000000000001</v>
      </c>
      <c r="E30" s="19">
        <v>0</v>
      </c>
      <c r="F30" s="19">
        <v>0</v>
      </c>
      <c r="G30" s="19">
        <v>0</v>
      </c>
      <c r="H30" s="19">
        <f t="shared" si="0"/>
        <v>0.19819000000000001</v>
      </c>
      <c r="I30" s="42">
        <f t="shared" si="1"/>
        <v>0</v>
      </c>
      <c r="J30" s="42">
        <f t="shared" si="2"/>
        <v>0</v>
      </c>
      <c r="K30" s="42">
        <f t="shared" si="3"/>
        <v>0</v>
      </c>
      <c r="L30" s="42">
        <f t="shared" si="4"/>
        <v>100</v>
      </c>
      <c r="M30" s="19">
        <v>1.22657E-5</v>
      </c>
      <c r="N30" s="19">
        <v>3.7003099999999999E-4</v>
      </c>
      <c r="O30" s="41">
        <f t="shared" si="5"/>
        <v>3.8229669999999998E-4</v>
      </c>
      <c r="P30" s="19">
        <v>1.3864599999999999E-3</v>
      </c>
      <c r="Q30" s="41">
        <f t="shared" si="6"/>
        <v>1.7687567E-3</v>
      </c>
      <c r="R30" s="44">
        <f t="shared" si="7"/>
        <v>6.1888591755386241E-3</v>
      </c>
      <c r="S30" s="44">
        <f t="shared" si="8"/>
        <v>0.18670518189616025</v>
      </c>
      <c r="T30" s="44">
        <f t="shared" si="9"/>
        <v>0.19289404107169889</v>
      </c>
      <c r="U30" s="44">
        <f t="shared" si="10"/>
        <v>0.69956102729703817</v>
      </c>
      <c r="V30" s="44">
        <f t="shared" si="11"/>
        <v>0.892455068368737</v>
      </c>
      <c r="X30" s="36">
        <f t="shared" si="12"/>
        <v>100</v>
      </c>
      <c r="Y30" s="47">
        <f t="shared" si="13"/>
        <v>0.89245506836873711</v>
      </c>
    </row>
    <row r="31" spans="1:25" ht="15" x14ac:dyDescent="0.25">
      <c r="A31" s="18" t="s">
        <v>111</v>
      </c>
      <c r="B31" s="18" t="s">
        <v>112</v>
      </c>
      <c r="C31" s="18" t="s">
        <v>38</v>
      </c>
      <c r="D31" s="19">
        <v>0.91613599999999995</v>
      </c>
      <c r="E31" s="19">
        <v>0</v>
      </c>
      <c r="F31" s="19">
        <v>0</v>
      </c>
      <c r="G31" s="19">
        <v>0</v>
      </c>
      <c r="H31" s="19">
        <f t="shared" si="0"/>
        <v>0.91613599999999995</v>
      </c>
      <c r="I31" s="42">
        <f t="shared" si="1"/>
        <v>0</v>
      </c>
      <c r="J31" s="42">
        <f t="shared" si="2"/>
        <v>0</v>
      </c>
      <c r="K31" s="42">
        <f t="shared" si="3"/>
        <v>0</v>
      </c>
      <c r="L31" s="42">
        <f t="shared" si="4"/>
        <v>100</v>
      </c>
      <c r="M31" s="19">
        <v>1.29283E-2</v>
      </c>
      <c r="N31" s="19">
        <v>7.4526100000000001E-3</v>
      </c>
      <c r="O31" s="41">
        <f t="shared" si="5"/>
        <v>2.0380910000000002E-2</v>
      </c>
      <c r="P31" s="19">
        <v>1.8839100000000001E-2</v>
      </c>
      <c r="Q31" s="41">
        <f t="shared" si="6"/>
        <v>3.922001E-2</v>
      </c>
      <c r="R31" s="44">
        <f t="shared" si="7"/>
        <v>1.4111769431612775</v>
      </c>
      <c r="S31" s="44">
        <f t="shared" si="8"/>
        <v>0.81348293266501925</v>
      </c>
      <c r="T31" s="44">
        <f t="shared" si="9"/>
        <v>2.2246598758262968</v>
      </c>
      <c r="U31" s="44">
        <f t="shared" si="10"/>
        <v>2.056364993843709</v>
      </c>
      <c r="V31" s="44">
        <f t="shared" si="11"/>
        <v>4.2810248696700057</v>
      </c>
      <c r="X31" s="36">
        <f t="shared" si="12"/>
        <v>100</v>
      </c>
      <c r="Y31" s="47">
        <f t="shared" si="13"/>
        <v>4.2810248696700057</v>
      </c>
    </row>
    <row r="32" spans="1:25" ht="15" x14ac:dyDescent="0.25">
      <c r="A32" s="18" t="s">
        <v>113</v>
      </c>
      <c r="B32" s="18" t="s">
        <v>114</v>
      </c>
      <c r="C32" s="18" t="s">
        <v>38</v>
      </c>
      <c r="D32" s="19">
        <v>0.219943</v>
      </c>
      <c r="E32" s="19">
        <v>0</v>
      </c>
      <c r="F32" s="19">
        <v>0</v>
      </c>
      <c r="G32" s="19">
        <v>0</v>
      </c>
      <c r="H32" s="19">
        <f t="shared" si="0"/>
        <v>0.219943</v>
      </c>
      <c r="I32" s="42">
        <f t="shared" si="1"/>
        <v>0</v>
      </c>
      <c r="J32" s="42">
        <f t="shared" si="2"/>
        <v>0</v>
      </c>
      <c r="K32" s="42">
        <f t="shared" si="3"/>
        <v>0</v>
      </c>
      <c r="L32" s="42">
        <f t="shared" si="4"/>
        <v>100</v>
      </c>
      <c r="M32" s="19">
        <v>0</v>
      </c>
      <c r="N32" s="19">
        <v>0</v>
      </c>
      <c r="O32" s="41">
        <f t="shared" si="5"/>
        <v>0</v>
      </c>
      <c r="P32" s="19">
        <v>0</v>
      </c>
      <c r="Q32" s="41">
        <f t="shared" si="6"/>
        <v>0</v>
      </c>
      <c r="R32" s="44">
        <f t="shared" si="7"/>
        <v>0</v>
      </c>
      <c r="S32" s="44">
        <f t="shared" si="8"/>
        <v>0</v>
      </c>
      <c r="T32" s="44">
        <f t="shared" si="9"/>
        <v>0</v>
      </c>
      <c r="U32" s="44">
        <f t="shared" si="10"/>
        <v>0</v>
      </c>
      <c r="V32" s="44">
        <f t="shared" si="11"/>
        <v>0</v>
      </c>
      <c r="X32" s="36">
        <f t="shared" si="12"/>
        <v>100</v>
      </c>
      <c r="Y32" s="47">
        <f t="shared" si="13"/>
        <v>0</v>
      </c>
    </row>
    <row r="33" spans="1:25" ht="15" x14ac:dyDescent="0.25">
      <c r="A33" s="18" t="s">
        <v>115</v>
      </c>
      <c r="B33" s="18" t="s">
        <v>116</v>
      </c>
      <c r="C33" s="18" t="s">
        <v>38</v>
      </c>
      <c r="D33" s="19">
        <v>0.52825</v>
      </c>
      <c r="E33" s="19">
        <v>0</v>
      </c>
      <c r="F33" s="19">
        <v>1.5824374904700001E-2</v>
      </c>
      <c r="G33" s="19">
        <v>1.1941075689E-2</v>
      </c>
      <c r="H33" s="19">
        <f t="shared" si="0"/>
        <v>0.50048454940629994</v>
      </c>
      <c r="I33" s="42">
        <f t="shared" si="1"/>
        <v>0</v>
      </c>
      <c r="J33" s="42">
        <f t="shared" si="2"/>
        <v>2.9956223198674872</v>
      </c>
      <c r="K33" s="42">
        <f t="shared" si="3"/>
        <v>2.2604970542356839</v>
      </c>
      <c r="L33" s="42">
        <f t="shared" si="4"/>
        <v>94.743880625896821</v>
      </c>
      <c r="M33" s="19">
        <v>0</v>
      </c>
      <c r="N33" s="19">
        <v>0</v>
      </c>
      <c r="O33" s="41">
        <f t="shared" si="5"/>
        <v>0</v>
      </c>
      <c r="P33" s="19">
        <v>0</v>
      </c>
      <c r="Q33" s="41">
        <f t="shared" si="6"/>
        <v>0</v>
      </c>
      <c r="R33" s="44">
        <f t="shared" si="7"/>
        <v>0</v>
      </c>
      <c r="S33" s="44">
        <f t="shared" si="8"/>
        <v>0</v>
      </c>
      <c r="T33" s="44">
        <f t="shared" si="9"/>
        <v>0</v>
      </c>
      <c r="U33" s="44">
        <f t="shared" si="10"/>
        <v>0</v>
      </c>
      <c r="V33" s="44">
        <f t="shared" si="11"/>
        <v>0</v>
      </c>
      <c r="X33" s="36">
        <f t="shared" si="12"/>
        <v>100</v>
      </c>
      <c r="Y33" s="47">
        <f t="shared" si="13"/>
        <v>0</v>
      </c>
    </row>
    <row r="34" spans="1:25" ht="15" x14ac:dyDescent="0.25">
      <c r="A34" s="18" t="s">
        <v>117</v>
      </c>
      <c r="B34" s="18" t="s">
        <v>118</v>
      </c>
      <c r="C34" s="18" t="s">
        <v>38</v>
      </c>
      <c r="D34" s="19">
        <v>27.756499999999999</v>
      </c>
      <c r="E34" s="19">
        <v>0</v>
      </c>
      <c r="F34" s="19">
        <v>0</v>
      </c>
      <c r="G34" s="19">
        <v>0</v>
      </c>
      <c r="H34" s="19">
        <f t="shared" si="0"/>
        <v>27.756499999999999</v>
      </c>
      <c r="I34" s="42">
        <f t="shared" si="1"/>
        <v>0</v>
      </c>
      <c r="J34" s="42">
        <f t="shared" si="2"/>
        <v>0</v>
      </c>
      <c r="K34" s="42">
        <f t="shared" si="3"/>
        <v>0</v>
      </c>
      <c r="L34" s="42">
        <f t="shared" si="4"/>
        <v>100</v>
      </c>
      <c r="M34" s="19">
        <v>1.13071E-2</v>
      </c>
      <c r="N34" s="19">
        <v>8.2706100000000005E-2</v>
      </c>
      <c r="O34" s="41">
        <f t="shared" si="5"/>
        <v>9.4013200000000005E-2</v>
      </c>
      <c r="P34" s="19">
        <v>0.38199300000000003</v>
      </c>
      <c r="Q34" s="41">
        <f t="shared" si="6"/>
        <v>0.47600620000000005</v>
      </c>
      <c r="R34" s="44">
        <f t="shared" si="7"/>
        <v>4.0736764361500914E-2</v>
      </c>
      <c r="S34" s="44">
        <f t="shared" si="8"/>
        <v>0.29797020517716571</v>
      </c>
      <c r="T34" s="44">
        <f t="shared" si="9"/>
        <v>0.33870696953866664</v>
      </c>
      <c r="U34" s="44">
        <f t="shared" si="10"/>
        <v>1.3762289914074182</v>
      </c>
      <c r="V34" s="44">
        <f t="shared" si="11"/>
        <v>1.714935960946085</v>
      </c>
      <c r="X34" s="36">
        <f t="shared" si="12"/>
        <v>100</v>
      </c>
      <c r="Y34" s="47">
        <f t="shared" si="13"/>
        <v>1.7149359609460848</v>
      </c>
    </row>
    <row r="35" spans="1:25" ht="15" x14ac:dyDescent="0.25">
      <c r="A35" s="18" t="s">
        <v>119</v>
      </c>
      <c r="B35" s="18" t="s">
        <v>120</v>
      </c>
      <c r="C35" s="18" t="s">
        <v>38</v>
      </c>
      <c r="D35" s="19">
        <v>2.1683400000000002</v>
      </c>
      <c r="E35" s="19">
        <v>0</v>
      </c>
      <c r="F35" s="19">
        <v>0</v>
      </c>
      <c r="G35" s="19">
        <v>0</v>
      </c>
      <c r="H35" s="19">
        <f t="shared" si="0"/>
        <v>2.1683400000000002</v>
      </c>
      <c r="I35" s="42">
        <f t="shared" si="1"/>
        <v>0</v>
      </c>
      <c r="J35" s="42">
        <f t="shared" si="2"/>
        <v>0</v>
      </c>
      <c r="K35" s="42">
        <f t="shared" si="3"/>
        <v>0</v>
      </c>
      <c r="L35" s="42">
        <f t="shared" si="4"/>
        <v>100</v>
      </c>
      <c r="M35" s="19">
        <v>2.1498799999999998E-2</v>
      </c>
      <c r="N35" s="19">
        <v>3.1730600000000001E-3</v>
      </c>
      <c r="O35" s="41">
        <f t="shared" si="5"/>
        <v>2.4671859999999997E-2</v>
      </c>
      <c r="P35" s="19">
        <v>1.7033E-2</v>
      </c>
      <c r="Q35" s="41">
        <f t="shared" si="6"/>
        <v>4.1704859999999996E-2</v>
      </c>
      <c r="R35" s="44">
        <f t="shared" si="7"/>
        <v>0.9914865749836278</v>
      </c>
      <c r="S35" s="44">
        <f t="shared" si="8"/>
        <v>0.14633590673049429</v>
      </c>
      <c r="T35" s="44">
        <f t="shared" si="9"/>
        <v>1.137822481714122</v>
      </c>
      <c r="U35" s="44">
        <f t="shared" si="10"/>
        <v>0.78553178929503664</v>
      </c>
      <c r="V35" s="44">
        <f t="shared" si="11"/>
        <v>1.9233542710091589</v>
      </c>
      <c r="X35" s="36">
        <f t="shared" si="12"/>
        <v>100</v>
      </c>
      <c r="Y35" s="47">
        <f t="shared" si="13"/>
        <v>1.9233542710091587</v>
      </c>
    </row>
    <row r="36" spans="1:25" ht="15" x14ac:dyDescent="0.25">
      <c r="A36" s="18" t="s">
        <v>121</v>
      </c>
      <c r="B36" s="18" t="s">
        <v>122</v>
      </c>
      <c r="C36" s="18" t="s">
        <v>38</v>
      </c>
      <c r="D36" s="19">
        <v>3.3077000000000001</v>
      </c>
      <c r="E36" s="19">
        <v>0</v>
      </c>
      <c r="F36" s="19">
        <v>0</v>
      </c>
      <c r="G36" s="19">
        <v>0</v>
      </c>
      <c r="H36" s="19">
        <f t="shared" si="0"/>
        <v>3.3077000000000001</v>
      </c>
      <c r="I36" s="42">
        <f t="shared" si="1"/>
        <v>0</v>
      </c>
      <c r="J36" s="42">
        <f t="shared" si="2"/>
        <v>0</v>
      </c>
      <c r="K36" s="42">
        <f t="shared" si="3"/>
        <v>0</v>
      </c>
      <c r="L36" s="42">
        <f t="shared" si="4"/>
        <v>100</v>
      </c>
      <c r="M36" s="19">
        <v>0.14507200000000001</v>
      </c>
      <c r="N36" s="19">
        <v>0.14951800000000001</v>
      </c>
      <c r="O36" s="41">
        <f t="shared" si="5"/>
        <v>0.29459000000000002</v>
      </c>
      <c r="P36" s="19">
        <v>0.41251599999999999</v>
      </c>
      <c r="Q36" s="41">
        <f t="shared" si="6"/>
        <v>0.70710600000000001</v>
      </c>
      <c r="R36" s="44">
        <f t="shared" si="7"/>
        <v>4.3858874746802918</v>
      </c>
      <c r="S36" s="44">
        <f t="shared" si="8"/>
        <v>4.5203011155788015</v>
      </c>
      <c r="T36" s="44">
        <f t="shared" si="9"/>
        <v>8.9061885902590934</v>
      </c>
      <c r="U36" s="44">
        <f t="shared" si="10"/>
        <v>12.471384950267558</v>
      </c>
      <c r="V36" s="44">
        <f t="shared" si="11"/>
        <v>21.377573540526651</v>
      </c>
      <c r="X36" s="36">
        <f t="shared" si="12"/>
        <v>100</v>
      </c>
      <c r="Y36" s="47">
        <f t="shared" si="13"/>
        <v>21.377573540526651</v>
      </c>
    </row>
    <row r="37" spans="1:25" ht="15" x14ac:dyDescent="0.25">
      <c r="A37" s="18" t="s">
        <v>123</v>
      </c>
      <c r="B37" s="18" t="s">
        <v>124</v>
      </c>
      <c r="C37" s="18" t="s">
        <v>38</v>
      </c>
      <c r="D37" s="19">
        <v>4.4344299999999999</v>
      </c>
      <c r="E37" s="19">
        <v>0</v>
      </c>
      <c r="F37" s="19">
        <v>0</v>
      </c>
      <c r="G37" s="19">
        <v>0</v>
      </c>
      <c r="H37" s="19">
        <f t="shared" si="0"/>
        <v>4.4344299999999999</v>
      </c>
      <c r="I37" s="42">
        <f t="shared" si="1"/>
        <v>0</v>
      </c>
      <c r="J37" s="42">
        <f t="shared" si="2"/>
        <v>0</v>
      </c>
      <c r="K37" s="42">
        <f t="shared" si="3"/>
        <v>0</v>
      </c>
      <c r="L37" s="42">
        <f t="shared" si="4"/>
        <v>100</v>
      </c>
      <c r="M37" s="19">
        <v>0</v>
      </c>
      <c r="N37" s="19">
        <v>0</v>
      </c>
      <c r="O37" s="41">
        <f t="shared" si="5"/>
        <v>0</v>
      </c>
      <c r="P37" s="19">
        <v>0</v>
      </c>
      <c r="Q37" s="41">
        <f t="shared" si="6"/>
        <v>0</v>
      </c>
      <c r="R37" s="44">
        <f t="shared" si="7"/>
        <v>0</v>
      </c>
      <c r="S37" s="44">
        <f t="shared" si="8"/>
        <v>0</v>
      </c>
      <c r="T37" s="44">
        <f t="shared" si="9"/>
        <v>0</v>
      </c>
      <c r="U37" s="44">
        <f t="shared" si="10"/>
        <v>0</v>
      </c>
      <c r="V37" s="44">
        <f t="shared" si="11"/>
        <v>0</v>
      </c>
      <c r="X37" s="36">
        <f t="shared" si="12"/>
        <v>100</v>
      </c>
      <c r="Y37" s="47">
        <f t="shared" si="13"/>
        <v>0</v>
      </c>
    </row>
    <row r="38" spans="1:25" ht="15" x14ac:dyDescent="0.25">
      <c r="A38" s="18" t="s">
        <v>125</v>
      </c>
      <c r="B38" s="18" t="s">
        <v>126</v>
      </c>
      <c r="C38" s="18" t="s">
        <v>38</v>
      </c>
      <c r="D38" s="19">
        <v>11.4481</v>
      </c>
      <c r="E38" s="19">
        <v>0</v>
      </c>
      <c r="F38" s="19">
        <v>0</v>
      </c>
      <c r="G38" s="19">
        <v>0</v>
      </c>
      <c r="H38" s="19">
        <f t="shared" si="0"/>
        <v>11.4481</v>
      </c>
      <c r="I38" s="42">
        <f t="shared" si="1"/>
        <v>0</v>
      </c>
      <c r="J38" s="42">
        <f t="shared" si="2"/>
        <v>0</v>
      </c>
      <c r="K38" s="42">
        <f t="shared" si="3"/>
        <v>0</v>
      </c>
      <c r="L38" s="42">
        <f t="shared" si="4"/>
        <v>100</v>
      </c>
      <c r="M38" s="19">
        <v>0.15754299999999999</v>
      </c>
      <c r="N38" s="19">
        <v>0.28838799999999998</v>
      </c>
      <c r="O38" s="41">
        <f t="shared" si="5"/>
        <v>0.44593099999999997</v>
      </c>
      <c r="P38" s="19">
        <v>0.990842</v>
      </c>
      <c r="Q38" s="41">
        <f t="shared" si="6"/>
        <v>1.4367730000000001</v>
      </c>
      <c r="R38" s="44">
        <f t="shared" si="7"/>
        <v>1.3761497541076684</v>
      </c>
      <c r="S38" s="44">
        <f t="shared" si="8"/>
        <v>2.5190905041011171</v>
      </c>
      <c r="T38" s="44">
        <f t="shared" si="9"/>
        <v>3.8952402582087853</v>
      </c>
      <c r="U38" s="44">
        <f t="shared" si="10"/>
        <v>8.6550781352364137</v>
      </c>
      <c r="V38" s="44">
        <f t="shared" si="11"/>
        <v>12.550318393445201</v>
      </c>
      <c r="X38" s="36">
        <f t="shared" si="12"/>
        <v>100</v>
      </c>
      <c r="Y38" s="47">
        <f t="shared" si="13"/>
        <v>12.550318393445199</v>
      </c>
    </row>
    <row r="39" spans="1:25" ht="15" x14ac:dyDescent="0.25">
      <c r="A39" s="18" t="s">
        <v>127</v>
      </c>
      <c r="B39" s="18" t="s">
        <v>128</v>
      </c>
      <c r="C39" s="18" t="s">
        <v>38</v>
      </c>
      <c r="D39" s="19">
        <v>13.845499999999999</v>
      </c>
      <c r="E39" s="19">
        <v>0</v>
      </c>
      <c r="F39" s="19">
        <v>0</v>
      </c>
      <c r="G39" s="19">
        <v>0</v>
      </c>
      <c r="H39" s="19">
        <f t="shared" si="0"/>
        <v>13.845499999999999</v>
      </c>
      <c r="I39" s="42">
        <f t="shared" si="1"/>
        <v>0</v>
      </c>
      <c r="J39" s="42">
        <f t="shared" si="2"/>
        <v>0</v>
      </c>
      <c r="K39" s="42">
        <f t="shared" si="3"/>
        <v>0</v>
      </c>
      <c r="L39" s="42">
        <f t="shared" si="4"/>
        <v>100</v>
      </c>
      <c r="M39" s="19">
        <v>1.09002</v>
      </c>
      <c r="N39" s="19">
        <v>0.42218600000000001</v>
      </c>
      <c r="O39" s="41">
        <f t="shared" si="5"/>
        <v>1.5122059999999999</v>
      </c>
      <c r="P39" s="19">
        <v>1.0648500000000001</v>
      </c>
      <c r="Q39" s="41">
        <f t="shared" si="6"/>
        <v>2.5770559999999998</v>
      </c>
      <c r="R39" s="44">
        <f t="shared" si="7"/>
        <v>7.8727384348705352</v>
      </c>
      <c r="S39" s="44">
        <f t="shared" si="8"/>
        <v>3.0492651041854755</v>
      </c>
      <c r="T39" s="44">
        <f t="shared" si="9"/>
        <v>10.922003539056011</v>
      </c>
      <c r="U39" s="44">
        <f t="shared" si="10"/>
        <v>7.6909465169188547</v>
      </c>
      <c r="V39" s="44">
        <f t="shared" si="11"/>
        <v>18.612950055974864</v>
      </c>
      <c r="X39" s="36">
        <f t="shared" si="12"/>
        <v>100</v>
      </c>
      <c r="Y39" s="47">
        <f t="shared" si="13"/>
        <v>18.612950055974864</v>
      </c>
    </row>
    <row r="40" spans="1:25" ht="15" x14ac:dyDescent="0.25">
      <c r="A40" s="18" t="s">
        <v>129</v>
      </c>
      <c r="B40" s="18" t="s">
        <v>130</v>
      </c>
      <c r="C40" s="18" t="s">
        <v>38</v>
      </c>
      <c r="D40" s="19">
        <v>0.68146200000000001</v>
      </c>
      <c r="E40" s="19">
        <v>0</v>
      </c>
      <c r="F40" s="19">
        <v>0</v>
      </c>
      <c r="G40" s="19">
        <v>0</v>
      </c>
      <c r="H40" s="19">
        <f t="shared" si="0"/>
        <v>0.68146200000000001</v>
      </c>
      <c r="I40" s="42">
        <f t="shared" si="1"/>
        <v>0</v>
      </c>
      <c r="J40" s="42">
        <f t="shared" si="2"/>
        <v>0</v>
      </c>
      <c r="K40" s="42">
        <f t="shared" si="3"/>
        <v>0</v>
      </c>
      <c r="L40" s="42">
        <f t="shared" si="4"/>
        <v>100</v>
      </c>
      <c r="M40" s="19">
        <v>0</v>
      </c>
      <c r="N40" s="19">
        <v>0</v>
      </c>
      <c r="O40" s="41">
        <f t="shared" si="5"/>
        <v>0</v>
      </c>
      <c r="P40" s="19">
        <v>0</v>
      </c>
      <c r="Q40" s="41">
        <f t="shared" si="6"/>
        <v>0</v>
      </c>
      <c r="R40" s="44">
        <f t="shared" si="7"/>
        <v>0</v>
      </c>
      <c r="S40" s="44">
        <f t="shared" si="8"/>
        <v>0</v>
      </c>
      <c r="T40" s="44">
        <f t="shared" si="9"/>
        <v>0</v>
      </c>
      <c r="U40" s="44">
        <f t="shared" si="10"/>
        <v>0</v>
      </c>
      <c r="V40" s="44">
        <f t="shared" si="11"/>
        <v>0</v>
      </c>
      <c r="X40" s="36">
        <f t="shared" si="12"/>
        <v>100</v>
      </c>
      <c r="Y40" s="47">
        <f t="shared" si="13"/>
        <v>0</v>
      </c>
    </row>
    <row r="41" spans="1:25" ht="15" x14ac:dyDescent="0.25">
      <c r="A41" s="18" t="s">
        <v>131</v>
      </c>
      <c r="B41" s="18" t="s">
        <v>132</v>
      </c>
      <c r="C41" s="18" t="s">
        <v>38</v>
      </c>
      <c r="D41" s="19">
        <v>7.4550599999999996</v>
      </c>
      <c r="E41" s="19">
        <v>0</v>
      </c>
      <c r="F41" s="19">
        <v>0</v>
      </c>
      <c r="G41" s="19">
        <v>0</v>
      </c>
      <c r="H41" s="19">
        <f t="shared" si="0"/>
        <v>7.4550599999999996</v>
      </c>
      <c r="I41" s="42">
        <f t="shared" si="1"/>
        <v>0</v>
      </c>
      <c r="J41" s="42">
        <f t="shared" si="2"/>
        <v>0</v>
      </c>
      <c r="K41" s="42">
        <f t="shared" si="3"/>
        <v>0</v>
      </c>
      <c r="L41" s="42">
        <f t="shared" si="4"/>
        <v>100</v>
      </c>
      <c r="M41" s="19">
        <v>0.246505</v>
      </c>
      <c r="N41" s="19">
        <v>5.94289E-2</v>
      </c>
      <c r="O41" s="41">
        <f t="shared" si="5"/>
        <v>0.30593389999999998</v>
      </c>
      <c r="P41" s="19">
        <v>0.171372</v>
      </c>
      <c r="Q41" s="41">
        <f t="shared" si="6"/>
        <v>0.47730589999999995</v>
      </c>
      <c r="R41" s="44">
        <f t="shared" si="7"/>
        <v>3.3065461579115394</v>
      </c>
      <c r="S41" s="44">
        <f t="shared" si="8"/>
        <v>0.79716192760353377</v>
      </c>
      <c r="T41" s="44">
        <f t="shared" si="9"/>
        <v>4.1037080855150734</v>
      </c>
      <c r="U41" s="44">
        <f t="shared" si="10"/>
        <v>2.2987340142131654</v>
      </c>
      <c r="V41" s="44">
        <f t="shared" si="11"/>
        <v>6.4024420997282379</v>
      </c>
      <c r="X41" s="36">
        <f t="shared" si="12"/>
        <v>100</v>
      </c>
      <c r="Y41" s="47">
        <f t="shared" si="13"/>
        <v>6.4024420997282387</v>
      </c>
    </row>
    <row r="42" spans="1:25" ht="15" x14ac:dyDescent="0.25">
      <c r="A42" s="18" t="s">
        <v>133</v>
      </c>
      <c r="B42" s="18" t="s">
        <v>134</v>
      </c>
      <c r="C42" s="18" t="s">
        <v>38</v>
      </c>
      <c r="D42" s="19">
        <v>14.376099999999999</v>
      </c>
      <c r="E42" s="19">
        <v>0</v>
      </c>
      <c r="F42" s="19">
        <v>0</v>
      </c>
      <c r="G42" s="19">
        <v>0</v>
      </c>
      <c r="H42" s="19">
        <f t="shared" si="0"/>
        <v>14.376099999999999</v>
      </c>
      <c r="I42" s="42">
        <f t="shared" si="1"/>
        <v>0</v>
      </c>
      <c r="J42" s="42">
        <f t="shared" si="2"/>
        <v>0</v>
      </c>
      <c r="K42" s="42">
        <f t="shared" si="3"/>
        <v>0</v>
      </c>
      <c r="L42" s="42">
        <f t="shared" si="4"/>
        <v>100</v>
      </c>
      <c r="M42" s="19">
        <v>0.429539</v>
      </c>
      <c r="N42" s="19">
        <v>0.32247799999999999</v>
      </c>
      <c r="O42" s="41">
        <f t="shared" si="5"/>
        <v>0.75201699999999994</v>
      </c>
      <c r="P42" s="19">
        <v>1.2620199999999999</v>
      </c>
      <c r="Q42" s="41">
        <f t="shared" si="6"/>
        <v>2.0140370000000001</v>
      </c>
      <c r="R42" s="44">
        <f t="shared" si="7"/>
        <v>2.9878687543909686</v>
      </c>
      <c r="S42" s="44">
        <f t="shared" si="8"/>
        <v>2.243153567379192</v>
      </c>
      <c r="T42" s="44">
        <f t="shared" si="9"/>
        <v>5.2310223217701601</v>
      </c>
      <c r="U42" s="44">
        <f t="shared" si="10"/>
        <v>8.7785978116457173</v>
      </c>
      <c r="V42" s="44">
        <f t="shared" si="11"/>
        <v>14.009620133415879</v>
      </c>
      <c r="X42" s="36">
        <f t="shared" si="12"/>
        <v>100</v>
      </c>
      <c r="Y42" s="47">
        <f t="shared" si="13"/>
        <v>14.009620133415877</v>
      </c>
    </row>
    <row r="43" spans="1:25" ht="15" x14ac:dyDescent="0.25">
      <c r="A43" s="18" t="s">
        <v>135</v>
      </c>
      <c r="B43" s="18" t="s">
        <v>136</v>
      </c>
      <c r="C43" s="18" t="s">
        <v>38</v>
      </c>
      <c r="D43" s="19">
        <v>19.5732</v>
      </c>
      <c r="E43" s="19">
        <v>0</v>
      </c>
      <c r="F43" s="19">
        <v>0</v>
      </c>
      <c r="G43" s="19">
        <v>0</v>
      </c>
      <c r="H43" s="19">
        <f t="shared" si="0"/>
        <v>19.5732</v>
      </c>
      <c r="I43" s="42">
        <f t="shared" si="1"/>
        <v>0</v>
      </c>
      <c r="J43" s="42">
        <f t="shared" si="2"/>
        <v>0</v>
      </c>
      <c r="K43" s="42">
        <f t="shared" si="3"/>
        <v>0</v>
      </c>
      <c r="L43" s="42">
        <f t="shared" si="4"/>
        <v>100</v>
      </c>
      <c r="M43" s="19">
        <v>0.162526</v>
      </c>
      <c r="N43" s="19">
        <v>6.4547999999999994E-2</v>
      </c>
      <c r="O43" s="41">
        <f t="shared" si="5"/>
        <v>0.227074</v>
      </c>
      <c r="P43" s="19">
        <v>0.44850299999999999</v>
      </c>
      <c r="Q43" s="41">
        <f t="shared" si="6"/>
        <v>0.67557699999999998</v>
      </c>
      <c r="R43" s="44">
        <f t="shared" si="7"/>
        <v>0.83034966178243719</v>
      </c>
      <c r="S43" s="44">
        <f t="shared" si="8"/>
        <v>0.32977745080007353</v>
      </c>
      <c r="T43" s="44">
        <f t="shared" si="9"/>
        <v>1.1601271125825108</v>
      </c>
      <c r="U43" s="44">
        <f t="shared" si="10"/>
        <v>2.2914137698485684</v>
      </c>
      <c r="V43" s="44">
        <f t="shared" si="11"/>
        <v>3.4515408824310789</v>
      </c>
      <c r="X43" s="36">
        <f t="shared" si="12"/>
        <v>100</v>
      </c>
      <c r="Y43" s="47">
        <f t="shared" si="13"/>
        <v>3.4515408824310789</v>
      </c>
    </row>
    <row r="44" spans="1:25" ht="15" x14ac:dyDescent="0.25">
      <c r="A44" s="18" t="s">
        <v>137</v>
      </c>
      <c r="B44" s="18" t="s">
        <v>138</v>
      </c>
      <c r="C44" s="18" t="s">
        <v>38</v>
      </c>
      <c r="D44" s="19">
        <v>13.823700000000001</v>
      </c>
      <c r="E44" s="19">
        <v>0</v>
      </c>
      <c r="F44" s="19">
        <v>0</v>
      </c>
      <c r="G44" s="19">
        <v>0</v>
      </c>
      <c r="H44" s="19">
        <f t="shared" si="0"/>
        <v>13.823700000000001</v>
      </c>
      <c r="I44" s="42">
        <f t="shared" si="1"/>
        <v>0</v>
      </c>
      <c r="J44" s="42">
        <f t="shared" si="2"/>
        <v>0</v>
      </c>
      <c r="K44" s="42">
        <f t="shared" si="3"/>
        <v>0</v>
      </c>
      <c r="L44" s="42">
        <f t="shared" si="4"/>
        <v>100</v>
      </c>
      <c r="M44" s="19">
        <v>0.20397999999999999</v>
      </c>
      <c r="N44" s="19">
        <v>0.191472</v>
      </c>
      <c r="O44" s="41">
        <f t="shared" si="5"/>
        <v>0.39545200000000003</v>
      </c>
      <c r="P44" s="19">
        <v>0.40525499999999998</v>
      </c>
      <c r="Q44" s="41">
        <f t="shared" si="6"/>
        <v>0.80070700000000006</v>
      </c>
      <c r="R44" s="44">
        <f t="shared" si="7"/>
        <v>1.4755817906927955</v>
      </c>
      <c r="S44" s="44">
        <f t="shared" si="8"/>
        <v>1.3850995030274094</v>
      </c>
      <c r="T44" s="44">
        <f t="shared" si="9"/>
        <v>2.8606812937202051</v>
      </c>
      <c r="U44" s="44">
        <f t="shared" si="10"/>
        <v>2.9315957377547255</v>
      </c>
      <c r="V44" s="44">
        <f t="shared" si="11"/>
        <v>5.7922770314749306</v>
      </c>
      <c r="X44" s="36">
        <f t="shared" si="12"/>
        <v>100</v>
      </c>
      <c r="Y44" s="47">
        <f t="shared" si="13"/>
        <v>5.7922770314749306</v>
      </c>
    </row>
    <row r="45" spans="1:25" ht="15" x14ac:dyDescent="0.25">
      <c r="A45" s="18" t="s">
        <v>139</v>
      </c>
      <c r="B45" s="18" t="s">
        <v>140</v>
      </c>
      <c r="C45" s="18" t="s">
        <v>38</v>
      </c>
      <c r="D45" s="19">
        <v>1.9101999999999999</v>
      </c>
      <c r="E45" s="19">
        <v>0</v>
      </c>
      <c r="F45" s="19">
        <v>0</v>
      </c>
      <c r="G45" s="19">
        <v>0</v>
      </c>
      <c r="H45" s="19">
        <f t="shared" si="0"/>
        <v>1.9101999999999999</v>
      </c>
      <c r="I45" s="42">
        <f t="shared" si="1"/>
        <v>0</v>
      </c>
      <c r="J45" s="42">
        <f t="shared" si="2"/>
        <v>0</v>
      </c>
      <c r="K45" s="42">
        <f t="shared" si="3"/>
        <v>0</v>
      </c>
      <c r="L45" s="42">
        <f t="shared" si="4"/>
        <v>100</v>
      </c>
      <c r="M45" s="19">
        <v>0</v>
      </c>
      <c r="N45" s="19">
        <v>0</v>
      </c>
      <c r="O45" s="41">
        <f t="shared" si="5"/>
        <v>0</v>
      </c>
      <c r="P45" s="19">
        <v>0</v>
      </c>
      <c r="Q45" s="41">
        <f t="shared" si="6"/>
        <v>0</v>
      </c>
      <c r="R45" s="44">
        <f t="shared" si="7"/>
        <v>0</v>
      </c>
      <c r="S45" s="44">
        <f t="shared" si="8"/>
        <v>0</v>
      </c>
      <c r="T45" s="44">
        <f t="shared" si="9"/>
        <v>0</v>
      </c>
      <c r="U45" s="44">
        <f t="shared" si="10"/>
        <v>0</v>
      </c>
      <c r="V45" s="44">
        <f t="shared" si="11"/>
        <v>0</v>
      </c>
      <c r="X45" s="36">
        <f t="shared" si="12"/>
        <v>100</v>
      </c>
      <c r="Y45" s="47">
        <f t="shared" si="13"/>
        <v>0</v>
      </c>
    </row>
    <row r="46" spans="1:25" ht="15" x14ac:dyDescent="0.25">
      <c r="A46" s="18" t="s">
        <v>141</v>
      </c>
      <c r="B46" s="18" t="s">
        <v>142</v>
      </c>
      <c r="C46" s="18" t="s">
        <v>1778</v>
      </c>
      <c r="D46" s="19">
        <v>2.46075</v>
      </c>
      <c r="E46" s="19">
        <v>0</v>
      </c>
      <c r="F46" s="19">
        <v>0</v>
      </c>
      <c r="G46" s="19">
        <v>0</v>
      </c>
      <c r="H46" s="19">
        <f t="shared" si="0"/>
        <v>2.46075</v>
      </c>
      <c r="I46" s="42">
        <f t="shared" si="1"/>
        <v>0</v>
      </c>
      <c r="J46" s="42">
        <f t="shared" si="2"/>
        <v>0</v>
      </c>
      <c r="K46" s="42">
        <f t="shared" si="3"/>
        <v>0</v>
      </c>
      <c r="L46" s="42">
        <f t="shared" si="4"/>
        <v>100</v>
      </c>
      <c r="M46" s="19">
        <v>1.84E-2</v>
      </c>
      <c r="N46" s="19">
        <v>1.5748600000000001E-2</v>
      </c>
      <c r="O46" s="41">
        <f t="shared" si="5"/>
        <v>3.4148600000000001E-2</v>
      </c>
      <c r="P46" s="19">
        <v>4.4459600000000002E-2</v>
      </c>
      <c r="Q46" s="41">
        <f t="shared" si="6"/>
        <v>7.8608200000000003E-2</v>
      </c>
      <c r="R46" s="44">
        <f t="shared" si="7"/>
        <v>0.74773951031189678</v>
      </c>
      <c r="S46" s="44">
        <f t="shared" si="8"/>
        <v>0.63999187239662703</v>
      </c>
      <c r="T46" s="44">
        <f t="shared" si="9"/>
        <v>1.387731382708524</v>
      </c>
      <c r="U46" s="44">
        <f t="shared" si="10"/>
        <v>1.8067499746012394</v>
      </c>
      <c r="V46" s="44">
        <f t="shared" si="11"/>
        <v>3.1944813573097632</v>
      </c>
      <c r="X46" s="36">
        <f t="shared" si="12"/>
        <v>100</v>
      </c>
      <c r="Y46" s="47">
        <f t="shared" si="13"/>
        <v>3.1944813573097632</v>
      </c>
    </row>
    <row r="47" spans="1:25" ht="15" x14ac:dyDescent="0.25">
      <c r="A47" s="18" t="s">
        <v>143</v>
      </c>
      <c r="B47" s="18" t="s">
        <v>144</v>
      </c>
      <c r="C47" s="18" t="s">
        <v>28</v>
      </c>
      <c r="D47" s="19">
        <v>8.0592400000000008</v>
      </c>
      <c r="E47" s="19">
        <v>0</v>
      </c>
      <c r="F47" s="19">
        <v>0</v>
      </c>
      <c r="G47" s="19">
        <v>0</v>
      </c>
      <c r="H47" s="19">
        <f t="shared" si="0"/>
        <v>8.0592400000000008</v>
      </c>
      <c r="I47" s="42">
        <f t="shared" si="1"/>
        <v>0</v>
      </c>
      <c r="J47" s="42">
        <f t="shared" si="2"/>
        <v>0</v>
      </c>
      <c r="K47" s="42">
        <f t="shared" si="3"/>
        <v>0</v>
      </c>
      <c r="L47" s="42">
        <f t="shared" si="4"/>
        <v>100</v>
      </c>
      <c r="M47" s="19">
        <v>9.0399999999999994E-2</v>
      </c>
      <c r="N47" s="19">
        <v>3.6799999999999999E-2</v>
      </c>
      <c r="O47" s="41">
        <f t="shared" si="5"/>
        <v>0.12719999999999998</v>
      </c>
      <c r="P47" s="19">
        <v>0.29698400000000003</v>
      </c>
      <c r="Q47" s="41">
        <f t="shared" si="6"/>
        <v>0.42418400000000001</v>
      </c>
      <c r="R47" s="44">
        <f t="shared" si="7"/>
        <v>1.1216938569889963</v>
      </c>
      <c r="S47" s="44">
        <f t="shared" si="8"/>
        <v>0.45661873824330829</v>
      </c>
      <c r="T47" s="44">
        <f t="shared" si="9"/>
        <v>1.5783125952323045</v>
      </c>
      <c r="U47" s="44">
        <f t="shared" si="10"/>
        <v>3.6850124825665942</v>
      </c>
      <c r="V47" s="44">
        <f t="shared" si="11"/>
        <v>5.2633250777988989</v>
      </c>
      <c r="X47" s="36">
        <f t="shared" si="12"/>
        <v>100</v>
      </c>
      <c r="Y47" s="47">
        <f t="shared" si="13"/>
        <v>5.2633250777988989</v>
      </c>
    </row>
    <row r="48" spans="1:25" ht="15" x14ac:dyDescent="0.25">
      <c r="A48" s="18" t="s">
        <v>145</v>
      </c>
      <c r="B48" s="18" t="s">
        <v>146</v>
      </c>
      <c r="C48" s="18" t="s">
        <v>38</v>
      </c>
      <c r="D48" s="19">
        <v>27.815899999999999</v>
      </c>
      <c r="E48" s="19">
        <v>0</v>
      </c>
      <c r="F48" s="19">
        <v>0</v>
      </c>
      <c r="G48" s="19">
        <v>0</v>
      </c>
      <c r="H48" s="19">
        <f t="shared" si="0"/>
        <v>27.815899999999999</v>
      </c>
      <c r="I48" s="42">
        <f t="shared" si="1"/>
        <v>0</v>
      </c>
      <c r="J48" s="42">
        <f t="shared" si="2"/>
        <v>0</v>
      </c>
      <c r="K48" s="42">
        <f t="shared" si="3"/>
        <v>0</v>
      </c>
      <c r="L48" s="42">
        <f t="shared" si="4"/>
        <v>100</v>
      </c>
      <c r="M48" s="19">
        <v>0.1404</v>
      </c>
      <c r="N48" s="19">
        <v>0.14480000000000001</v>
      </c>
      <c r="O48" s="41">
        <f t="shared" si="5"/>
        <v>0.28520000000000001</v>
      </c>
      <c r="P48" s="19">
        <v>0.43991400000000003</v>
      </c>
      <c r="Q48" s="41">
        <f t="shared" si="6"/>
        <v>0.72511400000000004</v>
      </c>
      <c r="R48" s="44">
        <f t="shared" si="7"/>
        <v>0.50474728482630438</v>
      </c>
      <c r="S48" s="44">
        <f t="shared" si="8"/>
        <v>0.52056557580376694</v>
      </c>
      <c r="T48" s="44">
        <f t="shared" si="9"/>
        <v>1.0253128606300712</v>
      </c>
      <c r="U48" s="44">
        <f t="shared" si="10"/>
        <v>1.5815199220589664</v>
      </c>
      <c r="V48" s="44">
        <f t="shared" si="11"/>
        <v>2.6068327826890378</v>
      </c>
      <c r="X48" s="36">
        <f t="shared" si="12"/>
        <v>100</v>
      </c>
      <c r="Y48" s="47">
        <f t="shared" si="13"/>
        <v>2.6068327826890378</v>
      </c>
    </row>
    <row r="49" spans="1:25" ht="15" x14ac:dyDescent="0.25">
      <c r="A49" s="18" t="s">
        <v>147</v>
      </c>
      <c r="B49" s="18" t="s">
        <v>148</v>
      </c>
      <c r="C49" s="18" t="s">
        <v>38</v>
      </c>
      <c r="D49" s="19">
        <v>1.8968700000000001</v>
      </c>
      <c r="E49" s="19">
        <v>0</v>
      </c>
      <c r="F49" s="19">
        <v>0</v>
      </c>
      <c r="G49" s="19">
        <v>0</v>
      </c>
      <c r="H49" s="19">
        <f t="shared" si="0"/>
        <v>1.8968700000000001</v>
      </c>
      <c r="I49" s="42">
        <f t="shared" si="1"/>
        <v>0</v>
      </c>
      <c r="J49" s="42">
        <f t="shared" si="2"/>
        <v>0</v>
      </c>
      <c r="K49" s="42">
        <f t="shared" si="3"/>
        <v>0</v>
      </c>
      <c r="L49" s="42">
        <f t="shared" si="4"/>
        <v>100</v>
      </c>
      <c r="M49" s="19">
        <v>1.5732999999999999E-3</v>
      </c>
      <c r="N49" s="19">
        <v>1.9903899999999999E-3</v>
      </c>
      <c r="O49" s="41">
        <f t="shared" si="5"/>
        <v>3.5636899999999996E-3</v>
      </c>
      <c r="P49" s="19">
        <v>0.113841</v>
      </c>
      <c r="Q49" s="41">
        <f t="shared" si="6"/>
        <v>0.11740468999999999</v>
      </c>
      <c r="R49" s="44">
        <f t="shared" si="7"/>
        <v>8.2941899023127569E-2</v>
      </c>
      <c r="S49" s="44">
        <f t="shared" si="8"/>
        <v>0.10493022716369596</v>
      </c>
      <c r="T49" s="44">
        <f t="shared" si="9"/>
        <v>0.18787212618682353</v>
      </c>
      <c r="U49" s="44">
        <f t="shared" si="10"/>
        <v>6.0015182906577671</v>
      </c>
      <c r="V49" s="44">
        <f t="shared" si="11"/>
        <v>6.1893904168445912</v>
      </c>
      <c r="X49" s="36">
        <f t="shared" si="12"/>
        <v>100</v>
      </c>
      <c r="Y49" s="47">
        <f t="shared" si="13"/>
        <v>6.1893904168445903</v>
      </c>
    </row>
    <row r="50" spans="1:25" ht="15" x14ac:dyDescent="0.25">
      <c r="A50" s="18" t="s">
        <v>149</v>
      </c>
      <c r="B50" s="18" t="s">
        <v>150</v>
      </c>
      <c r="C50" s="18" t="s">
        <v>38</v>
      </c>
      <c r="D50" s="19">
        <v>5.45709</v>
      </c>
      <c r="E50" s="19">
        <v>0</v>
      </c>
      <c r="F50" s="19">
        <v>0</v>
      </c>
      <c r="G50" s="19">
        <v>0</v>
      </c>
      <c r="H50" s="19">
        <f t="shared" si="0"/>
        <v>5.45709</v>
      </c>
      <c r="I50" s="42">
        <f t="shared" si="1"/>
        <v>0</v>
      </c>
      <c r="J50" s="42">
        <f t="shared" si="2"/>
        <v>0</v>
      </c>
      <c r="K50" s="42">
        <f t="shared" si="3"/>
        <v>0</v>
      </c>
      <c r="L50" s="42">
        <f t="shared" si="4"/>
        <v>100</v>
      </c>
      <c r="M50" s="19">
        <v>0</v>
      </c>
      <c r="N50" s="19">
        <v>1.15922E-2</v>
      </c>
      <c r="O50" s="41">
        <f t="shared" si="5"/>
        <v>1.15922E-2</v>
      </c>
      <c r="P50" s="19">
        <v>2.7114599999999999E-2</v>
      </c>
      <c r="Q50" s="41">
        <f t="shared" si="6"/>
        <v>3.87068E-2</v>
      </c>
      <c r="R50" s="44">
        <f t="shared" si="7"/>
        <v>0</v>
      </c>
      <c r="S50" s="44">
        <f t="shared" si="8"/>
        <v>0.21242457060447967</v>
      </c>
      <c r="T50" s="44">
        <f t="shared" si="9"/>
        <v>0.21242457060447967</v>
      </c>
      <c r="U50" s="44">
        <f t="shared" si="10"/>
        <v>0.49686921051329558</v>
      </c>
      <c r="V50" s="44">
        <f t="shared" si="11"/>
        <v>0.70929378111777519</v>
      </c>
      <c r="X50" s="36">
        <f t="shared" si="12"/>
        <v>100</v>
      </c>
      <c r="Y50" s="47">
        <f t="shared" si="13"/>
        <v>0.7092937811177753</v>
      </c>
    </row>
    <row r="51" spans="1:25" ht="15" x14ac:dyDescent="0.25">
      <c r="A51" s="18" t="s">
        <v>151</v>
      </c>
      <c r="B51" s="18" t="s">
        <v>152</v>
      </c>
      <c r="C51" s="18" t="s">
        <v>38</v>
      </c>
      <c r="D51" s="19">
        <v>3.0144099999999998</v>
      </c>
      <c r="E51" s="19">
        <v>0</v>
      </c>
      <c r="F51" s="19">
        <v>0</v>
      </c>
      <c r="G51" s="19">
        <v>0</v>
      </c>
      <c r="H51" s="19">
        <f t="shared" si="0"/>
        <v>3.0144099999999998</v>
      </c>
      <c r="I51" s="42">
        <f t="shared" si="1"/>
        <v>0</v>
      </c>
      <c r="J51" s="42">
        <f t="shared" si="2"/>
        <v>0</v>
      </c>
      <c r="K51" s="42">
        <f t="shared" si="3"/>
        <v>0</v>
      </c>
      <c r="L51" s="42">
        <f t="shared" si="4"/>
        <v>100</v>
      </c>
      <c r="M51" s="19">
        <v>2.26406E-2</v>
      </c>
      <c r="N51" s="19">
        <v>3.6887000000000001E-3</v>
      </c>
      <c r="O51" s="41">
        <f t="shared" si="5"/>
        <v>2.63293E-2</v>
      </c>
      <c r="P51" s="19">
        <v>0.112202</v>
      </c>
      <c r="Q51" s="41">
        <f t="shared" si="6"/>
        <v>0.1385313</v>
      </c>
      <c r="R51" s="44">
        <f t="shared" si="7"/>
        <v>0.75107898394710748</v>
      </c>
      <c r="S51" s="44">
        <f t="shared" si="8"/>
        <v>0.12236888810745719</v>
      </c>
      <c r="T51" s="44">
        <f t="shared" si="9"/>
        <v>0.87344787205456464</v>
      </c>
      <c r="U51" s="44">
        <f t="shared" si="10"/>
        <v>3.7221877581350911</v>
      </c>
      <c r="V51" s="44">
        <f t="shared" si="11"/>
        <v>4.5956356301896557</v>
      </c>
      <c r="X51" s="36">
        <f t="shared" si="12"/>
        <v>100</v>
      </c>
      <c r="Y51" s="47">
        <f t="shared" si="13"/>
        <v>4.5956356301896557</v>
      </c>
    </row>
    <row r="52" spans="1:25" ht="15" x14ac:dyDescent="0.25">
      <c r="A52" s="18" t="s">
        <v>153</v>
      </c>
      <c r="B52" s="18" t="s">
        <v>154</v>
      </c>
      <c r="C52" s="18" t="s">
        <v>38</v>
      </c>
      <c r="D52" s="19">
        <v>6.0365099999999998</v>
      </c>
      <c r="E52" s="19">
        <v>0</v>
      </c>
      <c r="F52" s="19">
        <v>0</v>
      </c>
      <c r="G52" s="19">
        <v>0</v>
      </c>
      <c r="H52" s="19">
        <f t="shared" si="0"/>
        <v>6.0365099999999998</v>
      </c>
      <c r="I52" s="42">
        <f t="shared" si="1"/>
        <v>0</v>
      </c>
      <c r="J52" s="42">
        <f t="shared" si="2"/>
        <v>0</v>
      </c>
      <c r="K52" s="42">
        <f t="shared" si="3"/>
        <v>0</v>
      </c>
      <c r="L52" s="42">
        <f t="shared" si="4"/>
        <v>100</v>
      </c>
      <c r="M52" s="19">
        <v>8.3615400000000006E-2</v>
      </c>
      <c r="N52" s="19">
        <v>7.6535300000000001E-2</v>
      </c>
      <c r="O52" s="41">
        <f t="shared" si="5"/>
        <v>0.16015070000000001</v>
      </c>
      <c r="P52" s="19">
        <v>0.81102399999999997</v>
      </c>
      <c r="Q52" s="41">
        <f t="shared" si="6"/>
        <v>0.97117469999999995</v>
      </c>
      <c r="R52" s="44">
        <f t="shared" si="7"/>
        <v>1.3851612935288768</v>
      </c>
      <c r="S52" s="44">
        <f t="shared" si="8"/>
        <v>1.2678733241558451</v>
      </c>
      <c r="T52" s="44">
        <f t="shared" si="9"/>
        <v>2.6530346176847219</v>
      </c>
      <c r="U52" s="44">
        <f t="shared" si="10"/>
        <v>13.43531278834956</v>
      </c>
      <c r="V52" s="44">
        <f t="shared" si="11"/>
        <v>16.088347406034281</v>
      </c>
      <c r="X52" s="36">
        <f t="shared" si="12"/>
        <v>100</v>
      </c>
      <c r="Y52" s="47">
        <f t="shared" si="13"/>
        <v>16.088347406034281</v>
      </c>
    </row>
    <row r="53" spans="1:25" ht="15" x14ac:dyDescent="0.25">
      <c r="A53" s="18" t="s">
        <v>155</v>
      </c>
      <c r="B53" s="18" t="s">
        <v>156</v>
      </c>
      <c r="C53" s="18" t="s">
        <v>38</v>
      </c>
      <c r="D53" s="19">
        <v>2.9151400000000001</v>
      </c>
      <c r="E53" s="19">
        <v>0</v>
      </c>
      <c r="F53" s="19">
        <v>0</v>
      </c>
      <c r="G53" s="19">
        <v>0</v>
      </c>
      <c r="H53" s="19">
        <f t="shared" si="0"/>
        <v>2.9151400000000001</v>
      </c>
      <c r="I53" s="42">
        <f t="shared" si="1"/>
        <v>0</v>
      </c>
      <c r="J53" s="42">
        <f t="shared" si="2"/>
        <v>0</v>
      </c>
      <c r="K53" s="42">
        <f t="shared" si="3"/>
        <v>0</v>
      </c>
      <c r="L53" s="42">
        <f t="shared" si="4"/>
        <v>100</v>
      </c>
      <c r="M53" s="19">
        <v>8.6619000000000002E-2</v>
      </c>
      <c r="N53" s="19">
        <v>2.70005E-2</v>
      </c>
      <c r="O53" s="41">
        <f t="shared" si="5"/>
        <v>0.1136195</v>
      </c>
      <c r="P53" s="19">
        <v>2.9948700000000002E-2</v>
      </c>
      <c r="Q53" s="41">
        <f t="shared" si="6"/>
        <v>0.14356820000000001</v>
      </c>
      <c r="R53" s="44">
        <f t="shared" si="7"/>
        <v>2.9713495749775309</v>
      </c>
      <c r="S53" s="44">
        <f t="shared" si="8"/>
        <v>0.92621623661299279</v>
      </c>
      <c r="T53" s="44">
        <f t="shared" si="9"/>
        <v>3.8975658115905238</v>
      </c>
      <c r="U53" s="44">
        <f t="shared" si="10"/>
        <v>1.0273503159367989</v>
      </c>
      <c r="V53" s="44">
        <f t="shared" si="11"/>
        <v>4.9249161275273226</v>
      </c>
      <c r="X53" s="36">
        <f t="shared" si="12"/>
        <v>100</v>
      </c>
      <c r="Y53" s="47">
        <f t="shared" si="13"/>
        <v>4.9249161275273226</v>
      </c>
    </row>
    <row r="54" spans="1:25" ht="15" x14ac:dyDescent="0.25">
      <c r="A54" s="18" t="s">
        <v>157</v>
      </c>
      <c r="B54" s="18" t="s">
        <v>158</v>
      </c>
      <c r="C54" s="18" t="s">
        <v>38</v>
      </c>
      <c r="D54" s="19">
        <v>6.0202499999999999</v>
      </c>
      <c r="E54" s="19">
        <v>1.0598659482000001E-2</v>
      </c>
      <c r="F54" s="19">
        <v>2.7634955709600001E-3</v>
      </c>
      <c r="G54" s="19">
        <v>9.2704078184399994E-3</v>
      </c>
      <c r="H54" s="19">
        <f t="shared" si="0"/>
        <v>5.9976174371286</v>
      </c>
      <c r="I54" s="42">
        <f t="shared" si="1"/>
        <v>0.17605015542543914</v>
      </c>
      <c r="J54" s="42">
        <f t="shared" si="2"/>
        <v>4.5903335757817368E-2</v>
      </c>
      <c r="K54" s="42">
        <f t="shared" si="3"/>
        <v>0.15398709054341594</v>
      </c>
      <c r="L54" s="42">
        <f t="shared" si="4"/>
        <v>99.624059418273319</v>
      </c>
      <c r="M54" s="19">
        <v>1.0807799999999999E-2</v>
      </c>
      <c r="N54" s="19">
        <v>8.7818099999999993E-3</v>
      </c>
      <c r="O54" s="41">
        <f t="shared" si="5"/>
        <v>1.958961E-2</v>
      </c>
      <c r="P54" s="19">
        <v>5.6622400000000003E-2</v>
      </c>
      <c r="Q54" s="41">
        <f t="shared" si="6"/>
        <v>7.6212009999999997E-2</v>
      </c>
      <c r="R54" s="44">
        <f t="shared" si="7"/>
        <v>0.1795241061417715</v>
      </c>
      <c r="S54" s="44">
        <f t="shared" si="8"/>
        <v>0.14587118475146379</v>
      </c>
      <c r="T54" s="44">
        <f t="shared" si="9"/>
        <v>0.32539529089323532</v>
      </c>
      <c r="U54" s="44">
        <f t="shared" si="10"/>
        <v>0.94053236991819278</v>
      </c>
      <c r="V54" s="44">
        <f t="shared" si="11"/>
        <v>1.265927660811428</v>
      </c>
      <c r="X54" s="36">
        <f t="shared" si="12"/>
        <v>99.999999999999986</v>
      </c>
      <c r="Y54" s="47">
        <f t="shared" si="13"/>
        <v>1.265927660811428</v>
      </c>
    </row>
    <row r="55" spans="1:25" ht="15" x14ac:dyDescent="0.25">
      <c r="A55" s="18" t="s">
        <v>159</v>
      </c>
      <c r="B55" s="18" t="s">
        <v>160</v>
      </c>
      <c r="C55" s="18" t="s">
        <v>38</v>
      </c>
      <c r="D55" s="19">
        <v>0.81568799999999997</v>
      </c>
      <c r="E55" s="19">
        <v>0</v>
      </c>
      <c r="F55" s="19">
        <v>0</v>
      </c>
      <c r="G55" s="19">
        <v>0</v>
      </c>
      <c r="H55" s="19">
        <f t="shared" si="0"/>
        <v>0.81568799999999997</v>
      </c>
      <c r="I55" s="42">
        <f t="shared" si="1"/>
        <v>0</v>
      </c>
      <c r="J55" s="42">
        <f t="shared" si="2"/>
        <v>0</v>
      </c>
      <c r="K55" s="42">
        <f t="shared" si="3"/>
        <v>0</v>
      </c>
      <c r="L55" s="42">
        <f t="shared" si="4"/>
        <v>100</v>
      </c>
      <c r="M55" s="19">
        <v>0</v>
      </c>
      <c r="N55" s="19">
        <v>0</v>
      </c>
      <c r="O55" s="41">
        <f t="shared" si="5"/>
        <v>0</v>
      </c>
      <c r="P55" s="19">
        <v>0</v>
      </c>
      <c r="Q55" s="41">
        <f t="shared" si="6"/>
        <v>0</v>
      </c>
      <c r="R55" s="44">
        <f t="shared" si="7"/>
        <v>0</v>
      </c>
      <c r="S55" s="44">
        <f t="shared" si="8"/>
        <v>0</v>
      </c>
      <c r="T55" s="44">
        <f t="shared" si="9"/>
        <v>0</v>
      </c>
      <c r="U55" s="44">
        <f t="shared" si="10"/>
        <v>0</v>
      </c>
      <c r="V55" s="44">
        <f t="shared" si="11"/>
        <v>0</v>
      </c>
      <c r="X55" s="36">
        <f t="shared" si="12"/>
        <v>100</v>
      </c>
      <c r="Y55" s="47">
        <f t="shared" si="13"/>
        <v>0</v>
      </c>
    </row>
    <row r="56" spans="1:25" ht="15" x14ac:dyDescent="0.25">
      <c r="A56" s="18" t="s">
        <v>161</v>
      </c>
      <c r="B56" s="18" t="s">
        <v>162</v>
      </c>
      <c r="C56" s="18" t="s">
        <v>28</v>
      </c>
      <c r="D56" s="19">
        <v>17.729600000000001</v>
      </c>
      <c r="E56" s="19">
        <v>0</v>
      </c>
      <c r="F56" s="19">
        <v>0</v>
      </c>
      <c r="G56" s="19">
        <v>0</v>
      </c>
      <c r="H56" s="19">
        <f t="shared" si="0"/>
        <v>17.729600000000001</v>
      </c>
      <c r="I56" s="42">
        <f t="shared" si="1"/>
        <v>0</v>
      </c>
      <c r="J56" s="42">
        <f t="shared" si="2"/>
        <v>0</v>
      </c>
      <c r="K56" s="42">
        <f t="shared" si="3"/>
        <v>0</v>
      </c>
      <c r="L56" s="42">
        <f t="shared" si="4"/>
        <v>100</v>
      </c>
      <c r="M56" s="19">
        <v>0.24489</v>
      </c>
      <c r="N56" s="19">
        <v>0.12461700000000001</v>
      </c>
      <c r="O56" s="41">
        <f t="shared" si="5"/>
        <v>0.36950700000000003</v>
      </c>
      <c r="P56" s="19">
        <v>2.3338100000000002</v>
      </c>
      <c r="Q56" s="41">
        <f t="shared" si="6"/>
        <v>2.7033170000000002</v>
      </c>
      <c r="R56" s="44">
        <f t="shared" si="7"/>
        <v>1.3812494359714826</v>
      </c>
      <c r="S56" s="44">
        <f t="shared" si="8"/>
        <v>0.70287541738110282</v>
      </c>
      <c r="T56" s="44">
        <f t="shared" si="9"/>
        <v>2.0841248533525856</v>
      </c>
      <c r="U56" s="44">
        <f t="shared" si="10"/>
        <v>13.163353939175165</v>
      </c>
      <c r="V56" s="44">
        <f t="shared" si="11"/>
        <v>15.247478792527749</v>
      </c>
      <c r="X56" s="36">
        <f t="shared" si="12"/>
        <v>100</v>
      </c>
      <c r="Y56" s="47">
        <f t="shared" si="13"/>
        <v>15.247478792527751</v>
      </c>
    </row>
    <row r="57" spans="1:25" ht="15" x14ac:dyDescent="0.25">
      <c r="A57" s="18" t="s">
        <v>163</v>
      </c>
      <c r="B57" s="18" t="s">
        <v>164</v>
      </c>
      <c r="C57" s="18" t="s">
        <v>38</v>
      </c>
      <c r="D57" s="19">
        <v>1.8273200000000001</v>
      </c>
      <c r="E57" s="19">
        <v>0</v>
      </c>
      <c r="F57" s="19">
        <v>0</v>
      </c>
      <c r="G57" s="19">
        <v>0</v>
      </c>
      <c r="H57" s="19">
        <f t="shared" si="0"/>
        <v>1.8273200000000001</v>
      </c>
      <c r="I57" s="42">
        <f t="shared" si="1"/>
        <v>0</v>
      </c>
      <c r="J57" s="42">
        <f t="shared" si="2"/>
        <v>0</v>
      </c>
      <c r="K57" s="42">
        <f t="shared" si="3"/>
        <v>0</v>
      </c>
      <c r="L57" s="42">
        <f t="shared" si="4"/>
        <v>100</v>
      </c>
      <c r="M57" s="19">
        <v>1.6225900000000001E-2</v>
      </c>
      <c r="N57" s="19">
        <v>1.1723799999999999E-2</v>
      </c>
      <c r="O57" s="41">
        <f t="shared" si="5"/>
        <v>2.7949700000000001E-2</v>
      </c>
      <c r="P57" s="19">
        <v>4.2611099999999999E-2</v>
      </c>
      <c r="Q57" s="41">
        <f t="shared" si="6"/>
        <v>7.0560800000000007E-2</v>
      </c>
      <c r="R57" s="44">
        <f t="shared" si="7"/>
        <v>0.88796160497340382</v>
      </c>
      <c r="S57" s="44">
        <f t="shared" si="8"/>
        <v>0.64158439682157475</v>
      </c>
      <c r="T57" s="44">
        <f t="shared" si="9"/>
        <v>1.5295460017949785</v>
      </c>
      <c r="U57" s="44">
        <f t="shared" si="10"/>
        <v>2.3318904187553358</v>
      </c>
      <c r="V57" s="44">
        <f t="shared" si="11"/>
        <v>3.861436420550314</v>
      </c>
      <c r="X57" s="36">
        <f t="shared" si="12"/>
        <v>100</v>
      </c>
      <c r="Y57" s="47">
        <f t="shared" si="13"/>
        <v>3.8614364205503144</v>
      </c>
    </row>
    <row r="58" spans="1:25" ht="15" x14ac:dyDescent="0.25">
      <c r="A58" s="18" t="s">
        <v>165</v>
      </c>
      <c r="B58" s="18" t="s">
        <v>166</v>
      </c>
      <c r="C58" s="18" t="s">
        <v>38</v>
      </c>
      <c r="D58" s="19">
        <v>1.05949</v>
      </c>
      <c r="E58" s="19">
        <v>0</v>
      </c>
      <c r="F58" s="19">
        <v>0</v>
      </c>
      <c r="G58" s="19">
        <v>0</v>
      </c>
      <c r="H58" s="19">
        <f t="shared" si="0"/>
        <v>1.05949</v>
      </c>
      <c r="I58" s="42">
        <f t="shared" si="1"/>
        <v>0</v>
      </c>
      <c r="J58" s="42">
        <f t="shared" si="2"/>
        <v>0</v>
      </c>
      <c r="K58" s="42">
        <f t="shared" si="3"/>
        <v>0</v>
      </c>
      <c r="L58" s="42">
        <f t="shared" si="4"/>
        <v>100</v>
      </c>
      <c r="M58" s="19">
        <v>7.1008500000000002E-2</v>
      </c>
      <c r="N58" s="19">
        <v>2.1097600000000001E-2</v>
      </c>
      <c r="O58" s="41">
        <f t="shared" si="5"/>
        <v>9.2106099999999996E-2</v>
      </c>
      <c r="P58" s="19">
        <v>2.8064100000000002E-2</v>
      </c>
      <c r="Q58" s="41">
        <f t="shared" si="6"/>
        <v>0.1201702</v>
      </c>
      <c r="R58" s="44">
        <f t="shared" si="7"/>
        <v>6.702139708727783</v>
      </c>
      <c r="S58" s="44">
        <f t="shared" si="8"/>
        <v>1.9912976998367138</v>
      </c>
      <c r="T58" s="44">
        <f t="shared" si="9"/>
        <v>8.6934374085644972</v>
      </c>
      <c r="U58" s="44">
        <f t="shared" si="10"/>
        <v>2.6488310413500837</v>
      </c>
      <c r="V58" s="44">
        <f t="shared" si="11"/>
        <v>11.342268449914581</v>
      </c>
      <c r="X58" s="36">
        <f t="shared" si="12"/>
        <v>100</v>
      </c>
      <c r="Y58" s="47">
        <f t="shared" si="13"/>
        <v>11.342268449914581</v>
      </c>
    </row>
    <row r="59" spans="1:25" ht="15" x14ac:dyDescent="0.25">
      <c r="A59" s="18" t="s">
        <v>167</v>
      </c>
      <c r="B59" s="18" t="s">
        <v>168</v>
      </c>
      <c r="C59" s="18" t="s">
        <v>38</v>
      </c>
      <c r="D59" s="19">
        <v>2.8334899999999998</v>
      </c>
      <c r="E59" s="19">
        <v>0</v>
      </c>
      <c r="F59" s="19">
        <v>0</v>
      </c>
      <c r="G59" s="19">
        <v>0</v>
      </c>
      <c r="H59" s="19">
        <f t="shared" si="0"/>
        <v>2.8334899999999998</v>
      </c>
      <c r="I59" s="42">
        <f t="shared" si="1"/>
        <v>0</v>
      </c>
      <c r="J59" s="42">
        <f t="shared" si="2"/>
        <v>0</v>
      </c>
      <c r="K59" s="42">
        <f t="shared" si="3"/>
        <v>0</v>
      </c>
      <c r="L59" s="42">
        <f t="shared" si="4"/>
        <v>100</v>
      </c>
      <c r="M59" s="19">
        <v>0.143761</v>
      </c>
      <c r="N59" s="19">
        <v>0.122433</v>
      </c>
      <c r="O59" s="41">
        <f t="shared" si="5"/>
        <v>0.26619399999999999</v>
      </c>
      <c r="P59" s="19">
        <v>0.32310699999999998</v>
      </c>
      <c r="Q59" s="41">
        <f t="shared" si="6"/>
        <v>0.58930099999999996</v>
      </c>
      <c r="R59" s="44">
        <f t="shared" si="7"/>
        <v>5.073637104771854</v>
      </c>
      <c r="S59" s="44">
        <f t="shared" si="8"/>
        <v>4.3209257841037028</v>
      </c>
      <c r="T59" s="44">
        <f t="shared" si="9"/>
        <v>9.394562888875555</v>
      </c>
      <c r="U59" s="44">
        <f t="shared" si="10"/>
        <v>11.403145943694879</v>
      </c>
      <c r="V59" s="44">
        <f t="shared" si="11"/>
        <v>20.797708832570432</v>
      </c>
      <c r="X59" s="36">
        <f t="shared" si="12"/>
        <v>100</v>
      </c>
      <c r="Y59" s="47">
        <f t="shared" si="13"/>
        <v>20.797708832570436</v>
      </c>
    </row>
    <row r="60" spans="1:25" ht="15" x14ac:dyDescent="0.25">
      <c r="A60" s="18" t="s">
        <v>169</v>
      </c>
      <c r="B60" s="18" t="s">
        <v>170</v>
      </c>
      <c r="C60" s="18" t="s">
        <v>38</v>
      </c>
      <c r="D60" s="19">
        <v>5.5298800000000004</v>
      </c>
      <c r="E60" s="19">
        <v>0</v>
      </c>
      <c r="F60" s="19">
        <v>0</v>
      </c>
      <c r="G60" s="19">
        <v>0</v>
      </c>
      <c r="H60" s="19">
        <f t="shared" si="0"/>
        <v>5.5298800000000004</v>
      </c>
      <c r="I60" s="42">
        <f t="shared" si="1"/>
        <v>0</v>
      </c>
      <c r="J60" s="42">
        <f t="shared" si="2"/>
        <v>0</v>
      </c>
      <c r="K60" s="42">
        <f t="shared" si="3"/>
        <v>0</v>
      </c>
      <c r="L60" s="42">
        <f t="shared" si="4"/>
        <v>100</v>
      </c>
      <c r="M60" s="19">
        <v>0.127024</v>
      </c>
      <c r="N60" s="19">
        <v>0.15010799999999999</v>
      </c>
      <c r="O60" s="41">
        <f t="shared" si="5"/>
        <v>0.27713199999999999</v>
      </c>
      <c r="P60" s="19">
        <v>0.49051600000000001</v>
      </c>
      <c r="Q60" s="41">
        <f t="shared" si="6"/>
        <v>0.767648</v>
      </c>
      <c r="R60" s="44">
        <f t="shared" si="7"/>
        <v>2.2970480372087638</v>
      </c>
      <c r="S60" s="44">
        <f t="shared" si="8"/>
        <v>2.7144892836734247</v>
      </c>
      <c r="T60" s="44">
        <f t="shared" si="9"/>
        <v>5.011537320882189</v>
      </c>
      <c r="U60" s="44">
        <f t="shared" si="10"/>
        <v>8.8702828994480889</v>
      </c>
      <c r="V60" s="44">
        <f t="shared" si="11"/>
        <v>13.881820220330276</v>
      </c>
      <c r="X60" s="36">
        <f t="shared" si="12"/>
        <v>100</v>
      </c>
      <c r="Y60" s="47">
        <f t="shared" si="13"/>
        <v>13.881820220330278</v>
      </c>
    </row>
    <row r="61" spans="1:25" ht="15" x14ac:dyDescent="0.25">
      <c r="A61" s="18" t="s">
        <v>171</v>
      </c>
      <c r="B61" s="18" t="s">
        <v>172</v>
      </c>
      <c r="C61" s="18" t="s">
        <v>38</v>
      </c>
      <c r="D61" s="19">
        <v>2.8111600000000001</v>
      </c>
      <c r="E61" s="19">
        <v>0</v>
      </c>
      <c r="F61" s="19">
        <v>0</v>
      </c>
      <c r="G61" s="19">
        <v>0</v>
      </c>
      <c r="H61" s="19">
        <f t="shared" si="0"/>
        <v>2.8111600000000001</v>
      </c>
      <c r="I61" s="42">
        <f t="shared" si="1"/>
        <v>0</v>
      </c>
      <c r="J61" s="42">
        <f t="shared" si="2"/>
        <v>0</v>
      </c>
      <c r="K61" s="42">
        <f t="shared" si="3"/>
        <v>0</v>
      </c>
      <c r="L61" s="42">
        <f t="shared" si="4"/>
        <v>100</v>
      </c>
      <c r="M61" s="19">
        <v>1.8261199999999998E-2</v>
      </c>
      <c r="N61" s="19">
        <v>2.33066E-2</v>
      </c>
      <c r="O61" s="41">
        <f t="shared" si="5"/>
        <v>4.1567800000000002E-2</v>
      </c>
      <c r="P61" s="19">
        <v>5.7370600000000001E-2</v>
      </c>
      <c r="Q61" s="41">
        <f t="shared" si="6"/>
        <v>9.893840000000001E-2</v>
      </c>
      <c r="R61" s="44">
        <f t="shared" si="7"/>
        <v>0.64959660780603024</v>
      </c>
      <c r="S61" s="44">
        <f t="shared" si="8"/>
        <v>0.82907411886907889</v>
      </c>
      <c r="T61" s="44">
        <f t="shared" si="9"/>
        <v>1.4786707266751093</v>
      </c>
      <c r="U61" s="44">
        <f t="shared" si="10"/>
        <v>2.0408158909489318</v>
      </c>
      <c r="V61" s="44">
        <f t="shared" si="11"/>
        <v>3.5194866176240418</v>
      </c>
      <c r="X61" s="36">
        <f t="shared" si="12"/>
        <v>100</v>
      </c>
      <c r="Y61" s="47">
        <f t="shared" si="13"/>
        <v>3.5194866176240409</v>
      </c>
    </row>
    <row r="62" spans="1:25" ht="15" x14ac:dyDescent="0.25">
      <c r="A62" s="18" t="s">
        <v>173</v>
      </c>
      <c r="B62" s="18" t="s">
        <v>174</v>
      </c>
      <c r="C62" s="18" t="s">
        <v>38</v>
      </c>
      <c r="D62" s="19">
        <v>3.84782</v>
      </c>
      <c r="E62" s="19">
        <v>0</v>
      </c>
      <c r="F62" s="19">
        <v>0</v>
      </c>
      <c r="G62" s="19">
        <v>0</v>
      </c>
      <c r="H62" s="19">
        <f t="shared" si="0"/>
        <v>3.84782</v>
      </c>
      <c r="I62" s="42">
        <f t="shared" si="1"/>
        <v>0</v>
      </c>
      <c r="J62" s="42">
        <f t="shared" si="2"/>
        <v>0</v>
      </c>
      <c r="K62" s="42">
        <f t="shared" si="3"/>
        <v>0</v>
      </c>
      <c r="L62" s="42">
        <f t="shared" si="4"/>
        <v>100</v>
      </c>
      <c r="M62" s="19">
        <v>6.9325300000000006E-2</v>
      </c>
      <c r="N62" s="19">
        <v>8.3327899999999996E-2</v>
      </c>
      <c r="O62" s="41">
        <f t="shared" si="5"/>
        <v>0.15265319999999999</v>
      </c>
      <c r="P62" s="19">
        <v>0.15678600000000001</v>
      </c>
      <c r="Q62" s="41">
        <f t="shared" si="6"/>
        <v>0.30943920000000003</v>
      </c>
      <c r="R62" s="44">
        <f t="shared" si="7"/>
        <v>1.8016773133878405</v>
      </c>
      <c r="S62" s="44">
        <f t="shared" si="8"/>
        <v>2.1655872675956771</v>
      </c>
      <c r="T62" s="44">
        <f t="shared" si="9"/>
        <v>3.9672645809835179</v>
      </c>
      <c r="U62" s="44">
        <f t="shared" si="10"/>
        <v>4.0746708525866602</v>
      </c>
      <c r="V62" s="44">
        <f t="shared" si="11"/>
        <v>8.0419354335701776</v>
      </c>
      <c r="X62" s="36">
        <f t="shared" si="12"/>
        <v>100</v>
      </c>
      <c r="Y62" s="47">
        <f t="shared" si="13"/>
        <v>8.0419354335701776</v>
      </c>
    </row>
    <row r="63" spans="1:25" ht="15" x14ac:dyDescent="0.25">
      <c r="A63" s="18" t="s">
        <v>175</v>
      </c>
      <c r="B63" s="18" t="s">
        <v>176</v>
      </c>
      <c r="C63" s="18" t="s">
        <v>38</v>
      </c>
      <c r="D63" s="19">
        <v>6.4429800000000004</v>
      </c>
      <c r="E63" s="19">
        <v>0</v>
      </c>
      <c r="F63" s="19">
        <v>0</v>
      </c>
      <c r="G63" s="19">
        <v>0</v>
      </c>
      <c r="H63" s="19">
        <f t="shared" si="0"/>
        <v>6.4429800000000004</v>
      </c>
      <c r="I63" s="42">
        <f t="shared" si="1"/>
        <v>0</v>
      </c>
      <c r="J63" s="42">
        <f t="shared" si="2"/>
        <v>0</v>
      </c>
      <c r="K63" s="42">
        <f t="shared" si="3"/>
        <v>0</v>
      </c>
      <c r="L63" s="42">
        <f t="shared" si="4"/>
        <v>100</v>
      </c>
      <c r="M63" s="19">
        <v>7.0220099999999994E-2</v>
      </c>
      <c r="N63" s="19">
        <v>3.4163199999999998E-2</v>
      </c>
      <c r="O63" s="41">
        <f t="shared" si="5"/>
        <v>0.10438329999999998</v>
      </c>
      <c r="P63" s="19">
        <v>9.7398299999999993E-2</v>
      </c>
      <c r="Q63" s="41">
        <f t="shared" si="6"/>
        <v>0.20178159999999998</v>
      </c>
      <c r="R63" s="44">
        <f t="shared" si="7"/>
        <v>1.0898699049197731</v>
      </c>
      <c r="S63" s="44">
        <f t="shared" si="8"/>
        <v>0.53023911295704773</v>
      </c>
      <c r="T63" s="44">
        <f t="shared" si="9"/>
        <v>1.6201090178768207</v>
      </c>
      <c r="U63" s="44">
        <f t="shared" si="10"/>
        <v>1.5116964510211111</v>
      </c>
      <c r="V63" s="44">
        <f t="shared" si="11"/>
        <v>3.1318054688979315</v>
      </c>
      <c r="X63" s="36">
        <f t="shared" si="12"/>
        <v>100</v>
      </c>
      <c r="Y63" s="47">
        <f t="shared" si="13"/>
        <v>3.131805468897932</v>
      </c>
    </row>
    <row r="64" spans="1:25" ht="15" x14ac:dyDescent="0.25">
      <c r="A64" s="18" t="s">
        <v>177</v>
      </c>
      <c r="B64" s="18" t="s">
        <v>178</v>
      </c>
      <c r="C64" s="18" t="s">
        <v>38</v>
      </c>
      <c r="D64" s="19">
        <v>6.7384199999999996</v>
      </c>
      <c r="E64" s="19">
        <v>0</v>
      </c>
      <c r="F64" s="19">
        <v>0</v>
      </c>
      <c r="G64" s="19">
        <v>0.40766241899900002</v>
      </c>
      <c r="H64" s="19">
        <f t="shared" si="0"/>
        <v>6.3307575810009995</v>
      </c>
      <c r="I64" s="42">
        <f t="shared" si="1"/>
        <v>0</v>
      </c>
      <c r="J64" s="42">
        <f t="shared" si="2"/>
        <v>0</v>
      </c>
      <c r="K64" s="42">
        <f t="shared" si="3"/>
        <v>6.0498220502580731</v>
      </c>
      <c r="L64" s="42">
        <f t="shared" si="4"/>
        <v>93.950177949741914</v>
      </c>
      <c r="M64" s="19">
        <v>3.9600000000000003E-2</v>
      </c>
      <c r="N64" s="19">
        <v>2.4376399999999999E-2</v>
      </c>
      <c r="O64" s="41">
        <f t="shared" si="5"/>
        <v>6.3976400000000003E-2</v>
      </c>
      <c r="P64" s="19">
        <v>0.32375599999999999</v>
      </c>
      <c r="Q64" s="41">
        <f t="shared" si="6"/>
        <v>0.38773239999999998</v>
      </c>
      <c r="R64" s="44">
        <f t="shared" si="7"/>
        <v>0.58767485552993148</v>
      </c>
      <c r="S64" s="44">
        <f t="shared" si="8"/>
        <v>0.36175245829140956</v>
      </c>
      <c r="T64" s="44">
        <f t="shared" si="9"/>
        <v>0.94942731382134105</v>
      </c>
      <c r="U64" s="44">
        <f t="shared" si="10"/>
        <v>4.804627791084557</v>
      </c>
      <c r="V64" s="44">
        <f t="shared" si="11"/>
        <v>5.7540551049058983</v>
      </c>
      <c r="X64" s="36">
        <f t="shared" si="12"/>
        <v>99.999999999999986</v>
      </c>
      <c r="Y64" s="47">
        <f t="shared" si="13"/>
        <v>5.7540551049058983</v>
      </c>
    </row>
    <row r="65" spans="1:25" ht="15" x14ac:dyDescent="0.25">
      <c r="A65" s="18" t="s">
        <v>179</v>
      </c>
      <c r="B65" s="18" t="s">
        <v>180</v>
      </c>
      <c r="C65" s="18" t="s">
        <v>38</v>
      </c>
      <c r="D65" s="19">
        <v>6.1314399999999996</v>
      </c>
      <c r="E65" s="19">
        <v>0</v>
      </c>
      <c r="F65" s="19">
        <v>0</v>
      </c>
      <c r="G65" s="19">
        <v>0</v>
      </c>
      <c r="H65" s="19">
        <f t="shared" si="0"/>
        <v>6.1314399999999996</v>
      </c>
      <c r="I65" s="42">
        <f t="shared" si="1"/>
        <v>0</v>
      </c>
      <c r="J65" s="42">
        <f t="shared" si="2"/>
        <v>0</v>
      </c>
      <c r="K65" s="42">
        <f t="shared" si="3"/>
        <v>0</v>
      </c>
      <c r="L65" s="42">
        <f t="shared" si="4"/>
        <v>100</v>
      </c>
      <c r="M65" s="19">
        <v>3.6241599999999999E-2</v>
      </c>
      <c r="N65" s="19">
        <v>2.9863000000000001E-2</v>
      </c>
      <c r="O65" s="41">
        <f t="shared" si="5"/>
        <v>6.6104599999999999E-2</v>
      </c>
      <c r="P65" s="19">
        <v>0.11777</v>
      </c>
      <c r="Q65" s="41">
        <f t="shared" si="6"/>
        <v>0.1838746</v>
      </c>
      <c r="R65" s="44">
        <f t="shared" si="7"/>
        <v>0.59107811541823785</v>
      </c>
      <c r="S65" s="44">
        <f t="shared" si="8"/>
        <v>0.48704708844904299</v>
      </c>
      <c r="T65" s="44">
        <f t="shared" si="9"/>
        <v>1.0781252038672808</v>
      </c>
      <c r="U65" s="44">
        <f t="shared" si="10"/>
        <v>1.9207559724958574</v>
      </c>
      <c r="V65" s="44">
        <f t="shared" si="11"/>
        <v>2.9988811763631382</v>
      </c>
      <c r="X65" s="36">
        <f t="shared" si="12"/>
        <v>100</v>
      </c>
      <c r="Y65" s="47">
        <f t="shared" si="13"/>
        <v>2.9988811763631382</v>
      </c>
    </row>
    <row r="66" spans="1:25" ht="15" x14ac:dyDescent="0.25">
      <c r="A66" s="18" t="s">
        <v>181</v>
      </c>
      <c r="B66" s="18" t="s">
        <v>182</v>
      </c>
      <c r="C66" s="18" t="s">
        <v>38</v>
      </c>
      <c r="D66" s="19">
        <v>1.4252400000000001</v>
      </c>
      <c r="E66" s="19">
        <v>0</v>
      </c>
      <c r="F66" s="19">
        <v>0</v>
      </c>
      <c r="G66" s="19">
        <v>0</v>
      </c>
      <c r="H66" s="19">
        <f t="shared" si="0"/>
        <v>1.4252400000000001</v>
      </c>
      <c r="I66" s="42">
        <f t="shared" si="1"/>
        <v>0</v>
      </c>
      <c r="J66" s="42">
        <f t="shared" si="2"/>
        <v>0</v>
      </c>
      <c r="K66" s="42">
        <f t="shared" si="3"/>
        <v>0</v>
      </c>
      <c r="L66" s="42">
        <f t="shared" si="4"/>
        <v>100</v>
      </c>
      <c r="M66" s="19">
        <v>0</v>
      </c>
      <c r="N66" s="19">
        <v>0</v>
      </c>
      <c r="O66" s="41">
        <f t="shared" si="5"/>
        <v>0</v>
      </c>
      <c r="P66" s="19">
        <v>3.6412699999999999E-2</v>
      </c>
      <c r="Q66" s="41">
        <f t="shared" si="6"/>
        <v>3.6412699999999999E-2</v>
      </c>
      <c r="R66" s="44">
        <f t="shared" si="7"/>
        <v>0</v>
      </c>
      <c r="S66" s="44">
        <f t="shared" si="8"/>
        <v>0</v>
      </c>
      <c r="T66" s="44">
        <f t="shared" si="9"/>
        <v>0</v>
      </c>
      <c r="U66" s="44">
        <f t="shared" si="10"/>
        <v>2.5548469029777436</v>
      </c>
      <c r="V66" s="44">
        <f t="shared" si="11"/>
        <v>2.5548469029777436</v>
      </c>
      <c r="X66" s="36">
        <f t="shared" si="12"/>
        <v>100</v>
      </c>
      <c r="Y66" s="47">
        <f t="shared" si="13"/>
        <v>2.5548469029777436</v>
      </c>
    </row>
    <row r="67" spans="1:25" ht="15" x14ac:dyDescent="0.25">
      <c r="A67" s="18" t="s">
        <v>183</v>
      </c>
      <c r="B67" s="18" t="s">
        <v>184</v>
      </c>
      <c r="C67" s="18" t="s">
        <v>38</v>
      </c>
      <c r="D67" s="19">
        <v>4.1692</v>
      </c>
      <c r="E67" s="19">
        <v>0</v>
      </c>
      <c r="F67" s="19">
        <v>0</v>
      </c>
      <c r="G67" s="19">
        <v>0</v>
      </c>
      <c r="H67" s="19">
        <f t="shared" ref="H67:H129" si="14">D67-E67-F67-G67</f>
        <v>4.1692</v>
      </c>
      <c r="I67" s="42">
        <f t="shared" ref="I67:I129" si="15">E67/D67*100</f>
        <v>0</v>
      </c>
      <c r="J67" s="42">
        <f t="shared" ref="J67:J129" si="16">F67/D67*100</f>
        <v>0</v>
      </c>
      <c r="K67" s="42">
        <f t="shared" ref="K67:K129" si="17">G67/D67*100</f>
        <v>0</v>
      </c>
      <c r="L67" s="42">
        <f t="shared" ref="L67:L129" si="18">H67/D67*100</f>
        <v>100</v>
      </c>
      <c r="M67" s="19">
        <v>8.9657200000000006E-2</v>
      </c>
      <c r="N67" s="19">
        <v>0.124934</v>
      </c>
      <c r="O67" s="41">
        <f t="shared" ref="O67:O129" si="19">M67+N67</f>
        <v>0.21459120000000001</v>
      </c>
      <c r="P67" s="19">
        <v>0.24507399999999999</v>
      </c>
      <c r="Q67" s="41">
        <f t="shared" ref="Q67:Q129" si="20">O67+P67</f>
        <v>0.4596652</v>
      </c>
      <c r="R67" s="44">
        <f t="shared" ref="R67:R129" si="21">M67/D67*100</f>
        <v>2.1504653170872112</v>
      </c>
      <c r="S67" s="44">
        <f t="shared" ref="S67:S129" si="22">N67/D67*100</f>
        <v>2.9965940708049508</v>
      </c>
      <c r="T67" s="44">
        <f t="shared" ref="T67:T129" si="23">O67/D67*100</f>
        <v>5.1470593878921616</v>
      </c>
      <c r="U67" s="44">
        <f t="shared" ref="U67:U129" si="24">P67/D67*100</f>
        <v>5.8782020531516839</v>
      </c>
      <c r="V67" s="44">
        <f t="shared" ref="V67:V129" si="25">Q67/D67*100</f>
        <v>11.025261441043845</v>
      </c>
      <c r="X67" s="36">
        <f t="shared" ref="X67:X129" si="26">SUM(I67:L67)</f>
        <v>100</v>
      </c>
      <c r="Y67" s="47">
        <f t="shared" ref="Y67:Y129" si="27">SUM(R67:S67,U67)</f>
        <v>11.025261441043845</v>
      </c>
    </row>
    <row r="68" spans="1:25" ht="15" x14ac:dyDescent="0.25">
      <c r="A68" s="18" t="s">
        <v>185</v>
      </c>
      <c r="B68" s="18" t="s">
        <v>186</v>
      </c>
      <c r="C68" s="18" t="s">
        <v>38</v>
      </c>
      <c r="D68" s="19">
        <v>61.879800000000003</v>
      </c>
      <c r="E68" s="19">
        <v>0.422812611389</v>
      </c>
      <c r="F68" s="19">
        <v>19.4693093112</v>
      </c>
      <c r="G68" s="19">
        <v>5.2088764323000003</v>
      </c>
      <c r="H68" s="19">
        <f t="shared" si="14"/>
        <v>36.778801645111002</v>
      </c>
      <c r="I68" s="42">
        <f t="shared" si="15"/>
        <v>0.68328050735296497</v>
      </c>
      <c r="J68" s="42">
        <f t="shared" si="16"/>
        <v>31.463109627374358</v>
      </c>
      <c r="K68" s="42">
        <f t="shared" si="17"/>
        <v>8.4177331411866234</v>
      </c>
      <c r="L68" s="42">
        <f t="shared" si="18"/>
        <v>59.435876724086057</v>
      </c>
      <c r="M68" s="19">
        <v>1.98553</v>
      </c>
      <c r="N68" s="19">
        <v>1.7400800000000001</v>
      </c>
      <c r="O68" s="41">
        <f t="shared" si="19"/>
        <v>3.7256100000000001</v>
      </c>
      <c r="P68" s="19">
        <v>6.5472700000000001</v>
      </c>
      <c r="Q68" s="41">
        <f t="shared" si="20"/>
        <v>10.272880000000001</v>
      </c>
      <c r="R68" s="44">
        <f t="shared" si="21"/>
        <v>3.2086884572994738</v>
      </c>
      <c r="S68" s="44">
        <f t="shared" si="22"/>
        <v>2.8120323595098884</v>
      </c>
      <c r="T68" s="44">
        <f t="shared" si="23"/>
        <v>6.0207208168093631</v>
      </c>
      <c r="U68" s="44">
        <f t="shared" si="24"/>
        <v>10.580625664594907</v>
      </c>
      <c r="V68" s="44">
        <f t="shared" si="25"/>
        <v>16.601346481404271</v>
      </c>
      <c r="X68" s="36">
        <f t="shared" si="26"/>
        <v>100</v>
      </c>
      <c r="Y68" s="47">
        <f t="shared" si="27"/>
        <v>16.601346481404271</v>
      </c>
    </row>
    <row r="69" spans="1:25" ht="15" x14ac:dyDescent="0.25">
      <c r="A69" s="18" t="s">
        <v>187</v>
      </c>
      <c r="B69" s="18" t="s">
        <v>188</v>
      </c>
      <c r="C69" s="18" t="s">
        <v>38</v>
      </c>
      <c r="D69" s="19">
        <v>5.8739999999999997</v>
      </c>
      <c r="E69" s="19">
        <v>9.3549665111099994E-2</v>
      </c>
      <c r="F69" s="19">
        <v>8.2922377144699997E-3</v>
      </c>
      <c r="G69" s="19">
        <v>6.3365766332599993E-2</v>
      </c>
      <c r="H69" s="19">
        <f t="shared" si="14"/>
        <v>5.7087923308418294</v>
      </c>
      <c r="I69" s="42">
        <f t="shared" si="15"/>
        <v>1.5926058071348317</v>
      </c>
      <c r="J69" s="42">
        <f t="shared" si="16"/>
        <v>0.14116850041658155</v>
      </c>
      <c r="K69" s="42">
        <f t="shared" si="17"/>
        <v>1.0787498524446713</v>
      </c>
      <c r="L69" s="42">
        <f t="shared" si="18"/>
        <v>97.187475840003913</v>
      </c>
      <c r="M69" s="19">
        <v>0.13234299999999999</v>
      </c>
      <c r="N69" s="19">
        <v>3.6381900000000002E-2</v>
      </c>
      <c r="O69" s="41">
        <f t="shared" si="19"/>
        <v>0.16872489999999998</v>
      </c>
      <c r="P69" s="19">
        <v>0.102245</v>
      </c>
      <c r="Q69" s="41">
        <f t="shared" si="20"/>
        <v>0.27096989999999999</v>
      </c>
      <c r="R69" s="44">
        <f t="shared" si="21"/>
        <v>2.2530303030303029</v>
      </c>
      <c r="S69" s="44">
        <f t="shared" si="22"/>
        <v>0.61937180796731361</v>
      </c>
      <c r="T69" s="44">
        <f t="shared" si="23"/>
        <v>2.8724021109976166</v>
      </c>
      <c r="U69" s="44">
        <f t="shared" si="24"/>
        <v>1.7406367041198503</v>
      </c>
      <c r="V69" s="44">
        <f t="shared" si="25"/>
        <v>4.6130388151174673</v>
      </c>
      <c r="X69" s="36">
        <f t="shared" si="26"/>
        <v>100</v>
      </c>
      <c r="Y69" s="47">
        <f t="shared" si="27"/>
        <v>4.6130388151174664</v>
      </c>
    </row>
    <row r="70" spans="1:25" ht="15" x14ac:dyDescent="0.25">
      <c r="A70" s="18" t="s">
        <v>189</v>
      </c>
      <c r="B70" s="18" t="s">
        <v>190</v>
      </c>
      <c r="C70" s="18" t="s">
        <v>38</v>
      </c>
      <c r="D70" s="19">
        <v>2.0064000000000002</v>
      </c>
      <c r="E70" s="19">
        <v>0.86471502099999997</v>
      </c>
      <c r="F70" s="19">
        <v>7.3933221662099993E-2</v>
      </c>
      <c r="G70" s="19">
        <v>7.8362712331400006E-2</v>
      </c>
      <c r="H70" s="19">
        <f t="shared" si="14"/>
        <v>0.98938904500650027</v>
      </c>
      <c r="I70" s="42">
        <f t="shared" si="15"/>
        <v>43.097837968500791</v>
      </c>
      <c r="J70" s="42">
        <f t="shared" si="16"/>
        <v>3.6848695007027503</v>
      </c>
      <c r="K70" s="42">
        <f t="shared" si="17"/>
        <v>3.9056375763257574</v>
      </c>
      <c r="L70" s="42">
        <f t="shared" si="18"/>
        <v>49.311654954470704</v>
      </c>
      <c r="M70" s="19">
        <v>5.9689699999999998E-2</v>
      </c>
      <c r="N70" s="19">
        <v>2.7800499999999999E-2</v>
      </c>
      <c r="O70" s="41">
        <f t="shared" si="19"/>
        <v>8.749019999999999E-2</v>
      </c>
      <c r="P70" s="19">
        <v>0.23685600000000001</v>
      </c>
      <c r="Q70" s="41">
        <f t="shared" si="20"/>
        <v>0.32434620000000003</v>
      </c>
      <c r="R70" s="44">
        <f t="shared" si="21"/>
        <v>2.9749651116427427</v>
      </c>
      <c r="S70" s="44">
        <f t="shared" si="22"/>
        <v>1.3855911084529504</v>
      </c>
      <c r="T70" s="44">
        <f t="shared" si="23"/>
        <v>4.3605562200956935</v>
      </c>
      <c r="U70" s="44">
        <f t="shared" si="24"/>
        <v>11.805023923444976</v>
      </c>
      <c r="V70" s="44">
        <f t="shared" si="25"/>
        <v>16.165580143540669</v>
      </c>
      <c r="X70" s="36">
        <f t="shared" si="26"/>
        <v>100</v>
      </c>
      <c r="Y70" s="47">
        <f t="shared" si="27"/>
        <v>16.165580143540669</v>
      </c>
    </row>
    <row r="71" spans="1:25" ht="15" x14ac:dyDescent="0.25">
      <c r="A71" s="18" t="s">
        <v>191</v>
      </c>
      <c r="B71" s="18" t="s">
        <v>192</v>
      </c>
      <c r="C71" s="18" t="s">
        <v>38</v>
      </c>
      <c r="D71" s="19">
        <v>0.95317600000000002</v>
      </c>
      <c r="E71" s="19">
        <v>0</v>
      </c>
      <c r="F71" s="19">
        <v>0</v>
      </c>
      <c r="G71" s="19">
        <v>0</v>
      </c>
      <c r="H71" s="19">
        <f t="shared" si="14"/>
        <v>0.95317600000000002</v>
      </c>
      <c r="I71" s="42">
        <f t="shared" si="15"/>
        <v>0</v>
      </c>
      <c r="J71" s="42">
        <f t="shared" si="16"/>
        <v>0</v>
      </c>
      <c r="K71" s="42">
        <f t="shared" si="17"/>
        <v>0</v>
      </c>
      <c r="L71" s="42">
        <f t="shared" si="18"/>
        <v>100</v>
      </c>
      <c r="M71" s="19">
        <v>1.3332999999999999E-2</v>
      </c>
      <c r="N71" s="19">
        <v>8.949E-2</v>
      </c>
      <c r="O71" s="41">
        <f t="shared" si="19"/>
        <v>0.102823</v>
      </c>
      <c r="P71" s="19">
        <v>0.151814</v>
      </c>
      <c r="Q71" s="41">
        <f t="shared" si="20"/>
        <v>0.254637</v>
      </c>
      <c r="R71" s="44">
        <f t="shared" si="21"/>
        <v>1.398797284027294</v>
      </c>
      <c r="S71" s="44">
        <f t="shared" si="22"/>
        <v>9.3886123863798492</v>
      </c>
      <c r="T71" s="44">
        <f t="shared" si="23"/>
        <v>10.787409670407143</v>
      </c>
      <c r="U71" s="44">
        <f t="shared" si="24"/>
        <v>15.92717399514885</v>
      </c>
      <c r="V71" s="44">
        <f t="shared" si="25"/>
        <v>26.714583665555992</v>
      </c>
      <c r="X71" s="36">
        <f t="shared" si="26"/>
        <v>100</v>
      </c>
      <c r="Y71" s="47">
        <f t="shared" si="27"/>
        <v>26.714583665555992</v>
      </c>
    </row>
    <row r="72" spans="1:25" ht="15" x14ac:dyDescent="0.25">
      <c r="A72" s="18" t="s">
        <v>193</v>
      </c>
      <c r="B72" s="18" t="s">
        <v>194</v>
      </c>
      <c r="C72" s="18" t="s">
        <v>38</v>
      </c>
      <c r="D72" s="19">
        <v>11.935</v>
      </c>
      <c r="E72" s="19">
        <v>0</v>
      </c>
      <c r="F72" s="19">
        <v>0</v>
      </c>
      <c r="G72" s="19">
        <v>0</v>
      </c>
      <c r="H72" s="19">
        <f t="shared" si="14"/>
        <v>11.935</v>
      </c>
      <c r="I72" s="42">
        <f t="shared" si="15"/>
        <v>0</v>
      </c>
      <c r="J72" s="42">
        <f t="shared" si="16"/>
        <v>0</v>
      </c>
      <c r="K72" s="42">
        <f t="shared" si="17"/>
        <v>0</v>
      </c>
      <c r="L72" s="42">
        <f t="shared" si="18"/>
        <v>100</v>
      </c>
      <c r="M72" s="19">
        <v>0.25833400000000001</v>
      </c>
      <c r="N72" s="19">
        <v>0.115482</v>
      </c>
      <c r="O72" s="41">
        <f t="shared" si="19"/>
        <v>0.37381600000000004</v>
      </c>
      <c r="P72" s="19">
        <v>0.90293400000000001</v>
      </c>
      <c r="Q72" s="41">
        <f t="shared" si="20"/>
        <v>1.2767500000000001</v>
      </c>
      <c r="R72" s="44">
        <f t="shared" si="21"/>
        <v>2.1645077503142018</v>
      </c>
      <c r="S72" s="44">
        <f t="shared" si="22"/>
        <v>0.96759111855886037</v>
      </c>
      <c r="T72" s="44">
        <f t="shared" si="23"/>
        <v>3.1320988688730629</v>
      </c>
      <c r="U72" s="44">
        <f t="shared" si="24"/>
        <v>7.5654294093003767</v>
      </c>
      <c r="V72" s="44">
        <f t="shared" si="25"/>
        <v>10.697528278173438</v>
      </c>
      <c r="X72" s="36">
        <f t="shared" si="26"/>
        <v>100</v>
      </c>
      <c r="Y72" s="47">
        <f t="shared" si="27"/>
        <v>10.69752827817344</v>
      </c>
    </row>
    <row r="73" spans="1:25" ht="15" x14ac:dyDescent="0.25">
      <c r="A73" s="18" t="s">
        <v>195</v>
      </c>
      <c r="B73" s="49" t="s">
        <v>319</v>
      </c>
      <c r="C73" s="18" t="s">
        <v>38</v>
      </c>
      <c r="D73" s="19">
        <v>46.988300000000002</v>
      </c>
      <c r="E73" s="19">
        <v>0</v>
      </c>
      <c r="F73" s="19">
        <v>0</v>
      </c>
      <c r="G73" s="19">
        <v>0</v>
      </c>
      <c r="H73" s="19">
        <f t="shared" si="14"/>
        <v>46.988300000000002</v>
      </c>
      <c r="I73" s="42">
        <f t="shared" si="15"/>
        <v>0</v>
      </c>
      <c r="J73" s="42">
        <f t="shared" si="16"/>
        <v>0</v>
      </c>
      <c r="K73" s="42">
        <f t="shared" si="17"/>
        <v>0</v>
      </c>
      <c r="L73" s="42">
        <f t="shared" si="18"/>
        <v>100</v>
      </c>
      <c r="M73" s="19">
        <v>1.17174</v>
      </c>
      <c r="N73" s="19">
        <v>0.424097</v>
      </c>
      <c r="O73" s="41">
        <f t="shared" si="19"/>
        <v>1.595837</v>
      </c>
      <c r="P73" s="19">
        <v>1.52095</v>
      </c>
      <c r="Q73" s="41">
        <f t="shared" si="20"/>
        <v>3.116787</v>
      </c>
      <c r="R73" s="44">
        <f t="shared" si="21"/>
        <v>2.4936845980807987</v>
      </c>
      <c r="S73" s="44">
        <f t="shared" si="22"/>
        <v>0.90255872206485444</v>
      </c>
      <c r="T73" s="44">
        <f t="shared" si="23"/>
        <v>3.3962433201456532</v>
      </c>
      <c r="U73" s="44">
        <f t="shared" si="24"/>
        <v>3.2368696037098599</v>
      </c>
      <c r="V73" s="44">
        <f t="shared" si="25"/>
        <v>6.6331129238555127</v>
      </c>
      <c r="X73" s="36">
        <f t="shared" si="26"/>
        <v>100</v>
      </c>
      <c r="Y73" s="47">
        <f t="shared" si="27"/>
        <v>6.6331129238555135</v>
      </c>
    </row>
    <row r="74" spans="1:25" ht="15" x14ac:dyDescent="0.25">
      <c r="A74" s="18" t="s">
        <v>196</v>
      </c>
      <c r="B74" s="18" t="s">
        <v>197</v>
      </c>
      <c r="C74" s="18" t="s">
        <v>38</v>
      </c>
      <c r="D74" s="19">
        <v>0.83469599999999999</v>
      </c>
      <c r="E74" s="19">
        <v>0</v>
      </c>
      <c r="F74" s="19">
        <v>7.7061324427000005E-2</v>
      </c>
      <c r="G74" s="19">
        <v>1.12893292133E-2</v>
      </c>
      <c r="H74" s="19">
        <f t="shared" si="14"/>
        <v>0.74634534635970007</v>
      </c>
      <c r="I74" s="42">
        <f t="shared" si="15"/>
        <v>0</v>
      </c>
      <c r="J74" s="42">
        <f t="shared" si="16"/>
        <v>9.2322623358683877</v>
      </c>
      <c r="K74" s="42">
        <f t="shared" si="17"/>
        <v>1.3525078847029339</v>
      </c>
      <c r="L74" s="42">
        <f t="shared" si="18"/>
        <v>89.415229779428685</v>
      </c>
      <c r="M74" s="19">
        <v>1.5765500000000002E-2</v>
      </c>
      <c r="N74" s="19">
        <v>7.3896200000000004E-3</v>
      </c>
      <c r="O74" s="41">
        <f t="shared" si="19"/>
        <v>2.3155120000000001E-2</v>
      </c>
      <c r="P74" s="19">
        <v>4.1175000000000003E-2</v>
      </c>
      <c r="Q74" s="41">
        <f t="shared" si="20"/>
        <v>6.4330120000000005E-2</v>
      </c>
      <c r="R74" s="44">
        <f t="shared" si="21"/>
        <v>1.8887714808744742</v>
      </c>
      <c r="S74" s="44">
        <f t="shared" si="22"/>
        <v>0.88530674640827334</v>
      </c>
      <c r="T74" s="44">
        <f t="shared" si="23"/>
        <v>2.7740782272827476</v>
      </c>
      <c r="U74" s="44">
        <f t="shared" si="24"/>
        <v>4.932933666867938</v>
      </c>
      <c r="V74" s="44">
        <f t="shared" si="25"/>
        <v>7.7070118941506855</v>
      </c>
      <c r="X74" s="36">
        <f t="shared" si="26"/>
        <v>100</v>
      </c>
      <c r="Y74" s="47">
        <f t="shared" si="27"/>
        <v>7.7070118941506855</v>
      </c>
    </row>
    <row r="75" spans="1:25" ht="15" x14ac:dyDescent="0.25">
      <c r="A75" s="18" t="s">
        <v>198</v>
      </c>
      <c r="B75" s="18" t="s">
        <v>199</v>
      </c>
      <c r="C75" s="18" t="s">
        <v>49</v>
      </c>
      <c r="D75" s="19">
        <v>0.89632100000000003</v>
      </c>
      <c r="E75" s="19">
        <v>0</v>
      </c>
      <c r="F75" s="19">
        <v>0</v>
      </c>
      <c r="G75" s="19">
        <v>0</v>
      </c>
      <c r="H75" s="19">
        <f t="shared" si="14"/>
        <v>0.89632100000000003</v>
      </c>
      <c r="I75" s="42">
        <f t="shared" si="15"/>
        <v>0</v>
      </c>
      <c r="J75" s="42">
        <f t="shared" si="16"/>
        <v>0</v>
      </c>
      <c r="K75" s="42">
        <f t="shared" si="17"/>
        <v>0</v>
      </c>
      <c r="L75" s="42">
        <f t="shared" si="18"/>
        <v>100</v>
      </c>
      <c r="M75" s="19">
        <v>5.2515300000000001E-2</v>
      </c>
      <c r="N75" s="19">
        <v>4.42108E-3</v>
      </c>
      <c r="O75" s="41">
        <f t="shared" si="19"/>
        <v>5.6936380000000002E-2</v>
      </c>
      <c r="P75" s="19">
        <v>5.2248599999999999E-2</v>
      </c>
      <c r="Q75" s="41">
        <f t="shared" si="20"/>
        <v>0.10918498</v>
      </c>
      <c r="R75" s="44">
        <f t="shared" si="21"/>
        <v>5.8589835561143833</v>
      </c>
      <c r="S75" s="44">
        <f t="shared" si="22"/>
        <v>0.49324739685893776</v>
      </c>
      <c r="T75" s="44">
        <f t="shared" si="23"/>
        <v>6.3522309529733212</v>
      </c>
      <c r="U75" s="44">
        <f t="shared" si="24"/>
        <v>5.8292285910962702</v>
      </c>
      <c r="V75" s="44">
        <f t="shared" si="25"/>
        <v>12.181459544069591</v>
      </c>
      <c r="X75" s="36">
        <f t="shared" si="26"/>
        <v>100</v>
      </c>
      <c r="Y75" s="47">
        <f t="shared" si="27"/>
        <v>12.181459544069591</v>
      </c>
    </row>
    <row r="76" spans="1:25" ht="15" x14ac:dyDescent="0.25">
      <c r="A76" s="18" t="s">
        <v>200</v>
      </c>
      <c r="B76" s="18" t="s">
        <v>201</v>
      </c>
      <c r="C76" s="18" t="s">
        <v>38</v>
      </c>
      <c r="D76" s="19">
        <v>0.93004900000000001</v>
      </c>
      <c r="E76" s="19">
        <v>0</v>
      </c>
      <c r="F76" s="19">
        <v>0</v>
      </c>
      <c r="G76" s="19">
        <v>0</v>
      </c>
      <c r="H76" s="19">
        <f t="shared" si="14"/>
        <v>0.93004900000000001</v>
      </c>
      <c r="I76" s="42">
        <f t="shared" si="15"/>
        <v>0</v>
      </c>
      <c r="J76" s="42">
        <f t="shared" si="16"/>
        <v>0</v>
      </c>
      <c r="K76" s="42">
        <f t="shared" si="17"/>
        <v>0</v>
      </c>
      <c r="L76" s="42">
        <f t="shared" si="18"/>
        <v>100</v>
      </c>
      <c r="M76" s="19">
        <v>8.6634500000000003E-2</v>
      </c>
      <c r="N76" s="19">
        <v>3.1588499999999999E-2</v>
      </c>
      <c r="O76" s="41">
        <f t="shared" si="19"/>
        <v>0.11822299999999999</v>
      </c>
      <c r="P76" s="19">
        <v>9.8841700000000005E-2</v>
      </c>
      <c r="Q76" s="41">
        <f t="shared" si="20"/>
        <v>0.2170647</v>
      </c>
      <c r="R76" s="44">
        <f t="shared" si="21"/>
        <v>9.3150468416180221</v>
      </c>
      <c r="S76" s="44">
        <f t="shared" si="22"/>
        <v>3.3964339513294459</v>
      </c>
      <c r="T76" s="44">
        <f t="shared" si="23"/>
        <v>12.711480792947469</v>
      </c>
      <c r="U76" s="44">
        <f t="shared" si="24"/>
        <v>10.627579837191375</v>
      </c>
      <c r="V76" s="44">
        <f t="shared" si="25"/>
        <v>23.339060630138842</v>
      </c>
      <c r="X76" s="36">
        <f t="shared" si="26"/>
        <v>100</v>
      </c>
      <c r="Y76" s="47">
        <f t="shared" si="27"/>
        <v>23.339060630138842</v>
      </c>
    </row>
    <row r="77" spans="1:25" ht="15" x14ac:dyDescent="0.25">
      <c r="A77" s="18" t="s">
        <v>202</v>
      </c>
      <c r="B77" s="18" t="s">
        <v>203</v>
      </c>
      <c r="C77" s="18" t="s">
        <v>38</v>
      </c>
      <c r="D77" s="19">
        <v>0.43404199999999998</v>
      </c>
      <c r="E77" s="19">
        <v>0</v>
      </c>
      <c r="F77" s="19">
        <v>0</v>
      </c>
      <c r="G77" s="19">
        <v>0</v>
      </c>
      <c r="H77" s="19">
        <f t="shared" si="14"/>
        <v>0.43404199999999998</v>
      </c>
      <c r="I77" s="42">
        <f t="shared" si="15"/>
        <v>0</v>
      </c>
      <c r="J77" s="42">
        <f t="shared" si="16"/>
        <v>0</v>
      </c>
      <c r="K77" s="42">
        <f t="shared" si="17"/>
        <v>0</v>
      </c>
      <c r="L77" s="42">
        <f t="shared" si="18"/>
        <v>100</v>
      </c>
      <c r="M77" s="19">
        <v>0</v>
      </c>
      <c r="N77" s="19">
        <v>0</v>
      </c>
      <c r="O77" s="41">
        <f t="shared" si="19"/>
        <v>0</v>
      </c>
      <c r="P77" s="19">
        <v>0</v>
      </c>
      <c r="Q77" s="41">
        <f t="shared" si="20"/>
        <v>0</v>
      </c>
      <c r="R77" s="44">
        <f t="shared" si="21"/>
        <v>0</v>
      </c>
      <c r="S77" s="44">
        <f t="shared" si="22"/>
        <v>0</v>
      </c>
      <c r="T77" s="44">
        <f t="shared" si="23"/>
        <v>0</v>
      </c>
      <c r="U77" s="44">
        <f t="shared" si="24"/>
        <v>0</v>
      </c>
      <c r="V77" s="44">
        <f t="shared" si="25"/>
        <v>0</v>
      </c>
      <c r="X77" s="36">
        <f t="shared" si="26"/>
        <v>100</v>
      </c>
      <c r="Y77" s="47">
        <f t="shared" si="27"/>
        <v>0</v>
      </c>
    </row>
    <row r="78" spans="1:25" ht="15" x14ac:dyDescent="0.25">
      <c r="A78" s="18" t="s">
        <v>204</v>
      </c>
      <c r="B78" s="18" t="s">
        <v>205</v>
      </c>
      <c r="C78" s="18" t="s">
        <v>38</v>
      </c>
      <c r="D78" s="19">
        <v>3.1303200000000002</v>
      </c>
      <c r="E78" s="19">
        <v>0</v>
      </c>
      <c r="F78" s="19">
        <v>0.37974403898600001</v>
      </c>
      <c r="G78" s="19">
        <v>2.5103376955800001</v>
      </c>
      <c r="H78" s="19">
        <f t="shared" si="14"/>
        <v>0.24023826543400029</v>
      </c>
      <c r="I78" s="42">
        <f t="shared" si="15"/>
        <v>0</v>
      </c>
      <c r="J78" s="42">
        <f t="shared" si="16"/>
        <v>12.131157165593294</v>
      </c>
      <c r="K78" s="42">
        <f t="shared" si="17"/>
        <v>80.194283510312033</v>
      </c>
      <c r="L78" s="42">
        <f t="shared" si="18"/>
        <v>7.6745593240946697</v>
      </c>
      <c r="M78" s="19">
        <v>3.7395299999999999E-2</v>
      </c>
      <c r="N78" s="19">
        <v>0.175511</v>
      </c>
      <c r="O78" s="41">
        <f t="shared" si="19"/>
        <v>0.21290629999999999</v>
      </c>
      <c r="P78" s="19">
        <v>0.41377700000000001</v>
      </c>
      <c r="Q78" s="41">
        <f t="shared" si="20"/>
        <v>0.62668330000000005</v>
      </c>
      <c r="R78" s="44">
        <f t="shared" si="21"/>
        <v>1.1946158859158169</v>
      </c>
      <c r="S78" s="44">
        <f t="shared" si="22"/>
        <v>5.6068069718111877</v>
      </c>
      <c r="T78" s="44">
        <f t="shared" si="23"/>
        <v>6.8014228577270046</v>
      </c>
      <c r="U78" s="44">
        <f t="shared" si="24"/>
        <v>13.218361062127833</v>
      </c>
      <c r="V78" s="44">
        <f t="shared" si="25"/>
        <v>20.019783919854838</v>
      </c>
      <c r="X78" s="36">
        <f t="shared" si="26"/>
        <v>100</v>
      </c>
      <c r="Y78" s="47">
        <f t="shared" si="27"/>
        <v>20.019783919854838</v>
      </c>
    </row>
    <row r="79" spans="1:25" ht="15" x14ac:dyDescent="0.25">
      <c r="A79" s="18" t="s">
        <v>206</v>
      </c>
      <c r="B79" s="18" t="s">
        <v>207</v>
      </c>
      <c r="C79" s="18" t="s">
        <v>38</v>
      </c>
      <c r="D79" s="19">
        <v>0.384274</v>
      </c>
      <c r="E79" s="19">
        <v>0</v>
      </c>
      <c r="F79" s="19">
        <v>0</v>
      </c>
      <c r="G79" s="19">
        <v>0</v>
      </c>
      <c r="H79" s="19">
        <f t="shared" si="14"/>
        <v>0.384274</v>
      </c>
      <c r="I79" s="42">
        <f t="shared" si="15"/>
        <v>0</v>
      </c>
      <c r="J79" s="42">
        <f t="shared" si="16"/>
        <v>0</v>
      </c>
      <c r="K79" s="42">
        <f t="shared" si="17"/>
        <v>0</v>
      </c>
      <c r="L79" s="42">
        <f t="shared" si="18"/>
        <v>100</v>
      </c>
      <c r="M79" s="19">
        <v>0</v>
      </c>
      <c r="N79" s="19">
        <v>0</v>
      </c>
      <c r="O79" s="41">
        <f t="shared" si="19"/>
        <v>0</v>
      </c>
      <c r="P79" s="19">
        <v>3.81782E-5</v>
      </c>
      <c r="Q79" s="41">
        <f t="shared" si="20"/>
        <v>3.81782E-5</v>
      </c>
      <c r="R79" s="44">
        <f t="shared" si="21"/>
        <v>0</v>
      </c>
      <c r="S79" s="44">
        <f t="shared" si="22"/>
        <v>0</v>
      </c>
      <c r="T79" s="44">
        <f t="shared" si="23"/>
        <v>0</v>
      </c>
      <c r="U79" s="44">
        <f t="shared" si="24"/>
        <v>9.9351504395301278E-3</v>
      </c>
      <c r="V79" s="44">
        <f t="shared" si="25"/>
        <v>9.9351504395301278E-3</v>
      </c>
      <c r="X79" s="36">
        <f t="shared" si="26"/>
        <v>100</v>
      </c>
      <c r="Y79" s="47">
        <f t="shared" si="27"/>
        <v>9.9351504395301278E-3</v>
      </c>
    </row>
    <row r="80" spans="1:25" ht="15" x14ac:dyDescent="0.25">
      <c r="A80" s="18" t="s">
        <v>208</v>
      </c>
      <c r="B80" s="18" t="s">
        <v>209</v>
      </c>
      <c r="C80" s="18" t="s">
        <v>38</v>
      </c>
      <c r="D80" s="19">
        <v>2.0661299999999998</v>
      </c>
      <c r="E80" s="19">
        <v>0</v>
      </c>
      <c r="F80" s="19">
        <v>0</v>
      </c>
      <c r="G80" s="19">
        <v>0</v>
      </c>
      <c r="H80" s="19">
        <f t="shared" si="14"/>
        <v>2.0661299999999998</v>
      </c>
      <c r="I80" s="42">
        <f t="shared" si="15"/>
        <v>0</v>
      </c>
      <c r="J80" s="42">
        <f t="shared" si="16"/>
        <v>0</v>
      </c>
      <c r="K80" s="42">
        <f t="shared" si="17"/>
        <v>0</v>
      </c>
      <c r="L80" s="42">
        <f t="shared" si="18"/>
        <v>100</v>
      </c>
      <c r="M80" s="19">
        <v>0</v>
      </c>
      <c r="N80" s="19">
        <v>0</v>
      </c>
      <c r="O80" s="41">
        <f t="shared" si="19"/>
        <v>0</v>
      </c>
      <c r="P80" s="19">
        <v>0</v>
      </c>
      <c r="Q80" s="41">
        <f t="shared" si="20"/>
        <v>0</v>
      </c>
      <c r="R80" s="44">
        <f t="shared" si="21"/>
        <v>0</v>
      </c>
      <c r="S80" s="44">
        <f t="shared" si="22"/>
        <v>0</v>
      </c>
      <c r="T80" s="44">
        <f t="shared" si="23"/>
        <v>0</v>
      </c>
      <c r="U80" s="44">
        <f t="shared" si="24"/>
        <v>0</v>
      </c>
      <c r="V80" s="44">
        <f t="shared" si="25"/>
        <v>0</v>
      </c>
      <c r="X80" s="36">
        <f t="shared" si="26"/>
        <v>100</v>
      </c>
      <c r="Y80" s="47">
        <f t="shared" si="27"/>
        <v>0</v>
      </c>
    </row>
    <row r="81" spans="1:25" ht="15" x14ac:dyDescent="0.25">
      <c r="A81" s="18" t="s">
        <v>210</v>
      </c>
      <c r="B81" s="18" t="s">
        <v>211</v>
      </c>
      <c r="C81" s="18" t="s">
        <v>38</v>
      </c>
      <c r="D81" s="19">
        <v>4.8378899999999998</v>
      </c>
      <c r="E81" s="19">
        <v>0</v>
      </c>
      <c r="F81" s="19">
        <v>0</v>
      </c>
      <c r="G81" s="19">
        <v>0</v>
      </c>
      <c r="H81" s="19">
        <f t="shared" si="14"/>
        <v>4.8378899999999998</v>
      </c>
      <c r="I81" s="42">
        <f t="shared" si="15"/>
        <v>0</v>
      </c>
      <c r="J81" s="42">
        <f t="shared" si="16"/>
        <v>0</v>
      </c>
      <c r="K81" s="42">
        <f t="shared" si="17"/>
        <v>0</v>
      </c>
      <c r="L81" s="42">
        <f t="shared" si="18"/>
        <v>100</v>
      </c>
      <c r="M81" s="19">
        <v>8.7555599999999997E-2</v>
      </c>
      <c r="N81" s="19">
        <v>7.3109400000000005E-2</v>
      </c>
      <c r="O81" s="41">
        <f t="shared" si="19"/>
        <v>0.160665</v>
      </c>
      <c r="P81" s="19">
        <v>7.0095699999999997E-2</v>
      </c>
      <c r="Q81" s="41">
        <f t="shared" si="20"/>
        <v>0.23076069999999999</v>
      </c>
      <c r="R81" s="44">
        <f t="shared" si="21"/>
        <v>1.8097889782529162</v>
      </c>
      <c r="S81" s="44">
        <f t="shared" si="22"/>
        <v>1.5111835945009084</v>
      </c>
      <c r="T81" s="44">
        <f t="shared" si="23"/>
        <v>3.3209725727538246</v>
      </c>
      <c r="U81" s="44">
        <f t="shared" si="24"/>
        <v>1.4488899086171865</v>
      </c>
      <c r="V81" s="44">
        <f t="shared" si="25"/>
        <v>4.7698624813710104</v>
      </c>
      <c r="X81" s="36">
        <f t="shared" si="26"/>
        <v>100</v>
      </c>
      <c r="Y81" s="47">
        <f t="shared" si="27"/>
        <v>4.7698624813710113</v>
      </c>
    </row>
    <row r="82" spans="1:25" ht="15" x14ac:dyDescent="0.25">
      <c r="A82" s="18" t="s">
        <v>212</v>
      </c>
      <c r="B82" s="18" t="s">
        <v>213</v>
      </c>
      <c r="C82" s="18" t="s">
        <v>38</v>
      </c>
      <c r="D82" s="19">
        <v>13.3607</v>
      </c>
      <c r="E82" s="19">
        <v>0</v>
      </c>
      <c r="F82" s="19">
        <v>0</v>
      </c>
      <c r="G82" s="19">
        <v>0</v>
      </c>
      <c r="H82" s="19">
        <f t="shared" si="14"/>
        <v>13.3607</v>
      </c>
      <c r="I82" s="42">
        <f t="shared" si="15"/>
        <v>0</v>
      </c>
      <c r="J82" s="42">
        <f t="shared" si="16"/>
        <v>0</v>
      </c>
      <c r="K82" s="42">
        <f t="shared" si="17"/>
        <v>0</v>
      </c>
      <c r="L82" s="42">
        <f t="shared" si="18"/>
        <v>100</v>
      </c>
      <c r="M82" s="19">
        <v>0.206648</v>
      </c>
      <c r="N82" s="19">
        <v>0.144842</v>
      </c>
      <c r="O82" s="41">
        <f t="shared" si="19"/>
        <v>0.35148999999999997</v>
      </c>
      <c r="P82" s="19">
        <v>0.45758799999999999</v>
      </c>
      <c r="Q82" s="41">
        <f t="shared" si="20"/>
        <v>0.80907799999999996</v>
      </c>
      <c r="R82" s="44">
        <f t="shared" si="21"/>
        <v>1.5466854281587041</v>
      </c>
      <c r="S82" s="44">
        <f t="shared" si="22"/>
        <v>1.0840899054690247</v>
      </c>
      <c r="T82" s="44">
        <f t="shared" si="23"/>
        <v>2.6307753336277289</v>
      </c>
      <c r="U82" s="44">
        <f t="shared" si="24"/>
        <v>3.4248804329114493</v>
      </c>
      <c r="V82" s="44">
        <f t="shared" si="25"/>
        <v>6.0556557665391777</v>
      </c>
      <c r="X82" s="36">
        <f t="shared" si="26"/>
        <v>100</v>
      </c>
      <c r="Y82" s="47">
        <f t="shared" si="27"/>
        <v>6.0556557665391786</v>
      </c>
    </row>
    <row r="83" spans="1:25" ht="15" x14ac:dyDescent="0.25">
      <c r="A83" s="18" t="s">
        <v>214</v>
      </c>
      <c r="B83" s="18" t="s">
        <v>215</v>
      </c>
      <c r="C83" s="18" t="s">
        <v>38</v>
      </c>
      <c r="D83" s="19">
        <v>3.4275000000000002</v>
      </c>
      <c r="E83" s="19">
        <v>0</v>
      </c>
      <c r="F83" s="19">
        <v>0</v>
      </c>
      <c r="G83" s="19">
        <v>0</v>
      </c>
      <c r="H83" s="19">
        <f t="shared" si="14"/>
        <v>3.4275000000000002</v>
      </c>
      <c r="I83" s="42">
        <f t="shared" si="15"/>
        <v>0</v>
      </c>
      <c r="J83" s="42">
        <f t="shared" si="16"/>
        <v>0</v>
      </c>
      <c r="K83" s="42">
        <f t="shared" si="17"/>
        <v>0</v>
      </c>
      <c r="L83" s="42">
        <f t="shared" si="18"/>
        <v>100</v>
      </c>
      <c r="M83" s="19">
        <v>1.04E-2</v>
      </c>
      <c r="N83" s="19">
        <v>7.4974000000000004E-3</v>
      </c>
      <c r="O83" s="41">
        <f t="shared" si="19"/>
        <v>1.7897400000000001E-2</v>
      </c>
      <c r="P83" s="19">
        <v>0.35998200000000002</v>
      </c>
      <c r="Q83" s="41">
        <f t="shared" si="20"/>
        <v>0.37787940000000003</v>
      </c>
      <c r="R83" s="44">
        <f t="shared" si="21"/>
        <v>0.30342815463165568</v>
      </c>
      <c r="S83" s="44">
        <f t="shared" si="22"/>
        <v>0.21874252370532457</v>
      </c>
      <c r="T83" s="44">
        <f t="shared" si="23"/>
        <v>0.52217067833698028</v>
      </c>
      <c r="U83" s="44">
        <f t="shared" si="24"/>
        <v>10.502757111597374</v>
      </c>
      <c r="V83" s="44">
        <f t="shared" si="25"/>
        <v>11.024927789934354</v>
      </c>
      <c r="X83" s="36">
        <f t="shared" si="26"/>
        <v>100</v>
      </c>
      <c r="Y83" s="47">
        <f t="shared" si="27"/>
        <v>11.024927789934354</v>
      </c>
    </row>
    <row r="84" spans="1:25" ht="15" x14ac:dyDescent="0.25">
      <c r="A84" s="18" t="s">
        <v>216</v>
      </c>
      <c r="B84" s="18" t="s">
        <v>217</v>
      </c>
      <c r="C84" s="18" t="s">
        <v>38</v>
      </c>
      <c r="D84" s="19">
        <v>10.1524</v>
      </c>
      <c r="E84" s="19">
        <v>0</v>
      </c>
      <c r="F84" s="19">
        <v>1.5662738566099999E-2</v>
      </c>
      <c r="G84" s="19">
        <v>0.36352719341099998</v>
      </c>
      <c r="H84" s="19">
        <f t="shared" si="14"/>
        <v>9.7732100680228999</v>
      </c>
      <c r="I84" s="42">
        <f t="shared" si="15"/>
        <v>0</v>
      </c>
      <c r="J84" s="42">
        <f t="shared" si="16"/>
        <v>0.15427621612722114</v>
      </c>
      <c r="K84" s="42">
        <f t="shared" si="17"/>
        <v>3.5807020350951499</v>
      </c>
      <c r="L84" s="42">
        <f t="shared" si="18"/>
        <v>96.265021748777627</v>
      </c>
      <c r="M84" s="19">
        <v>0.16511300000000001</v>
      </c>
      <c r="N84" s="19">
        <v>6.5650799999999995E-2</v>
      </c>
      <c r="O84" s="41">
        <f t="shared" si="19"/>
        <v>0.23076380000000002</v>
      </c>
      <c r="P84" s="19">
        <v>0.37859100000000001</v>
      </c>
      <c r="Q84" s="41">
        <f t="shared" si="20"/>
        <v>0.60935479999999997</v>
      </c>
      <c r="R84" s="44">
        <f t="shared" si="21"/>
        <v>1.6263445096725899</v>
      </c>
      <c r="S84" s="44">
        <f t="shared" si="22"/>
        <v>0.64665300815570703</v>
      </c>
      <c r="T84" s="44">
        <f t="shared" si="23"/>
        <v>2.2729975178282968</v>
      </c>
      <c r="U84" s="44">
        <f t="shared" si="24"/>
        <v>3.7290788385012408</v>
      </c>
      <c r="V84" s="44">
        <f t="shared" si="25"/>
        <v>6.0020763563295372</v>
      </c>
      <c r="X84" s="36">
        <f t="shared" si="26"/>
        <v>100</v>
      </c>
      <c r="Y84" s="47">
        <f t="shared" si="27"/>
        <v>6.0020763563295372</v>
      </c>
    </row>
    <row r="85" spans="1:25" ht="15" x14ac:dyDescent="0.25">
      <c r="A85" s="18" t="s">
        <v>218</v>
      </c>
      <c r="B85" s="18" t="s">
        <v>201</v>
      </c>
      <c r="C85" s="18" t="s">
        <v>38</v>
      </c>
      <c r="D85" s="19">
        <v>0.95204299999999997</v>
      </c>
      <c r="E85" s="19">
        <v>0</v>
      </c>
      <c r="F85" s="19">
        <v>0</v>
      </c>
      <c r="G85" s="19">
        <v>0</v>
      </c>
      <c r="H85" s="19">
        <f t="shared" si="14"/>
        <v>0.95204299999999997</v>
      </c>
      <c r="I85" s="42">
        <f t="shared" si="15"/>
        <v>0</v>
      </c>
      <c r="J85" s="42">
        <f t="shared" si="16"/>
        <v>0</v>
      </c>
      <c r="K85" s="42">
        <f t="shared" si="17"/>
        <v>0</v>
      </c>
      <c r="L85" s="42">
        <f t="shared" si="18"/>
        <v>100</v>
      </c>
      <c r="M85" s="19">
        <v>8.6858099999999994E-2</v>
      </c>
      <c r="N85" s="19">
        <v>2.9767499999999999E-2</v>
      </c>
      <c r="O85" s="41">
        <f t="shared" si="19"/>
        <v>0.1166256</v>
      </c>
      <c r="P85" s="19">
        <v>9.7464899999999993E-2</v>
      </c>
      <c r="Q85" s="41">
        <f t="shared" si="20"/>
        <v>0.21409049999999999</v>
      </c>
      <c r="R85" s="44">
        <f t="shared" si="21"/>
        <v>9.1233379164596542</v>
      </c>
      <c r="S85" s="44">
        <f t="shared" si="22"/>
        <v>3.1266970084334424</v>
      </c>
      <c r="T85" s="44">
        <f t="shared" si="23"/>
        <v>12.250034924893098</v>
      </c>
      <c r="U85" s="44">
        <f t="shared" si="24"/>
        <v>10.237447258159557</v>
      </c>
      <c r="V85" s="44">
        <f t="shared" si="25"/>
        <v>22.487482183052656</v>
      </c>
      <c r="X85" s="36">
        <f t="shared" si="26"/>
        <v>100</v>
      </c>
      <c r="Y85" s="47">
        <f t="shared" si="27"/>
        <v>22.487482183052656</v>
      </c>
    </row>
    <row r="86" spans="1:25" ht="15" x14ac:dyDescent="0.25">
      <c r="A86" s="18" t="s">
        <v>219</v>
      </c>
      <c r="B86" s="18" t="s">
        <v>220</v>
      </c>
      <c r="C86" s="18" t="s">
        <v>1778</v>
      </c>
      <c r="D86" s="19">
        <v>0.41065200000000002</v>
      </c>
      <c r="E86" s="19">
        <v>0</v>
      </c>
      <c r="F86" s="19">
        <v>0</v>
      </c>
      <c r="G86" s="19">
        <v>0</v>
      </c>
      <c r="H86" s="19">
        <f t="shared" si="14"/>
        <v>0.41065200000000002</v>
      </c>
      <c r="I86" s="42">
        <f t="shared" si="15"/>
        <v>0</v>
      </c>
      <c r="J86" s="42">
        <f t="shared" si="16"/>
        <v>0</v>
      </c>
      <c r="K86" s="42">
        <f t="shared" si="17"/>
        <v>0</v>
      </c>
      <c r="L86" s="42">
        <f t="shared" si="18"/>
        <v>100</v>
      </c>
      <c r="M86" s="19">
        <v>1.1829E-3</v>
      </c>
      <c r="N86" s="19">
        <v>0</v>
      </c>
      <c r="O86" s="41">
        <f t="shared" si="19"/>
        <v>1.1829E-3</v>
      </c>
      <c r="P86" s="19">
        <v>5.1954400000000004E-4</v>
      </c>
      <c r="Q86" s="41">
        <f t="shared" si="20"/>
        <v>1.702444E-3</v>
      </c>
      <c r="R86" s="44">
        <f t="shared" si="21"/>
        <v>0.28805411881593168</v>
      </c>
      <c r="S86" s="44">
        <f t="shared" si="22"/>
        <v>0</v>
      </c>
      <c r="T86" s="44">
        <f t="shared" si="23"/>
        <v>0.28805411881593168</v>
      </c>
      <c r="U86" s="44">
        <f t="shared" si="24"/>
        <v>0.12651685612148486</v>
      </c>
      <c r="V86" s="44">
        <f t="shared" si="25"/>
        <v>0.41457097493741663</v>
      </c>
      <c r="X86" s="36">
        <f t="shared" si="26"/>
        <v>100</v>
      </c>
      <c r="Y86" s="47">
        <f t="shared" si="27"/>
        <v>0.41457097493741657</v>
      </c>
    </row>
    <row r="87" spans="1:25" ht="15" x14ac:dyDescent="0.25">
      <c r="A87" s="18" t="s">
        <v>221</v>
      </c>
      <c r="B87" s="18" t="s">
        <v>222</v>
      </c>
      <c r="C87" s="18" t="s">
        <v>38</v>
      </c>
      <c r="D87" s="19">
        <v>3.2144400000000002</v>
      </c>
      <c r="E87" s="19">
        <v>0</v>
      </c>
      <c r="F87" s="19">
        <v>0</v>
      </c>
      <c r="G87" s="19">
        <v>0</v>
      </c>
      <c r="H87" s="19">
        <f t="shared" si="14"/>
        <v>3.2144400000000002</v>
      </c>
      <c r="I87" s="42">
        <f t="shared" si="15"/>
        <v>0</v>
      </c>
      <c r="J87" s="42">
        <f t="shared" si="16"/>
        <v>0</v>
      </c>
      <c r="K87" s="42">
        <f t="shared" si="17"/>
        <v>0</v>
      </c>
      <c r="L87" s="42">
        <f t="shared" si="18"/>
        <v>100</v>
      </c>
      <c r="M87" s="19">
        <v>6.2605800000000003E-2</v>
      </c>
      <c r="N87" s="19">
        <v>0.02</v>
      </c>
      <c r="O87" s="41">
        <f t="shared" si="19"/>
        <v>8.2605800000000007E-2</v>
      </c>
      <c r="P87" s="19">
        <v>0.116817</v>
      </c>
      <c r="Q87" s="41">
        <f t="shared" si="20"/>
        <v>0.19942280000000001</v>
      </c>
      <c r="R87" s="44">
        <f t="shared" si="21"/>
        <v>1.9476425131593682</v>
      </c>
      <c r="S87" s="44">
        <f t="shared" si="22"/>
        <v>0.6221923569890867</v>
      </c>
      <c r="T87" s="44">
        <f t="shared" si="23"/>
        <v>2.5698348701484552</v>
      </c>
      <c r="U87" s="44">
        <f t="shared" si="24"/>
        <v>3.6341322283197073</v>
      </c>
      <c r="V87" s="44">
        <f t="shared" si="25"/>
        <v>6.203967098468163</v>
      </c>
      <c r="X87" s="36">
        <f t="shared" si="26"/>
        <v>100</v>
      </c>
      <c r="Y87" s="47">
        <f t="shared" si="27"/>
        <v>6.2039670984681621</v>
      </c>
    </row>
    <row r="88" spans="1:25" ht="15" x14ac:dyDescent="0.25">
      <c r="A88" s="18" t="s">
        <v>223</v>
      </c>
      <c r="B88" s="18" t="s">
        <v>224</v>
      </c>
      <c r="C88" s="18" t="s">
        <v>38</v>
      </c>
      <c r="D88" s="19">
        <v>6.0983099999999997</v>
      </c>
      <c r="E88" s="19">
        <v>0</v>
      </c>
      <c r="F88" s="19">
        <v>0</v>
      </c>
      <c r="G88" s="19">
        <v>0</v>
      </c>
      <c r="H88" s="19">
        <f t="shared" si="14"/>
        <v>6.0983099999999997</v>
      </c>
      <c r="I88" s="42">
        <f t="shared" si="15"/>
        <v>0</v>
      </c>
      <c r="J88" s="42">
        <f t="shared" si="16"/>
        <v>0</v>
      </c>
      <c r="K88" s="42">
        <f t="shared" si="17"/>
        <v>0</v>
      </c>
      <c r="L88" s="42">
        <f t="shared" si="18"/>
        <v>100</v>
      </c>
      <c r="M88" s="19">
        <v>0.135601</v>
      </c>
      <c r="N88" s="19">
        <v>4.5743899999999997E-2</v>
      </c>
      <c r="O88" s="41">
        <f t="shared" si="19"/>
        <v>0.1813449</v>
      </c>
      <c r="P88" s="19">
        <v>0.14838200000000001</v>
      </c>
      <c r="Q88" s="41">
        <f t="shared" si="20"/>
        <v>0.32972690000000004</v>
      </c>
      <c r="R88" s="44">
        <f t="shared" si="21"/>
        <v>2.2235832550329517</v>
      </c>
      <c r="S88" s="44">
        <f t="shared" si="22"/>
        <v>0.75010781675578964</v>
      </c>
      <c r="T88" s="44">
        <f t="shared" si="23"/>
        <v>2.9736910717887417</v>
      </c>
      <c r="U88" s="44">
        <f t="shared" si="24"/>
        <v>2.4331659098996283</v>
      </c>
      <c r="V88" s="44">
        <f t="shared" si="25"/>
        <v>5.40685698168837</v>
      </c>
      <c r="X88" s="36">
        <f t="shared" si="26"/>
        <v>100</v>
      </c>
      <c r="Y88" s="47">
        <f t="shared" si="27"/>
        <v>5.4068569816883691</v>
      </c>
    </row>
    <row r="89" spans="1:25" ht="15" x14ac:dyDescent="0.25">
      <c r="A89" s="18" t="s">
        <v>225</v>
      </c>
      <c r="B89" s="18" t="s">
        <v>226</v>
      </c>
      <c r="C89" s="18" t="s">
        <v>38</v>
      </c>
      <c r="D89" s="19">
        <v>13.994400000000001</v>
      </c>
      <c r="E89" s="19">
        <v>0</v>
      </c>
      <c r="F89" s="19">
        <v>0</v>
      </c>
      <c r="G89" s="19">
        <v>0</v>
      </c>
      <c r="H89" s="19">
        <f t="shared" si="14"/>
        <v>13.994400000000001</v>
      </c>
      <c r="I89" s="42">
        <f t="shared" si="15"/>
        <v>0</v>
      </c>
      <c r="J89" s="42">
        <f t="shared" si="16"/>
        <v>0</v>
      </c>
      <c r="K89" s="42">
        <f t="shared" si="17"/>
        <v>0</v>
      </c>
      <c r="L89" s="42">
        <f t="shared" si="18"/>
        <v>100</v>
      </c>
      <c r="M89" s="19">
        <v>1.09551</v>
      </c>
      <c r="N89" s="19">
        <v>0.42481400000000002</v>
      </c>
      <c r="O89" s="41">
        <f t="shared" si="19"/>
        <v>1.520324</v>
      </c>
      <c r="P89" s="19">
        <v>1.10025</v>
      </c>
      <c r="Q89" s="41">
        <f t="shared" si="20"/>
        <v>2.620574</v>
      </c>
      <c r="R89" s="44">
        <f t="shared" si="21"/>
        <v>7.8282027096552911</v>
      </c>
      <c r="S89" s="44">
        <f t="shared" si="22"/>
        <v>3.0355999542674215</v>
      </c>
      <c r="T89" s="44">
        <f t="shared" si="23"/>
        <v>10.863802663922712</v>
      </c>
      <c r="U89" s="44">
        <f t="shared" si="24"/>
        <v>7.8620734007888871</v>
      </c>
      <c r="V89" s="44">
        <f t="shared" si="25"/>
        <v>18.725876064711596</v>
      </c>
      <c r="X89" s="36">
        <f t="shared" si="26"/>
        <v>100</v>
      </c>
      <c r="Y89" s="47">
        <f t="shared" si="27"/>
        <v>18.725876064711599</v>
      </c>
    </row>
    <row r="90" spans="1:25" ht="15" x14ac:dyDescent="0.25">
      <c r="A90" s="18" t="s">
        <v>227</v>
      </c>
      <c r="B90" s="18" t="s">
        <v>228</v>
      </c>
      <c r="C90" s="18" t="s">
        <v>38</v>
      </c>
      <c r="D90" s="19">
        <v>5.4075100000000003</v>
      </c>
      <c r="E90" s="19">
        <v>0</v>
      </c>
      <c r="F90" s="19">
        <v>0</v>
      </c>
      <c r="G90" s="19">
        <v>0</v>
      </c>
      <c r="H90" s="19">
        <f t="shared" si="14"/>
        <v>5.4075100000000003</v>
      </c>
      <c r="I90" s="42">
        <f t="shared" si="15"/>
        <v>0</v>
      </c>
      <c r="J90" s="42">
        <f t="shared" si="16"/>
        <v>0</v>
      </c>
      <c r="K90" s="42">
        <f t="shared" si="17"/>
        <v>0</v>
      </c>
      <c r="L90" s="42">
        <f t="shared" si="18"/>
        <v>100</v>
      </c>
      <c r="M90" s="19">
        <v>5.3154600000000002E-3</v>
      </c>
      <c r="N90" s="19">
        <v>8.0000000000000004E-4</v>
      </c>
      <c r="O90" s="41">
        <f t="shared" si="19"/>
        <v>6.1154600000000005E-3</v>
      </c>
      <c r="P90" s="19">
        <v>2.9176400000000002E-2</v>
      </c>
      <c r="Q90" s="41">
        <f t="shared" si="20"/>
        <v>3.5291860000000001E-2</v>
      </c>
      <c r="R90" s="44">
        <f t="shared" si="21"/>
        <v>9.8297737775796992E-2</v>
      </c>
      <c r="S90" s="44">
        <f t="shared" si="22"/>
        <v>1.4794239862709455E-2</v>
      </c>
      <c r="T90" s="44">
        <f t="shared" si="23"/>
        <v>0.11309197763850645</v>
      </c>
      <c r="U90" s="44">
        <f t="shared" si="24"/>
        <v>0.53955332491294516</v>
      </c>
      <c r="V90" s="44">
        <f t="shared" si="25"/>
        <v>0.65264530255145159</v>
      </c>
      <c r="X90" s="36">
        <f t="shared" si="26"/>
        <v>100</v>
      </c>
      <c r="Y90" s="47">
        <f t="shared" si="27"/>
        <v>0.65264530255145159</v>
      </c>
    </row>
    <row r="91" spans="1:25" ht="15" x14ac:dyDescent="0.25">
      <c r="A91" s="18" t="s">
        <v>229</v>
      </c>
      <c r="B91" s="18" t="s">
        <v>230</v>
      </c>
      <c r="C91" s="18" t="s">
        <v>38</v>
      </c>
      <c r="D91" s="19">
        <v>0.81809500000000002</v>
      </c>
      <c r="E91" s="19">
        <v>0</v>
      </c>
      <c r="F91" s="19">
        <v>0</v>
      </c>
      <c r="G91" s="19">
        <v>0</v>
      </c>
      <c r="H91" s="19">
        <f t="shared" si="14"/>
        <v>0.81809500000000002</v>
      </c>
      <c r="I91" s="42">
        <f t="shared" si="15"/>
        <v>0</v>
      </c>
      <c r="J91" s="42">
        <f t="shared" si="16"/>
        <v>0</v>
      </c>
      <c r="K91" s="42">
        <f t="shared" si="17"/>
        <v>0</v>
      </c>
      <c r="L91" s="42">
        <f t="shared" si="18"/>
        <v>100</v>
      </c>
      <c r="M91" s="19">
        <v>5.1788600000000004E-3</v>
      </c>
      <c r="N91" s="19">
        <v>1.2800000000000001E-2</v>
      </c>
      <c r="O91" s="41">
        <f t="shared" si="19"/>
        <v>1.7978859999999999E-2</v>
      </c>
      <c r="P91" s="19">
        <v>1.4554299999999999E-2</v>
      </c>
      <c r="Q91" s="41">
        <f t="shared" si="20"/>
        <v>3.2533159999999998E-2</v>
      </c>
      <c r="R91" s="44">
        <f t="shared" si="21"/>
        <v>0.6330389502441649</v>
      </c>
      <c r="S91" s="44">
        <f t="shared" si="22"/>
        <v>1.564610466999554</v>
      </c>
      <c r="T91" s="44">
        <f t="shared" si="23"/>
        <v>2.1976494172437184</v>
      </c>
      <c r="U91" s="44">
        <f t="shared" si="24"/>
        <v>1.7790476656134067</v>
      </c>
      <c r="V91" s="44">
        <f t="shared" si="25"/>
        <v>3.9766970828571253</v>
      </c>
      <c r="X91" s="36">
        <f t="shared" si="26"/>
        <v>100</v>
      </c>
      <c r="Y91" s="47">
        <f t="shared" si="27"/>
        <v>3.9766970828571253</v>
      </c>
    </row>
    <row r="92" spans="1:25" ht="15" x14ac:dyDescent="0.25">
      <c r="A92" s="18" t="s">
        <v>231</v>
      </c>
      <c r="B92" s="18" t="s">
        <v>232</v>
      </c>
      <c r="C92" s="18" t="s">
        <v>49</v>
      </c>
      <c r="D92" s="19">
        <v>41.608800000000002</v>
      </c>
      <c r="E92" s="19">
        <v>0</v>
      </c>
      <c r="F92" s="19">
        <v>4.5231446129900002E-2</v>
      </c>
      <c r="G92" s="19">
        <v>0.17564382398</v>
      </c>
      <c r="H92" s="19">
        <f t="shared" si="14"/>
        <v>41.387924729890102</v>
      </c>
      <c r="I92" s="42">
        <f t="shared" si="15"/>
        <v>0</v>
      </c>
      <c r="J92" s="42">
        <f t="shared" si="16"/>
        <v>0.10870644221871335</v>
      </c>
      <c r="K92" s="42">
        <f t="shared" si="17"/>
        <v>0.4221314336871046</v>
      </c>
      <c r="L92" s="42">
        <f t="shared" si="18"/>
        <v>99.469162124094183</v>
      </c>
      <c r="M92" s="19">
        <v>0.83369199999999999</v>
      </c>
      <c r="N92" s="19">
        <v>0.37493399999999999</v>
      </c>
      <c r="O92" s="41">
        <f t="shared" si="19"/>
        <v>1.208626</v>
      </c>
      <c r="P92" s="19">
        <v>1.7302999999999999</v>
      </c>
      <c r="Q92" s="41">
        <f t="shared" si="20"/>
        <v>2.9389259999999999</v>
      </c>
      <c r="R92" s="44">
        <f t="shared" si="21"/>
        <v>2.0036434600372997</v>
      </c>
      <c r="S92" s="44">
        <f t="shared" si="22"/>
        <v>0.9010930380111899</v>
      </c>
      <c r="T92" s="44">
        <f t="shared" si="23"/>
        <v>2.9047364980484893</v>
      </c>
      <c r="U92" s="44">
        <f t="shared" si="24"/>
        <v>4.1584953182980522</v>
      </c>
      <c r="V92" s="44">
        <f t="shared" si="25"/>
        <v>7.0632318163465424</v>
      </c>
      <c r="X92" s="36">
        <f t="shared" si="26"/>
        <v>100</v>
      </c>
      <c r="Y92" s="47">
        <f t="shared" si="27"/>
        <v>7.0632318163465415</v>
      </c>
    </row>
    <row r="93" spans="1:25" ht="15" x14ac:dyDescent="0.25">
      <c r="A93" s="18" t="s">
        <v>233</v>
      </c>
      <c r="B93" s="18" t="s">
        <v>234</v>
      </c>
      <c r="C93" s="18" t="s">
        <v>38</v>
      </c>
      <c r="D93" s="19">
        <v>1.2307999999999999</v>
      </c>
      <c r="E93" s="19">
        <v>0</v>
      </c>
      <c r="F93" s="19">
        <v>0</v>
      </c>
      <c r="G93" s="19">
        <v>0</v>
      </c>
      <c r="H93" s="19">
        <f t="shared" si="14"/>
        <v>1.2307999999999999</v>
      </c>
      <c r="I93" s="42">
        <f t="shared" si="15"/>
        <v>0</v>
      </c>
      <c r="J93" s="42">
        <f t="shared" si="16"/>
        <v>0</v>
      </c>
      <c r="K93" s="42">
        <f t="shared" si="17"/>
        <v>0</v>
      </c>
      <c r="L93" s="42">
        <f t="shared" si="18"/>
        <v>100</v>
      </c>
      <c r="M93" s="19">
        <v>0</v>
      </c>
      <c r="N93" s="19">
        <v>0</v>
      </c>
      <c r="O93" s="41">
        <f t="shared" si="19"/>
        <v>0</v>
      </c>
      <c r="P93" s="19">
        <v>1.6E-2</v>
      </c>
      <c r="Q93" s="41">
        <f t="shared" si="20"/>
        <v>1.6E-2</v>
      </c>
      <c r="R93" s="44">
        <f t="shared" si="21"/>
        <v>0</v>
      </c>
      <c r="S93" s="44">
        <f t="shared" si="22"/>
        <v>0</v>
      </c>
      <c r="T93" s="44">
        <f t="shared" si="23"/>
        <v>0</v>
      </c>
      <c r="U93" s="44">
        <f t="shared" si="24"/>
        <v>1.2999675008124798</v>
      </c>
      <c r="V93" s="44">
        <f t="shared" si="25"/>
        <v>1.2999675008124798</v>
      </c>
      <c r="X93" s="36">
        <f t="shared" si="26"/>
        <v>100</v>
      </c>
      <c r="Y93" s="47">
        <f t="shared" si="27"/>
        <v>1.2999675008124798</v>
      </c>
    </row>
    <row r="94" spans="1:25" ht="15" x14ac:dyDescent="0.25">
      <c r="A94" s="18" t="s">
        <v>235</v>
      </c>
      <c r="B94" s="18" t="s">
        <v>236</v>
      </c>
      <c r="C94" s="18" t="s">
        <v>28</v>
      </c>
      <c r="D94" s="19">
        <v>3.69591</v>
      </c>
      <c r="E94" s="19">
        <v>0</v>
      </c>
      <c r="F94" s="19">
        <v>0</v>
      </c>
      <c r="G94" s="19">
        <v>0</v>
      </c>
      <c r="H94" s="19">
        <f t="shared" si="14"/>
        <v>3.69591</v>
      </c>
      <c r="I94" s="42">
        <f t="shared" si="15"/>
        <v>0</v>
      </c>
      <c r="J94" s="42">
        <f t="shared" si="16"/>
        <v>0</v>
      </c>
      <c r="K94" s="42">
        <f t="shared" si="17"/>
        <v>0</v>
      </c>
      <c r="L94" s="42">
        <f t="shared" si="18"/>
        <v>100</v>
      </c>
      <c r="M94" s="19">
        <v>9.7801700000000005E-2</v>
      </c>
      <c r="N94" s="19">
        <v>1.04E-2</v>
      </c>
      <c r="O94" s="41">
        <f t="shared" si="19"/>
        <v>0.10820170000000001</v>
      </c>
      <c r="P94" s="19">
        <v>9.35E-2</v>
      </c>
      <c r="Q94" s="41">
        <f t="shared" si="20"/>
        <v>0.20170170000000001</v>
      </c>
      <c r="R94" s="44">
        <f t="shared" si="21"/>
        <v>2.6462143288121194</v>
      </c>
      <c r="S94" s="44">
        <f t="shared" si="22"/>
        <v>0.28139213346645342</v>
      </c>
      <c r="T94" s="44">
        <f t="shared" si="23"/>
        <v>2.9276064622785731</v>
      </c>
      <c r="U94" s="44">
        <f t="shared" si="24"/>
        <v>2.5298235076070577</v>
      </c>
      <c r="V94" s="44">
        <f t="shared" si="25"/>
        <v>5.4574299698856308</v>
      </c>
      <c r="X94" s="36">
        <f t="shared" si="26"/>
        <v>100</v>
      </c>
      <c r="Y94" s="47">
        <f t="shared" si="27"/>
        <v>5.4574299698856308</v>
      </c>
    </row>
    <row r="95" spans="1:25" ht="15" x14ac:dyDescent="0.25">
      <c r="A95" s="18" t="s">
        <v>237</v>
      </c>
      <c r="B95" s="18" t="s">
        <v>238</v>
      </c>
      <c r="C95" s="18" t="s">
        <v>49</v>
      </c>
      <c r="D95" s="19">
        <v>19.573599999999999</v>
      </c>
      <c r="E95" s="19">
        <v>2.20323506151</v>
      </c>
      <c r="F95" s="19">
        <v>3.2168284312600002</v>
      </c>
      <c r="G95" s="19">
        <v>2.97467141547</v>
      </c>
      <c r="H95" s="19">
        <f t="shared" si="14"/>
        <v>11.178865091759999</v>
      </c>
      <c r="I95" s="42">
        <f t="shared" si="15"/>
        <v>11.256156565527037</v>
      </c>
      <c r="J95" s="42">
        <f t="shared" si="16"/>
        <v>16.434526256079618</v>
      </c>
      <c r="K95" s="42">
        <f t="shared" si="17"/>
        <v>15.197364896953038</v>
      </c>
      <c r="L95" s="42">
        <f t="shared" si="18"/>
        <v>57.111952281440303</v>
      </c>
      <c r="M95" s="19">
        <v>0.34048200000000001</v>
      </c>
      <c r="N95" s="19">
        <v>0.40101399999999998</v>
      </c>
      <c r="O95" s="41">
        <f t="shared" si="19"/>
        <v>0.74149599999999993</v>
      </c>
      <c r="P95" s="19">
        <v>2.90029</v>
      </c>
      <c r="Q95" s="41">
        <f t="shared" si="20"/>
        <v>3.6417859999999997</v>
      </c>
      <c r="R95" s="44">
        <f t="shared" si="21"/>
        <v>1.7394960559120449</v>
      </c>
      <c r="S95" s="44">
        <f t="shared" si="22"/>
        <v>2.0487493358401112</v>
      </c>
      <c r="T95" s="44">
        <f t="shared" si="23"/>
        <v>3.7882453917521555</v>
      </c>
      <c r="U95" s="44">
        <f t="shared" si="24"/>
        <v>14.817356030571791</v>
      </c>
      <c r="V95" s="44">
        <f t="shared" si="25"/>
        <v>18.605601422323947</v>
      </c>
      <c r="X95" s="36">
        <f t="shared" si="26"/>
        <v>100</v>
      </c>
      <c r="Y95" s="47">
        <f t="shared" si="27"/>
        <v>18.605601422323947</v>
      </c>
    </row>
    <row r="96" spans="1:25" ht="15" x14ac:dyDescent="0.25">
      <c r="A96" s="18" t="s">
        <v>239</v>
      </c>
      <c r="B96" s="18" t="s">
        <v>234</v>
      </c>
      <c r="C96" s="18" t="s">
        <v>38</v>
      </c>
      <c r="D96" s="19">
        <v>5.9126300000000001</v>
      </c>
      <c r="E96" s="19">
        <v>0</v>
      </c>
      <c r="F96" s="19">
        <v>0</v>
      </c>
      <c r="G96" s="19">
        <v>0</v>
      </c>
      <c r="H96" s="19">
        <f t="shared" si="14"/>
        <v>5.9126300000000001</v>
      </c>
      <c r="I96" s="42">
        <f t="shared" si="15"/>
        <v>0</v>
      </c>
      <c r="J96" s="42">
        <f t="shared" si="16"/>
        <v>0</v>
      </c>
      <c r="K96" s="42">
        <f t="shared" si="17"/>
        <v>0</v>
      </c>
      <c r="L96" s="42">
        <f t="shared" si="18"/>
        <v>100</v>
      </c>
      <c r="M96" s="19">
        <v>2.5779E-2</v>
      </c>
      <c r="N96" s="19">
        <v>1.3017300000000001E-2</v>
      </c>
      <c r="O96" s="41">
        <f t="shared" si="19"/>
        <v>3.8796299999999999E-2</v>
      </c>
      <c r="P96" s="19">
        <v>2.97247E-2</v>
      </c>
      <c r="Q96" s="41">
        <f t="shared" si="20"/>
        <v>6.8520999999999999E-2</v>
      </c>
      <c r="R96" s="44">
        <f t="shared" si="21"/>
        <v>0.4359988702151158</v>
      </c>
      <c r="S96" s="44">
        <f t="shared" si="22"/>
        <v>0.22016090978126487</v>
      </c>
      <c r="T96" s="44">
        <f t="shared" si="23"/>
        <v>0.65615977999638053</v>
      </c>
      <c r="U96" s="44">
        <f t="shared" si="24"/>
        <v>0.50273228664739711</v>
      </c>
      <c r="V96" s="44">
        <f t="shared" si="25"/>
        <v>1.1588920666437776</v>
      </c>
      <c r="X96" s="36">
        <f t="shared" si="26"/>
        <v>100</v>
      </c>
      <c r="Y96" s="47">
        <f t="shared" si="27"/>
        <v>1.1588920666437779</v>
      </c>
    </row>
    <row r="97" spans="1:25" ht="15" x14ac:dyDescent="0.25">
      <c r="A97" s="18" t="s">
        <v>240</v>
      </c>
      <c r="B97" s="18" t="s">
        <v>241</v>
      </c>
      <c r="C97" s="18" t="s">
        <v>38</v>
      </c>
      <c r="D97" s="19">
        <v>1.54471</v>
      </c>
      <c r="E97" s="19">
        <v>0</v>
      </c>
      <c r="F97" s="19">
        <v>0</v>
      </c>
      <c r="G97" s="19">
        <v>0</v>
      </c>
      <c r="H97" s="19">
        <f t="shared" si="14"/>
        <v>1.54471</v>
      </c>
      <c r="I97" s="42">
        <f t="shared" si="15"/>
        <v>0</v>
      </c>
      <c r="J97" s="42">
        <f t="shared" si="16"/>
        <v>0</v>
      </c>
      <c r="K97" s="42">
        <f t="shared" si="17"/>
        <v>0</v>
      </c>
      <c r="L97" s="42">
        <f t="shared" si="18"/>
        <v>100</v>
      </c>
      <c r="M97" s="19">
        <v>0</v>
      </c>
      <c r="N97" s="19">
        <v>1.3085299999999999E-2</v>
      </c>
      <c r="O97" s="41">
        <f t="shared" si="19"/>
        <v>1.3085299999999999E-2</v>
      </c>
      <c r="P97" s="19">
        <v>2.83886E-2</v>
      </c>
      <c r="Q97" s="41">
        <f t="shared" si="20"/>
        <v>4.1473900000000001E-2</v>
      </c>
      <c r="R97" s="44">
        <f t="shared" si="21"/>
        <v>0</v>
      </c>
      <c r="S97" s="44">
        <f t="shared" si="22"/>
        <v>0.84710398715616519</v>
      </c>
      <c r="T97" s="44">
        <f t="shared" si="23"/>
        <v>0.84710398715616519</v>
      </c>
      <c r="U97" s="44">
        <f t="shared" si="24"/>
        <v>1.8377947964342822</v>
      </c>
      <c r="V97" s="44">
        <f t="shared" si="25"/>
        <v>2.6848987835904476</v>
      </c>
      <c r="X97" s="36">
        <f t="shared" si="26"/>
        <v>100</v>
      </c>
      <c r="Y97" s="47">
        <f t="shared" si="27"/>
        <v>2.6848987835904472</v>
      </c>
    </row>
    <row r="98" spans="1:25" ht="15" x14ac:dyDescent="0.25">
      <c r="A98" s="18" t="s">
        <v>242</v>
      </c>
      <c r="B98" s="18" t="s">
        <v>243</v>
      </c>
      <c r="C98" s="18" t="s">
        <v>38</v>
      </c>
      <c r="D98" s="19">
        <v>3.6858200000000001</v>
      </c>
      <c r="E98" s="19">
        <v>0</v>
      </c>
      <c r="F98" s="19">
        <v>0</v>
      </c>
      <c r="G98" s="19">
        <v>0</v>
      </c>
      <c r="H98" s="19">
        <f t="shared" si="14"/>
        <v>3.6858200000000001</v>
      </c>
      <c r="I98" s="42">
        <f t="shared" si="15"/>
        <v>0</v>
      </c>
      <c r="J98" s="42">
        <f t="shared" si="16"/>
        <v>0</v>
      </c>
      <c r="K98" s="42">
        <f t="shared" si="17"/>
        <v>0</v>
      </c>
      <c r="L98" s="42">
        <f t="shared" si="18"/>
        <v>100</v>
      </c>
      <c r="M98" s="19">
        <v>2.8853400000000001E-2</v>
      </c>
      <c r="N98" s="19">
        <v>3.0133E-2</v>
      </c>
      <c r="O98" s="41">
        <f t="shared" si="19"/>
        <v>5.8986400000000001E-2</v>
      </c>
      <c r="P98" s="19">
        <v>0.145152</v>
      </c>
      <c r="Q98" s="41">
        <f t="shared" si="20"/>
        <v>0.2041384</v>
      </c>
      <c r="R98" s="44">
        <f t="shared" si="21"/>
        <v>0.78282173302006064</v>
      </c>
      <c r="S98" s="44">
        <f t="shared" si="22"/>
        <v>0.81753856672328007</v>
      </c>
      <c r="T98" s="44">
        <f t="shared" si="23"/>
        <v>1.6003602997433406</v>
      </c>
      <c r="U98" s="44">
        <f t="shared" si="24"/>
        <v>3.9381196043214266</v>
      </c>
      <c r="V98" s="44">
        <f t="shared" si="25"/>
        <v>5.5384799040647668</v>
      </c>
      <c r="X98" s="36">
        <f t="shared" si="26"/>
        <v>100</v>
      </c>
      <c r="Y98" s="47">
        <f t="shared" si="27"/>
        <v>5.5384799040647668</v>
      </c>
    </row>
    <row r="99" spans="1:25" ht="15" x14ac:dyDescent="0.25">
      <c r="A99" s="18" t="s">
        <v>244</v>
      </c>
      <c r="B99" s="18" t="s">
        <v>245</v>
      </c>
      <c r="C99" s="18" t="s">
        <v>38</v>
      </c>
      <c r="D99" s="19">
        <v>2.5786699999999998</v>
      </c>
      <c r="E99" s="19">
        <v>0</v>
      </c>
      <c r="F99" s="19">
        <v>0</v>
      </c>
      <c r="G99" s="19">
        <v>0</v>
      </c>
      <c r="H99" s="19">
        <f t="shared" si="14"/>
        <v>2.5786699999999998</v>
      </c>
      <c r="I99" s="42">
        <f t="shared" si="15"/>
        <v>0</v>
      </c>
      <c r="J99" s="42">
        <f t="shared" si="16"/>
        <v>0</v>
      </c>
      <c r="K99" s="42">
        <f t="shared" si="17"/>
        <v>0</v>
      </c>
      <c r="L99" s="42">
        <f t="shared" si="18"/>
        <v>100</v>
      </c>
      <c r="M99" s="19">
        <v>1.6949499999999999E-2</v>
      </c>
      <c r="N99" s="19">
        <v>1.47113E-2</v>
      </c>
      <c r="O99" s="41">
        <f t="shared" si="19"/>
        <v>3.1660800000000003E-2</v>
      </c>
      <c r="P99" s="19">
        <v>5.2612600000000002E-2</v>
      </c>
      <c r="Q99" s="41">
        <f t="shared" si="20"/>
        <v>8.4273399999999998E-2</v>
      </c>
      <c r="R99" s="44">
        <f t="shared" si="21"/>
        <v>0.65729620308143344</v>
      </c>
      <c r="S99" s="44">
        <f t="shared" si="22"/>
        <v>0.57049952107093971</v>
      </c>
      <c r="T99" s="44">
        <f t="shared" si="23"/>
        <v>1.2277957241523734</v>
      </c>
      <c r="U99" s="44">
        <f t="shared" si="24"/>
        <v>2.0402998444934797</v>
      </c>
      <c r="V99" s="44">
        <f t="shared" si="25"/>
        <v>3.2680955686458528</v>
      </c>
      <c r="X99" s="36">
        <f t="shared" si="26"/>
        <v>100</v>
      </c>
      <c r="Y99" s="47">
        <f t="shared" si="27"/>
        <v>3.2680955686458528</v>
      </c>
    </row>
    <row r="100" spans="1:25" ht="15" x14ac:dyDescent="0.25">
      <c r="A100" s="18" t="s">
        <v>246</v>
      </c>
      <c r="B100" s="18" t="s">
        <v>247</v>
      </c>
      <c r="C100" s="18" t="s">
        <v>28</v>
      </c>
      <c r="D100" s="19">
        <v>1.4292800000000001</v>
      </c>
      <c r="E100" s="19">
        <v>0</v>
      </c>
      <c r="F100" s="19">
        <v>0</v>
      </c>
      <c r="G100" s="19">
        <v>0</v>
      </c>
      <c r="H100" s="19">
        <f t="shared" si="14"/>
        <v>1.4292800000000001</v>
      </c>
      <c r="I100" s="42">
        <f t="shared" si="15"/>
        <v>0</v>
      </c>
      <c r="J100" s="42">
        <f t="shared" si="16"/>
        <v>0</v>
      </c>
      <c r="K100" s="42">
        <f t="shared" si="17"/>
        <v>0</v>
      </c>
      <c r="L100" s="42">
        <f t="shared" si="18"/>
        <v>100</v>
      </c>
      <c r="M100" s="19">
        <v>0</v>
      </c>
      <c r="N100" s="19">
        <v>3.17198E-3</v>
      </c>
      <c r="O100" s="41">
        <f t="shared" si="19"/>
        <v>3.17198E-3</v>
      </c>
      <c r="P100" s="19">
        <v>2.76496E-2</v>
      </c>
      <c r="Q100" s="41">
        <f t="shared" si="20"/>
        <v>3.0821580000000001E-2</v>
      </c>
      <c r="R100" s="44">
        <f t="shared" si="21"/>
        <v>0</v>
      </c>
      <c r="S100" s="44">
        <f t="shared" si="22"/>
        <v>0.22192852345236763</v>
      </c>
      <c r="T100" s="44">
        <f t="shared" si="23"/>
        <v>0.22192852345236763</v>
      </c>
      <c r="U100" s="44">
        <f t="shared" si="24"/>
        <v>1.9345124818090227</v>
      </c>
      <c r="V100" s="44">
        <f t="shared" si="25"/>
        <v>2.15644100526139</v>
      </c>
      <c r="X100" s="36">
        <f t="shared" si="26"/>
        <v>100</v>
      </c>
      <c r="Y100" s="47">
        <f t="shared" si="27"/>
        <v>2.1564410052613905</v>
      </c>
    </row>
    <row r="101" spans="1:25" ht="15" x14ac:dyDescent="0.25">
      <c r="A101" s="18" t="s">
        <v>248</v>
      </c>
      <c r="B101" s="18" t="s">
        <v>249</v>
      </c>
      <c r="C101" s="18" t="s">
        <v>38</v>
      </c>
      <c r="D101" s="19">
        <v>31.392800000000001</v>
      </c>
      <c r="E101" s="19">
        <v>1.5025806878700001</v>
      </c>
      <c r="F101" s="19">
        <v>0.14966934804199999</v>
      </c>
      <c r="G101" s="19">
        <v>0.83188031572200005</v>
      </c>
      <c r="H101" s="19">
        <f t="shared" si="14"/>
        <v>28.908669648366001</v>
      </c>
      <c r="I101" s="42">
        <f t="shared" si="15"/>
        <v>4.7863863302094751</v>
      </c>
      <c r="J101" s="42">
        <f t="shared" si="16"/>
        <v>0.47676329617619323</v>
      </c>
      <c r="K101" s="42">
        <f t="shared" si="17"/>
        <v>2.649907990755842</v>
      </c>
      <c r="L101" s="42">
        <f t="shared" si="18"/>
        <v>92.086942382858481</v>
      </c>
      <c r="M101" s="19">
        <v>0.65696699999999997</v>
      </c>
      <c r="N101" s="19">
        <v>0.63697099999999995</v>
      </c>
      <c r="O101" s="41">
        <f t="shared" si="19"/>
        <v>1.2939379999999998</v>
      </c>
      <c r="P101" s="19">
        <v>2.97316</v>
      </c>
      <c r="Q101" s="41">
        <f t="shared" si="20"/>
        <v>4.2670979999999998</v>
      </c>
      <c r="R101" s="44">
        <f t="shared" si="21"/>
        <v>2.0927314543462194</v>
      </c>
      <c r="S101" s="44">
        <f t="shared" si="22"/>
        <v>2.0290353202008102</v>
      </c>
      <c r="T101" s="44">
        <f t="shared" si="23"/>
        <v>4.1217667745470292</v>
      </c>
      <c r="U101" s="44">
        <f t="shared" si="24"/>
        <v>9.4708340766035519</v>
      </c>
      <c r="V101" s="44">
        <f t="shared" si="25"/>
        <v>13.592600851150582</v>
      </c>
      <c r="X101" s="36">
        <f t="shared" si="26"/>
        <v>99.999999999999986</v>
      </c>
      <c r="Y101" s="47">
        <f t="shared" si="27"/>
        <v>13.592600851150582</v>
      </c>
    </row>
    <row r="102" spans="1:25" ht="15" x14ac:dyDescent="0.25">
      <c r="A102" s="18" t="s">
        <v>250</v>
      </c>
      <c r="B102" s="18" t="s">
        <v>251</v>
      </c>
      <c r="C102" s="18" t="s">
        <v>38</v>
      </c>
      <c r="D102" s="19">
        <v>1.47909</v>
      </c>
      <c r="E102" s="19">
        <v>0</v>
      </c>
      <c r="F102" s="19">
        <v>0</v>
      </c>
      <c r="G102" s="19">
        <v>0</v>
      </c>
      <c r="H102" s="19">
        <f t="shared" si="14"/>
        <v>1.47909</v>
      </c>
      <c r="I102" s="42">
        <f t="shared" si="15"/>
        <v>0</v>
      </c>
      <c r="J102" s="42">
        <f t="shared" si="16"/>
        <v>0</v>
      </c>
      <c r="K102" s="42">
        <f t="shared" si="17"/>
        <v>0</v>
      </c>
      <c r="L102" s="42">
        <f t="shared" si="18"/>
        <v>100</v>
      </c>
      <c r="M102" s="19">
        <v>2.31056E-2</v>
      </c>
      <c r="N102" s="19">
        <v>2.1856E-2</v>
      </c>
      <c r="O102" s="41">
        <f t="shared" si="19"/>
        <v>4.4961600000000004E-2</v>
      </c>
      <c r="P102" s="19">
        <v>4.6255699999999997E-2</v>
      </c>
      <c r="Q102" s="41">
        <f t="shared" si="20"/>
        <v>9.1217300000000001E-2</v>
      </c>
      <c r="R102" s="44">
        <f t="shared" si="21"/>
        <v>1.5621497001534728</v>
      </c>
      <c r="S102" s="44">
        <f t="shared" si="22"/>
        <v>1.4776653212448194</v>
      </c>
      <c r="T102" s="44">
        <f t="shared" si="23"/>
        <v>3.0398150213982924</v>
      </c>
      <c r="U102" s="44">
        <f t="shared" si="24"/>
        <v>3.1273080069502193</v>
      </c>
      <c r="V102" s="44">
        <f t="shared" si="25"/>
        <v>6.1671230283485121</v>
      </c>
      <c r="X102" s="36">
        <f t="shared" si="26"/>
        <v>100</v>
      </c>
      <c r="Y102" s="47">
        <f t="shared" si="27"/>
        <v>6.1671230283485112</v>
      </c>
    </row>
    <row r="103" spans="1:25" ht="15" x14ac:dyDescent="0.25">
      <c r="A103" s="18" t="s">
        <v>252</v>
      </c>
      <c r="B103" s="18" t="s">
        <v>253</v>
      </c>
      <c r="C103" s="18" t="s">
        <v>38</v>
      </c>
      <c r="D103" s="19">
        <v>2.7850700000000002</v>
      </c>
      <c r="E103" s="19">
        <v>0</v>
      </c>
      <c r="F103" s="19">
        <v>0</v>
      </c>
      <c r="G103" s="19">
        <v>0</v>
      </c>
      <c r="H103" s="19">
        <f t="shared" si="14"/>
        <v>2.7850700000000002</v>
      </c>
      <c r="I103" s="42">
        <f t="shared" si="15"/>
        <v>0</v>
      </c>
      <c r="J103" s="42">
        <f t="shared" si="16"/>
        <v>0</v>
      </c>
      <c r="K103" s="42">
        <f t="shared" si="17"/>
        <v>0</v>
      </c>
      <c r="L103" s="42">
        <f t="shared" si="18"/>
        <v>100</v>
      </c>
      <c r="M103" s="19">
        <v>1.51541E-2</v>
      </c>
      <c r="N103" s="19">
        <v>3.3199199999999998E-2</v>
      </c>
      <c r="O103" s="41">
        <f t="shared" si="19"/>
        <v>4.8353300000000002E-2</v>
      </c>
      <c r="P103" s="19">
        <v>9.7559199999999999E-2</v>
      </c>
      <c r="Q103" s="41">
        <f t="shared" si="20"/>
        <v>0.1459125</v>
      </c>
      <c r="R103" s="44">
        <f t="shared" si="21"/>
        <v>0.54411917833304013</v>
      </c>
      <c r="S103" s="44">
        <f t="shared" si="22"/>
        <v>1.1920418517308362</v>
      </c>
      <c r="T103" s="44">
        <f t="shared" si="23"/>
        <v>1.7361610300638763</v>
      </c>
      <c r="U103" s="44">
        <f t="shared" si="24"/>
        <v>3.5029352942654941</v>
      </c>
      <c r="V103" s="44">
        <f t="shared" si="25"/>
        <v>5.2390963243293704</v>
      </c>
      <c r="X103" s="36">
        <f t="shared" si="26"/>
        <v>100</v>
      </c>
      <c r="Y103" s="47">
        <f t="shared" si="27"/>
        <v>5.2390963243293704</v>
      </c>
    </row>
    <row r="104" spans="1:25" ht="15" x14ac:dyDescent="0.25">
      <c r="A104" s="18" t="s">
        <v>254</v>
      </c>
      <c r="B104" s="18" t="s">
        <v>255</v>
      </c>
      <c r="C104" s="18" t="s">
        <v>38</v>
      </c>
      <c r="D104" s="19">
        <v>24.208100000000002</v>
      </c>
      <c r="E104" s="19">
        <v>0</v>
      </c>
      <c r="F104" s="19">
        <v>0</v>
      </c>
      <c r="G104" s="19">
        <v>1.2375386203100001</v>
      </c>
      <c r="H104" s="19">
        <f t="shared" si="14"/>
        <v>22.97056137969</v>
      </c>
      <c r="I104" s="42">
        <f t="shared" si="15"/>
        <v>0</v>
      </c>
      <c r="J104" s="42">
        <f t="shared" si="16"/>
        <v>0</v>
      </c>
      <c r="K104" s="42">
        <f t="shared" si="17"/>
        <v>5.112084881960997</v>
      </c>
      <c r="L104" s="42">
        <f t="shared" si="18"/>
        <v>94.887915118039004</v>
      </c>
      <c r="M104" s="19">
        <v>5.3199999999999997E-2</v>
      </c>
      <c r="N104" s="19">
        <v>2.8923999999999998E-2</v>
      </c>
      <c r="O104" s="41">
        <f t="shared" si="19"/>
        <v>8.2124000000000003E-2</v>
      </c>
      <c r="P104" s="19">
        <v>0.64620500000000003</v>
      </c>
      <c r="Q104" s="41">
        <f t="shared" si="20"/>
        <v>0.728329</v>
      </c>
      <c r="R104" s="44">
        <f t="shared" si="21"/>
        <v>0.21976115432437901</v>
      </c>
      <c r="S104" s="44">
        <f t="shared" si="22"/>
        <v>0.11948066969320184</v>
      </c>
      <c r="T104" s="44">
        <f t="shared" si="23"/>
        <v>0.33924182401758091</v>
      </c>
      <c r="U104" s="44">
        <f t="shared" si="24"/>
        <v>2.6693751265072434</v>
      </c>
      <c r="V104" s="44">
        <f t="shared" si="25"/>
        <v>3.0086169505248241</v>
      </c>
      <c r="X104" s="36">
        <f t="shared" si="26"/>
        <v>100</v>
      </c>
      <c r="Y104" s="47">
        <f t="shared" si="27"/>
        <v>3.0086169505248241</v>
      </c>
    </row>
    <row r="105" spans="1:25" ht="15" x14ac:dyDescent="0.25">
      <c r="A105" s="18" t="s">
        <v>256</v>
      </c>
      <c r="B105" s="18" t="s">
        <v>251</v>
      </c>
      <c r="C105" s="18" t="s">
        <v>38</v>
      </c>
      <c r="D105" s="19">
        <v>4.226</v>
      </c>
      <c r="E105" s="19">
        <v>0</v>
      </c>
      <c r="F105" s="19">
        <v>0</v>
      </c>
      <c r="G105" s="19">
        <v>0</v>
      </c>
      <c r="H105" s="19">
        <f t="shared" si="14"/>
        <v>4.226</v>
      </c>
      <c r="I105" s="42">
        <f t="shared" si="15"/>
        <v>0</v>
      </c>
      <c r="J105" s="42">
        <f t="shared" si="16"/>
        <v>0</v>
      </c>
      <c r="K105" s="42">
        <f t="shared" si="17"/>
        <v>0</v>
      </c>
      <c r="L105" s="42">
        <f t="shared" si="18"/>
        <v>100</v>
      </c>
      <c r="M105" s="19">
        <v>5.4659300000000001E-2</v>
      </c>
      <c r="N105" s="19">
        <v>3.6891500000000001E-2</v>
      </c>
      <c r="O105" s="41">
        <f t="shared" si="19"/>
        <v>9.1550800000000002E-2</v>
      </c>
      <c r="P105" s="19">
        <v>0.11607000000000001</v>
      </c>
      <c r="Q105" s="41">
        <f t="shared" si="20"/>
        <v>0.20762079999999999</v>
      </c>
      <c r="R105" s="44">
        <f t="shared" si="21"/>
        <v>1.2934051112162801</v>
      </c>
      <c r="S105" s="44">
        <f t="shared" si="22"/>
        <v>0.8729649787032655</v>
      </c>
      <c r="T105" s="44">
        <f t="shared" si="23"/>
        <v>2.1663700899195457</v>
      </c>
      <c r="U105" s="44">
        <f t="shared" si="24"/>
        <v>2.7465688594415525</v>
      </c>
      <c r="V105" s="44">
        <f t="shared" si="25"/>
        <v>4.9129389493610978</v>
      </c>
      <c r="X105" s="36">
        <f t="shared" si="26"/>
        <v>100</v>
      </c>
      <c r="Y105" s="47">
        <f t="shared" si="27"/>
        <v>4.9129389493610987</v>
      </c>
    </row>
    <row r="106" spans="1:25" ht="15" x14ac:dyDescent="0.25">
      <c r="A106" s="18" t="s">
        <v>257</v>
      </c>
      <c r="B106" s="18" t="s">
        <v>258</v>
      </c>
      <c r="C106" s="18" t="s">
        <v>38</v>
      </c>
      <c r="D106" s="19">
        <v>8.2776599999999991</v>
      </c>
      <c r="E106" s="19">
        <v>0</v>
      </c>
      <c r="F106" s="19">
        <v>0</v>
      </c>
      <c r="G106" s="19">
        <v>0</v>
      </c>
      <c r="H106" s="19">
        <f t="shared" si="14"/>
        <v>8.2776599999999991</v>
      </c>
      <c r="I106" s="42">
        <f t="shared" si="15"/>
        <v>0</v>
      </c>
      <c r="J106" s="42">
        <f t="shared" si="16"/>
        <v>0</v>
      </c>
      <c r="K106" s="42">
        <f t="shared" si="17"/>
        <v>0</v>
      </c>
      <c r="L106" s="42">
        <f t="shared" si="18"/>
        <v>100</v>
      </c>
      <c r="M106" s="19">
        <v>0.22719700000000001</v>
      </c>
      <c r="N106" s="19">
        <v>8.2935599999999998E-2</v>
      </c>
      <c r="O106" s="41">
        <f t="shared" si="19"/>
        <v>0.31013259999999998</v>
      </c>
      <c r="P106" s="19">
        <v>0.278028</v>
      </c>
      <c r="Q106" s="41">
        <f t="shared" si="20"/>
        <v>0.58816059999999992</v>
      </c>
      <c r="R106" s="44">
        <f t="shared" si="21"/>
        <v>2.7447007970851667</v>
      </c>
      <c r="S106" s="44">
        <f t="shared" si="22"/>
        <v>1.0019208326990963</v>
      </c>
      <c r="T106" s="44">
        <f t="shared" si="23"/>
        <v>3.7466216297842627</v>
      </c>
      <c r="U106" s="44">
        <f t="shared" si="24"/>
        <v>3.3587753060647576</v>
      </c>
      <c r="V106" s="44">
        <f t="shared" si="25"/>
        <v>7.1053969358490203</v>
      </c>
      <c r="X106" s="36">
        <f t="shared" si="26"/>
        <v>100</v>
      </c>
      <c r="Y106" s="47">
        <f t="shared" si="27"/>
        <v>7.1053969358490203</v>
      </c>
    </row>
    <row r="107" spans="1:25" ht="15" x14ac:dyDescent="0.25">
      <c r="A107" s="18" t="s">
        <v>259</v>
      </c>
      <c r="B107" s="18" t="s">
        <v>260</v>
      </c>
      <c r="C107" s="18" t="s">
        <v>38</v>
      </c>
      <c r="D107" s="19">
        <v>0.45788899999999999</v>
      </c>
      <c r="E107" s="19">
        <v>0</v>
      </c>
      <c r="F107" s="19">
        <v>0</v>
      </c>
      <c r="G107" s="19">
        <v>0</v>
      </c>
      <c r="H107" s="19">
        <f t="shared" si="14"/>
        <v>0.45788899999999999</v>
      </c>
      <c r="I107" s="42">
        <f t="shared" si="15"/>
        <v>0</v>
      </c>
      <c r="J107" s="42">
        <f t="shared" si="16"/>
        <v>0</v>
      </c>
      <c r="K107" s="42">
        <f t="shared" si="17"/>
        <v>0</v>
      </c>
      <c r="L107" s="42">
        <f t="shared" si="18"/>
        <v>100</v>
      </c>
      <c r="M107" s="19">
        <v>3.2064200000000001E-2</v>
      </c>
      <c r="N107" s="19">
        <v>1.8511599999999999E-3</v>
      </c>
      <c r="O107" s="41">
        <f t="shared" si="19"/>
        <v>3.3915359999999999E-2</v>
      </c>
      <c r="P107" s="19">
        <v>1.4192E-2</v>
      </c>
      <c r="Q107" s="41">
        <f t="shared" si="20"/>
        <v>4.8107360000000002E-2</v>
      </c>
      <c r="R107" s="44">
        <f t="shared" si="21"/>
        <v>7.0026141706832883</v>
      </c>
      <c r="S107" s="44">
        <f t="shared" si="22"/>
        <v>0.40428138697369881</v>
      </c>
      <c r="T107" s="44">
        <f t="shared" si="23"/>
        <v>7.4068955576569868</v>
      </c>
      <c r="U107" s="44">
        <f t="shared" si="24"/>
        <v>3.0994411309291117</v>
      </c>
      <c r="V107" s="44">
        <f t="shared" si="25"/>
        <v>10.506336688586099</v>
      </c>
      <c r="X107" s="36">
        <f t="shared" si="26"/>
        <v>100</v>
      </c>
      <c r="Y107" s="47">
        <f t="shared" si="27"/>
        <v>10.506336688586099</v>
      </c>
    </row>
    <row r="108" spans="1:25" ht="15" x14ac:dyDescent="0.25">
      <c r="A108" s="18" t="s">
        <v>261</v>
      </c>
      <c r="B108" s="18" t="s">
        <v>262</v>
      </c>
      <c r="C108" s="18" t="s">
        <v>38</v>
      </c>
      <c r="D108" s="19">
        <v>0.89474500000000001</v>
      </c>
      <c r="E108" s="19">
        <v>0</v>
      </c>
      <c r="F108" s="19">
        <v>0</v>
      </c>
      <c r="G108" s="19">
        <v>0</v>
      </c>
      <c r="H108" s="19">
        <f t="shared" si="14"/>
        <v>0.89474500000000001</v>
      </c>
      <c r="I108" s="42">
        <f t="shared" si="15"/>
        <v>0</v>
      </c>
      <c r="J108" s="42">
        <f t="shared" si="16"/>
        <v>0</v>
      </c>
      <c r="K108" s="42">
        <f t="shared" si="17"/>
        <v>0</v>
      </c>
      <c r="L108" s="42">
        <f t="shared" si="18"/>
        <v>100</v>
      </c>
      <c r="M108" s="19">
        <v>0</v>
      </c>
      <c r="N108" s="19">
        <v>0</v>
      </c>
      <c r="O108" s="41">
        <f t="shared" si="19"/>
        <v>0</v>
      </c>
      <c r="P108" s="19">
        <v>8.3444000000000001E-3</v>
      </c>
      <c r="Q108" s="41">
        <f t="shared" si="20"/>
        <v>8.3444000000000001E-3</v>
      </c>
      <c r="R108" s="44">
        <f t="shared" si="21"/>
        <v>0</v>
      </c>
      <c r="S108" s="44">
        <f t="shared" si="22"/>
        <v>0</v>
      </c>
      <c r="T108" s="44">
        <f t="shared" si="23"/>
        <v>0</v>
      </c>
      <c r="U108" s="44">
        <f t="shared" si="24"/>
        <v>0.93260090863877421</v>
      </c>
      <c r="V108" s="44">
        <f t="shared" si="25"/>
        <v>0.93260090863877421</v>
      </c>
      <c r="X108" s="36">
        <f t="shared" si="26"/>
        <v>100</v>
      </c>
      <c r="Y108" s="47">
        <f t="shared" si="27"/>
        <v>0.93260090863877421</v>
      </c>
    </row>
    <row r="109" spans="1:25" ht="15" x14ac:dyDescent="0.25">
      <c r="A109" s="18" t="s">
        <v>263</v>
      </c>
      <c r="B109" s="18" t="s">
        <v>264</v>
      </c>
      <c r="C109" s="18" t="s">
        <v>38</v>
      </c>
      <c r="D109" s="19">
        <v>2.5524100000000001</v>
      </c>
      <c r="E109" s="19">
        <v>0</v>
      </c>
      <c r="F109" s="19">
        <v>0</v>
      </c>
      <c r="G109" s="19">
        <v>0</v>
      </c>
      <c r="H109" s="19">
        <f t="shared" si="14"/>
        <v>2.5524100000000001</v>
      </c>
      <c r="I109" s="42">
        <f t="shared" si="15"/>
        <v>0</v>
      </c>
      <c r="J109" s="42">
        <f t="shared" si="16"/>
        <v>0</v>
      </c>
      <c r="K109" s="42">
        <f t="shared" si="17"/>
        <v>0</v>
      </c>
      <c r="L109" s="42">
        <f t="shared" si="18"/>
        <v>100</v>
      </c>
      <c r="M109" s="19">
        <v>0</v>
      </c>
      <c r="N109" s="19">
        <v>0</v>
      </c>
      <c r="O109" s="41">
        <f t="shared" si="19"/>
        <v>0</v>
      </c>
      <c r="P109" s="19">
        <v>0</v>
      </c>
      <c r="Q109" s="41">
        <f t="shared" si="20"/>
        <v>0</v>
      </c>
      <c r="R109" s="44">
        <f t="shared" si="21"/>
        <v>0</v>
      </c>
      <c r="S109" s="44">
        <f t="shared" si="22"/>
        <v>0</v>
      </c>
      <c r="T109" s="44">
        <f t="shared" si="23"/>
        <v>0</v>
      </c>
      <c r="U109" s="44">
        <f t="shared" si="24"/>
        <v>0</v>
      </c>
      <c r="V109" s="44">
        <f t="shared" si="25"/>
        <v>0</v>
      </c>
      <c r="X109" s="36">
        <f t="shared" si="26"/>
        <v>100</v>
      </c>
      <c r="Y109" s="47">
        <f t="shared" si="27"/>
        <v>0</v>
      </c>
    </row>
    <row r="110" spans="1:25" ht="15" x14ac:dyDescent="0.25">
      <c r="A110" s="18" t="s">
        <v>265</v>
      </c>
      <c r="B110" s="18" t="s">
        <v>266</v>
      </c>
      <c r="C110" s="18" t="s">
        <v>38</v>
      </c>
      <c r="D110" s="19">
        <v>0.81954099999999996</v>
      </c>
      <c r="E110" s="19">
        <v>0</v>
      </c>
      <c r="F110" s="19">
        <v>0</v>
      </c>
      <c r="G110" s="19">
        <v>0</v>
      </c>
      <c r="H110" s="19">
        <f t="shared" si="14"/>
        <v>0.81954099999999996</v>
      </c>
      <c r="I110" s="42">
        <f t="shared" si="15"/>
        <v>0</v>
      </c>
      <c r="J110" s="42">
        <f t="shared" si="16"/>
        <v>0</v>
      </c>
      <c r="K110" s="42">
        <f t="shared" si="17"/>
        <v>0</v>
      </c>
      <c r="L110" s="42">
        <f t="shared" si="18"/>
        <v>100</v>
      </c>
      <c r="M110" s="19">
        <v>1.07288E-2</v>
      </c>
      <c r="N110" s="19">
        <v>3.5999999999999999E-3</v>
      </c>
      <c r="O110" s="41">
        <f t="shared" si="19"/>
        <v>1.4328799999999999E-2</v>
      </c>
      <c r="P110" s="19">
        <v>4.53012E-2</v>
      </c>
      <c r="Q110" s="41">
        <f t="shared" si="20"/>
        <v>5.9630000000000002E-2</v>
      </c>
      <c r="R110" s="44">
        <f t="shared" si="21"/>
        <v>1.3091230335028998</v>
      </c>
      <c r="S110" s="44">
        <f t="shared" si="22"/>
        <v>0.43927027445850786</v>
      </c>
      <c r="T110" s="44">
        <f t="shared" si="23"/>
        <v>1.7483933079614076</v>
      </c>
      <c r="U110" s="44">
        <f t="shared" si="24"/>
        <v>5.527630710361044</v>
      </c>
      <c r="V110" s="44">
        <f t="shared" si="25"/>
        <v>7.2760240183224525</v>
      </c>
      <c r="X110" s="36">
        <f t="shared" si="26"/>
        <v>100</v>
      </c>
      <c r="Y110" s="47">
        <f t="shared" si="27"/>
        <v>7.2760240183224516</v>
      </c>
    </row>
    <row r="111" spans="1:25" ht="15" x14ac:dyDescent="0.25">
      <c r="A111" s="18" t="s">
        <v>267</v>
      </c>
      <c r="B111" s="18" t="s">
        <v>268</v>
      </c>
      <c r="C111" s="18" t="s">
        <v>38</v>
      </c>
      <c r="D111" s="19">
        <v>7.0050100000000004</v>
      </c>
      <c r="E111" s="19">
        <v>0</v>
      </c>
      <c r="F111" s="19">
        <v>0</v>
      </c>
      <c r="G111" s="19">
        <v>0</v>
      </c>
      <c r="H111" s="19">
        <f t="shared" si="14"/>
        <v>7.0050100000000004</v>
      </c>
      <c r="I111" s="42">
        <f t="shared" si="15"/>
        <v>0</v>
      </c>
      <c r="J111" s="42">
        <f t="shared" si="16"/>
        <v>0</v>
      </c>
      <c r="K111" s="42">
        <f t="shared" si="17"/>
        <v>0</v>
      </c>
      <c r="L111" s="42">
        <f t="shared" si="18"/>
        <v>100</v>
      </c>
      <c r="M111" s="19">
        <v>1.7397200000000002E-2</v>
      </c>
      <c r="N111" s="19">
        <v>2.9416999999999999E-2</v>
      </c>
      <c r="O111" s="41">
        <f t="shared" si="19"/>
        <v>4.68142E-2</v>
      </c>
      <c r="P111" s="19">
        <v>0.119133</v>
      </c>
      <c r="Q111" s="41">
        <f t="shared" si="20"/>
        <v>0.16594720000000002</v>
      </c>
      <c r="R111" s="44">
        <f t="shared" si="21"/>
        <v>0.24835367829596247</v>
      </c>
      <c r="S111" s="44">
        <f t="shared" si="22"/>
        <v>0.41994229844068742</v>
      </c>
      <c r="T111" s="44">
        <f t="shared" si="23"/>
        <v>0.66829597673664987</v>
      </c>
      <c r="U111" s="44">
        <f t="shared" si="24"/>
        <v>1.7006827970266993</v>
      </c>
      <c r="V111" s="44">
        <f t="shared" si="25"/>
        <v>2.3689787737633496</v>
      </c>
      <c r="X111" s="36">
        <f t="shared" si="26"/>
        <v>100</v>
      </c>
      <c r="Y111" s="47">
        <f t="shared" si="27"/>
        <v>2.3689787737633492</v>
      </c>
    </row>
    <row r="112" spans="1:25" ht="15" x14ac:dyDescent="0.25">
      <c r="A112" s="18" t="s">
        <v>269</v>
      </c>
      <c r="B112" s="18" t="s">
        <v>270</v>
      </c>
      <c r="C112" s="18" t="s">
        <v>38</v>
      </c>
      <c r="D112" s="19">
        <v>4.7210599999999996</v>
      </c>
      <c r="E112" s="19">
        <v>0</v>
      </c>
      <c r="F112" s="19">
        <v>0</v>
      </c>
      <c r="G112" s="19">
        <v>0</v>
      </c>
      <c r="H112" s="19">
        <f t="shared" si="14"/>
        <v>4.7210599999999996</v>
      </c>
      <c r="I112" s="42">
        <f t="shared" si="15"/>
        <v>0</v>
      </c>
      <c r="J112" s="42">
        <f t="shared" si="16"/>
        <v>0</v>
      </c>
      <c r="K112" s="42">
        <f t="shared" si="17"/>
        <v>0</v>
      </c>
      <c r="L112" s="42">
        <f t="shared" si="18"/>
        <v>100</v>
      </c>
      <c r="M112" s="19">
        <v>2.30759E-2</v>
      </c>
      <c r="N112" s="19">
        <v>7.9832500000000008E-3</v>
      </c>
      <c r="O112" s="41">
        <f t="shared" si="19"/>
        <v>3.1059150000000001E-2</v>
      </c>
      <c r="P112" s="19">
        <v>3.9244000000000001E-2</v>
      </c>
      <c r="Q112" s="41">
        <f t="shared" si="20"/>
        <v>7.0303150000000009E-2</v>
      </c>
      <c r="R112" s="44">
        <f t="shared" si="21"/>
        <v>0.48878641660982919</v>
      </c>
      <c r="S112" s="44">
        <f t="shared" si="22"/>
        <v>0.16909867699203149</v>
      </c>
      <c r="T112" s="44">
        <f t="shared" si="23"/>
        <v>0.65788509360186076</v>
      </c>
      <c r="U112" s="44">
        <f t="shared" si="24"/>
        <v>0.83125399804281253</v>
      </c>
      <c r="V112" s="44">
        <f t="shared" si="25"/>
        <v>1.4891390916446734</v>
      </c>
      <c r="X112" s="36">
        <f t="shared" si="26"/>
        <v>100</v>
      </c>
      <c r="Y112" s="47">
        <f t="shared" si="27"/>
        <v>1.4891390916446732</v>
      </c>
    </row>
    <row r="113" spans="1:25" ht="15" x14ac:dyDescent="0.25">
      <c r="A113" s="18" t="s">
        <v>271</v>
      </c>
      <c r="B113" s="18" t="s">
        <v>272</v>
      </c>
      <c r="C113" s="18" t="s">
        <v>38</v>
      </c>
      <c r="D113" s="19">
        <v>5.61829</v>
      </c>
      <c r="E113" s="19">
        <v>0</v>
      </c>
      <c r="F113" s="19">
        <v>0</v>
      </c>
      <c r="G113" s="19">
        <v>0</v>
      </c>
      <c r="H113" s="19">
        <f t="shared" si="14"/>
        <v>5.61829</v>
      </c>
      <c r="I113" s="42">
        <f t="shared" si="15"/>
        <v>0</v>
      </c>
      <c r="J113" s="42">
        <f t="shared" si="16"/>
        <v>0</v>
      </c>
      <c r="K113" s="42">
        <f t="shared" si="17"/>
        <v>0</v>
      </c>
      <c r="L113" s="42">
        <f t="shared" si="18"/>
        <v>100</v>
      </c>
      <c r="M113" s="19">
        <v>0</v>
      </c>
      <c r="N113" s="19">
        <v>0</v>
      </c>
      <c r="O113" s="41">
        <f t="shared" si="19"/>
        <v>0</v>
      </c>
      <c r="P113" s="19">
        <v>2.70543E-2</v>
      </c>
      <c r="Q113" s="41">
        <f t="shared" si="20"/>
        <v>2.70543E-2</v>
      </c>
      <c r="R113" s="44">
        <f t="shared" si="21"/>
        <v>0</v>
      </c>
      <c r="S113" s="44">
        <f t="shared" si="22"/>
        <v>0</v>
      </c>
      <c r="T113" s="44">
        <f t="shared" si="23"/>
        <v>0</v>
      </c>
      <c r="U113" s="44">
        <f t="shared" si="24"/>
        <v>0.48153975675872907</v>
      </c>
      <c r="V113" s="44">
        <f t="shared" si="25"/>
        <v>0.48153975675872907</v>
      </c>
      <c r="X113" s="36">
        <f t="shared" si="26"/>
        <v>100</v>
      </c>
      <c r="Y113" s="47">
        <f t="shared" si="27"/>
        <v>0.48153975675872907</v>
      </c>
    </row>
    <row r="114" spans="1:25" ht="15" x14ac:dyDescent="0.25">
      <c r="A114" s="18" t="s">
        <v>273</v>
      </c>
      <c r="B114" s="18" t="s">
        <v>274</v>
      </c>
      <c r="C114" s="18" t="s">
        <v>38</v>
      </c>
      <c r="D114" s="19">
        <v>19.502099999999999</v>
      </c>
      <c r="E114" s="19">
        <v>0</v>
      </c>
      <c r="F114" s="19">
        <v>0</v>
      </c>
      <c r="G114" s="19">
        <v>0.40301454018999999</v>
      </c>
      <c r="H114" s="19">
        <f t="shared" si="14"/>
        <v>19.099085459809999</v>
      </c>
      <c r="I114" s="42">
        <f t="shared" si="15"/>
        <v>0</v>
      </c>
      <c r="J114" s="42">
        <f t="shared" si="16"/>
        <v>0</v>
      </c>
      <c r="K114" s="42">
        <f t="shared" si="17"/>
        <v>2.0665186835776663</v>
      </c>
      <c r="L114" s="42">
        <f t="shared" si="18"/>
        <v>97.933481316422331</v>
      </c>
      <c r="M114" s="19">
        <v>5.3199999999999997E-2</v>
      </c>
      <c r="N114" s="19">
        <v>2.6797399999999999E-2</v>
      </c>
      <c r="O114" s="41">
        <f t="shared" si="19"/>
        <v>7.9997399999999996E-2</v>
      </c>
      <c r="P114" s="19">
        <v>0.33325700000000003</v>
      </c>
      <c r="Q114" s="41">
        <f t="shared" si="20"/>
        <v>0.41325440000000002</v>
      </c>
      <c r="R114" s="44">
        <f t="shared" si="21"/>
        <v>0.27279113531363292</v>
      </c>
      <c r="S114" s="44">
        <f t="shared" si="22"/>
        <v>0.13740776634311178</v>
      </c>
      <c r="T114" s="44">
        <f t="shared" si="23"/>
        <v>0.41019890165674466</v>
      </c>
      <c r="U114" s="44">
        <f t="shared" si="24"/>
        <v>1.7088262289702136</v>
      </c>
      <c r="V114" s="44">
        <f t="shared" si="25"/>
        <v>2.1190251306269583</v>
      </c>
      <c r="X114" s="36">
        <f t="shared" si="26"/>
        <v>100</v>
      </c>
      <c r="Y114" s="47">
        <f t="shared" si="27"/>
        <v>2.1190251306269583</v>
      </c>
    </row>
    <row r="115" spans="1:25" ht="15" x14ac:dyDescent="0.25">
      <c r="A115" s="18" t="s">
        <v>275</v>
      </c>
      <c r="B115" s="18" t="s">
        <v>276</v>
      </c>
      <c r="C115" s="18" t="s">
        <v>38</v>
      </c>
      <c r="D115" s="19">
        <v>1.7974600000000001</v>
      </c>
      <c r="E115" s="19">
        <v>0</v>
      </c>
      <c r="F115" s="19">
        <v>0</v>
      </c>
      <c r="G115" s="19">
        <v>0</v>
      </c>
      <c r="H115" s="19">
        <f t="shared" si="14"/>
        <v>1.7974600000000001</v>
      </c>
      <c r="I115" s="42">
        <f t="shared" si="15"/>
        <v>0</v>
      </c>
      <c r="J115" s="42">
        <f t="shared" si="16"/>
        <v>0</v>
      </c>
      <c r="K115" s="42">
        <f t="shared" si="17"/>
        <v>0</v>
      </c>
      <c r="L115" s="42">
        <f t="shared" si="18"/>
        <v>100</v>
      </c>
      <c r="M115" s="19">
        <v>1.58172E-2</v>
      </c>
      <c r="N115" s="19">
        <v>1.18862E-2</v>
      </c>
      <c r="O115" s="41">
        <f t="shared" si="19"/>
        <v>2.77034E-2</v>
      </c>
      <c r="P115" s="19">
        <v>4.2080699999999999E-2</v>
      </c>
      <c r="Q115" s="41">
        <f t="shared" si="20"/>
        <v>6.9784100000000002E-2</v>
      </c>
      <c r="R115" s="44">
        <f t="shared" si="21"/>
        <v>0.87997507594049384</v>
      </c>
      <c r="S115" s="44">
        <f t="shared" si="22"/>
        <v>0.66127758058593789</v>
      </c>
      <c r="T115" s="44">
        <f t="shared" si="23"/>
        <v>1.5412526565264317</v>
      </c>
      <c r="U115" s="44">
        <f t="shared" si="24"/>
        <v>2.3411202474603052</v>
      </c>
      <c r="V115" s="44">
        <f t="shared" si="25"/>
        <v>3.8823729039867367</v>
      </c>
      <c r="X115" s="36">
        <f t="shared" si="26"/>
        <v>100</v>
      </c>
      <c r="Y115" s="47">
        <f t="shared" si="27"/>
        <v>3.8823729039867372</v>
      </c>
    </row>
    <row r="116" spans="1:25" ht="15" x14ac:dyDescent="0.25">
      <c r="A116" s="18" t="s">
        <v>277</v>
      </c>
      <c r="B116" s="18" t="s">
        <v>278</v>
      </c>
      <c r="C116" s="18" t="s">
        <v>49</v>
      </c>
      <c r="D116" s="19">
        <v>52.146000000000001</v>
      </c>
      <c r="E116" s="19">
        <v>0</v>
      </c>
      <c r="F116" s="19">
        <v>0.34421925050000002</v>
      </c>
      <c r="G116" s="19">
        <v>0.10477435</v>
      </c>
      <c r="H116" s="19">
        <f t="shared" si="14"/>
        <v>51.697006399500005</v>
      </c>
      <c r="I116" s="42">
        <f t="shared" si="15"/>
        <v>0</v>
      </c>
      <c r="J116" s="42">
        <f t="shared" si="16"/>
        <v>0.66010672055382968</v>
      </c>
      <c r="K116" s="42">
        <f t="shared" si="17"/>
        <v>0.20092499904115368</v>
      </c>
      <c r="L116" s="42">
        <f t="shared" si="18"/>
        <v>99.138968280405024</v>
      </c>
      <c r="M116" s="19">
        <v>1.53884</v>
      </c>
      <c r="N116" s="19">
        <v>0.95565</v>
      </c>
      <c r="O116" s="41">
        <f t="shared" si="19"/>
        <v>2.4944899999999999</v>
      </c>
      <c r="P116" s="19">
        <v>3.15659</v>
      </c>
      <c r="Q116" s="41">
        <f t="shared" si="20"/>
        <v>5.6510800000000003</v>
      </c>
      <c r="R116" s="44">
        <f t="shared" si="21"/>
        <v>2.951022130172976</v>
      </c>
      <c r="S116" s="44">
        <f t="shared" si="22"/>
        <v>1.8326429639857325</v>
      </c>
      <c r="T116" s="44">
        <f t="shared" si="23"/>
        <v>4.7836650941587084</v>
      </c>
      <c r="U116" s="44">
        <f t="shared" si="24"/>
        <v>6.0533693859548192</v>
      </c>
      <c r="V116" s="44">
        <f t="shared" si="25"/>
        <v>10.837034480113527</v>
      </c>
      <c r="X116" s="36">
        <f t="shared" si="26"/>
        <v>100.00000000000001</v>
      </c>
      <c r="Y116" s="47">
        <f t="shared" si="27"/>
        <v>10.837034480113527</v>
      </c>
    </row>
    <row r="117" spans="1:25" ht="15" x14ac:dyDescent="0.25">
      <c r="A117" s="18" t="s">
        <v>279</v>
      </c>
      <c r="B117" s="18" t="s">
        <v>280</v>
      </c>
      <c r="C117" s="18" t="s">
        <v>38</v>
      </c>
      <c r="D117" s="19">
        <v>4.3740399999999999</v>
      </c>
      <c r="E117" s="19">
        <v>0</v>
      </c>
      <c r="F117" s="19">
        <v>1.7554925566399999E-3</v>
      </c>
      <c r="G117" s="19">
        <v>4.0204930888399996E-3</v>
      </c>
      <c r="H117" s="19">
        <f t="shared" si="14"/>
        <v>4.3682640143545202</v>
      </c>
      <c r="I117" s="42">
        <f t="shared" si="15"/>
        <v>0</v>
      </c>
      <c r="J117" s="42">
        <f t="shared" si="16"/>
        <v>4.0134350775027201E-2</v>
      </c>
      <c r="K117" s="42">
        <f t="shared" si="17"/>
        <v>9.1917154137593618E-2</v>
      </c>
      <c r="L117" s="42">
        <f t="shared" si="18"/>
        <v>99.86794849508739</v>
      </c>
      <c r="M117" s="19">
        <v>9.0627099999999999E-3</v>
      </c>
      <c r="N117" s="19">
        <v>3.9579699999999999E-3</v>
      </c>
      <c r="O117" s="41">
        <f t="shared" si="19"/>
        <v>1.302068E-2</v>
      </c>
      <c r="P117" s="19">
        <v>7.2700500000000001E-2</v>
      </c>
      <c r="Q117" s="41">
        <f t="shared" si="20"/>
        <v>8.5721180000000008E-2</v>
      </c>
      <c r="R117" s="44">
        <f t="shared" si="21"/>
        <v>0.2071931212334592</v>
      </c>
      <c r="S117" s="44">
        <f t="shared" si="22"/>
        <v>9.0487741310093184E-2</v>
      </c>
      <c r="T117" s="44">
        <f t="shared" si="23"/>
        <v>0.29768086254355242</v>
      </c>
      <c r="U117" s="44">
        <f t="shared" si="24"/>
        <v>1.6620904244131283</v>
      </c>
      <c r="V117" s="44">
        <f t="shared" si="25"/>
        <v>1.959771286956681</v>
      </c>
      <c r="X117" s="36">
        <f t="shared" si="26"/>
        <v>100.00000000000001</v>
      </c>
      <c r="Y117" s="47">
        <f t="shared" si="27"/>
        <v>1.9597712869566806</v>
      </c>
    </row>
    <row r="118" spans="1:25" ht="15" x14ac:dyDescent="0.25">
      <c r="A118" s="18" t="s">
        <v>281</v>
      </c>
      <c r="B118" s="18" t="s">
        <v>282</v>
      </c>
      <c r="C118" s="18" t="s">
        <v>38</v>
      </c>
      <c r="D118" s="19">
        <v>2.83487</v>
      </c>
      <c r="E118" s="19">
        <v>0</v>
      </c>
      <c r="F118" s="19">
        <v>0</v>
      </c>
      <c r="G118" s="19">
        <v>0</v>
      </c>
      <c r="H118" s="19">
        <f t="shared" si="14"/>
        <v>2.83487</v>
      </c>
      <c r="I118" s="42">
        <f t="shared" si="15"/>
        <v>0</v>
      </c>
      <c r="J118" s="42">
        <f t="shared" si="16"/>
        <v>0</v>
      </c>
      <c r="K118" s="42">
        <f t="shared" si="17"/>
        <v>0</v>
      </c>
      <c r="L118" s="42">
        <f t="shared" si="18"/>
        <v>100</v>
      </c>
      <c r="M118" s="19">
        <v>8.5599800000000004E-2</v>
      </c>
      <c r="N118" s="19">
        <v>5.8588599999999996E-3</v>
      </c>
      <c r="O118" s="41">
        <f t="shared" si="19"/>
        <v>9.1458659999999997E-2</v>
      </c>
      <c r="P118" s="19">
        <v>3.3858899999999997E-2</v>
      </c>
      <c r="Q118" s="41">
        <f t="shared" si="20"/>
        <v>0.12531755999999999</v>
      </c>
      <c r="R118" s="44">
        <f t="shared" si="21"/>
        <v>3.0195317598337845</v>
      </c>
      <c r="S118" s="44">
        <f t="shared" si="22"/>
        <v>0.2066712053815519</v>
      </c>
      <c r="T118" s="44">
        <f t="shared" si="23"/>
        <v>3.2262029652153363</v>
      </c>
      <c r="U118" s="44">
        <f t="shared" si="24"/>
        <v>1.1943722287089</v>
      </c>
      <c r="V118" s="44">
        <f t="shared" si="25"/>
        <v>4.4205751939242361</v>
      </c>
      <c r="X118" s="36">
        <f t="shared" si="26"/>
        <v>100</v>
      </c>
      <c r="Y118" s="47">
        <f t="shared" si="27"/>
        <v>4.4205751939242361</v>
      </c>
    </row>
    <row r="119" spans="1:25" ht="15" x14ac:dyDescent="0.25">
      <c r="A119" s="18" t="s">
        <v>283</v>
      </c>
      <c r="B119" s="18" t="s">
        <v>284</v>
      </c>
      <c r="C119" s="18" t="s">
        <v>38</v>
      </c>
      <c r="D119" s="19">
        <v>3.5445899999999999</v>
      </c>
      <c r="E119" s="19">
        <v>0</v>
      </c>
      <c r="F119" s="19">
        <v>0</v>
      </c>
      <c r="G119" s="19">
        <v>0</v>
      </c>
      <c r="H119" s="19">
        <f t="shared" si="14"/>
        <v>3.5445899999999999</v>
      </c>
      <c r="I119" s="42">
        <f t="shared" si="15"/>
        <v>0</v>
      </c>
      <c r="J119" s="42">
        <f t="shared" si="16"/>
        <v>0</v>
      </c>
      <c r="K119" s="42">
        <f t="shared" si="17"/>
        <v>0</v>
      </c>
      <c r="L119" s="42">
        <f t="shared" si="18"/>
        <v>100</v>
      </c>
      <c r="M119" s="19">
        <v>4.6782200000000003E-2</v>
      </c>
      <c r="N119" s="19">
        <v>3.2630200000000002E-3</v>
      </c>
      <c r="O119" s="41">
        <f t="shared" si="19"/>
        <v>5.0045220000000001E-2</v>
      </c>
      <c r="P119" s="19">
        <v>3.3136899999999997E-2</v>
      </c>
      <c r="Q119" s="41">
        <f t="shared" si="20"/>
        <v>8.3182119999999998E-2</v>
      </c>
      <c r="R119" s="44">
        <f t="shared" si="21"/>
        <v>1.3198197816954853</v>
      </c>
      <c r="S119" s="44">
        <f t="shared" si="22"/>
        <v>9.2056345021568078E-2</v>
      </c>
      <c r="T119" s="44">
        <f t="shared" si="23"/>
        <v>1.4118761267170534</v>
      </c>
      <c r="U119" s="44">
        <f t="shared" si="24"/>
        <v>0.93485847446390125</v>
      </c>
      <c r="V119" s="44">
        <f t="shared" si="25"/>
        <v>2.3467346011809544</v>
      </c>
      <c r="X119" s="36">
        <f t="shared" si="26"/>
        <v>100</v>
      </c>
      <c r="Y119" s="47">
        <f t="shared" si="27"/>
        <v>2.3467346011809544</v>
      </c>
    </row>
    <row r="120" spans="1:25" ht="15" x14ac:dyDescent="0.25">
      <c r="A120" s="18" t="s">
        <v>285</v>
      </c>
      <c r="B120" s="18" t="s">
        <v>286</v>
      </c>
      <c r="C120" s="18" t="s">
        <v>38</v>
      </c>
      <c r="D120" s="19">
        <v>4.5939199999999998</v>
      </c>
      <c r="E120" s="19">
        <v>0</v>
      </c>
      <c r="F120" s="19">
        <v>2.0215328617200001E-2</v>
      </c>
      <c r="G120" s="19">
        <v>3.2019921574700003E-2</v>
      </c>
      <c r="H120" s="19">
        <f t="shared" si="14"/>
        <v>4.5416847498080992</v>
      </c>
      <c r="I120" s="42">
        <f t="shared" si="15"/>
        <v>0</v>
      </c>
      <c r="J120" s="42">
        <f t="shared" si="16"/>
        <v>0.440045290671148</v>
      </c>
      <c r="K120" s="42">
        <f t="shared" si="17"/>
        <v>0.69700651240552736</v>
      </c>
      <c r="L120" s="42">
        <f t="shared" si="18"/>
        <v>98.862948196923313</v>
      </c>
      <c r="M120" s="19">
        <v>2.4400000000000002E-2</v>
      </c>
      <c r="N120" s="19">
        <v>1.05047E-2</v>
      </c>
      <c r="O120" s="41">
        <f t="shared" si="19"/>
        <v>3.4904700000000004E-2</v>
      </c>
      <c r="P120" s="19">
        <v>8.4518599999999999E-2</v>
      </c>
      <c r="Q120" s="41">
        <f t="shared" si="20"/>
        <v>0.11942330000000001</v>
      </c>
      <c r="R120" s="44">
        <f t="shared" si="21"/>
        <v>0.53113680691000287</v>
      </c>
      <c r="S120" s="44">
        <f t="shared" si="22"/>
        <v>0.22866527932571748</v>
      </c>
      <c r="T120" s="44">
        <f t="shared" si="23"/>
        <v>0.75980208623572032</v>
      </c>
      <c r="U120" s="44">
        <f t="shared" si="24"/>
        <v>1.8397925954304821</v>
      </c>
      <c r="V120" s="44">
        <f t="shared" si="25"/>
        <v>2.5995946816662023</v>
      </c>
      <c r="X120" s="36">
        <f t="shared" si="26"/>
        <v>99.999999999999986</v>
      </c>
      <c r="Y120" s="47">
        <f t="shared" si="27"/>
        <v>2.5995946816662023</v>
      </c>
    </row>
    <row r="121" spans="1:25" ht="15" x14ac:dyDescent="0.25">
      <c r="A121" s="18" t="s">
        <v>287</v>
      </c>
      <c r="B121" s="18" t="s">
        <v>288</v>
      </c>
      <c r="C121" s="18" t="s">
        <v>38</v>
      </c>
      <c r="D121" s="19">
        <v>1.4956499999999999</v>
      </c>
      <c r="E121" s="19">
        <v>0</v>
      </c>
      <c r="F121" s="19">
        <v>0</v>
      </c>
      <c r="G121" s="19">
        <v>0</v>
      </c>
      <c r="H121" s="19">
        <f t="shared" si="14"/>
        <v>1.4956499999999999</v>
      </c>
      <c r="I121" s="42">
        <f t="shared" si="15"/>
        <v>0</v>
      </c>
      <c r="J121" s="42">
        <f t="shared" si="16"/>
        <v>0</v>
      </c>
      <c r="K121" s="42">
        <f t="shared" si="17"/>
        <v>0</v>
      </c>
      <c r="L121" s="42">
        <f t="shared" si="18"/>
        <v>100</v>
      </c>
      <c r="M121" s="19">
        <v>0</v>
      </c>
      <c r="N121" s="19">
        <v>0</v>
      </c>
      <c r="O121" s="41">
        <f t="shared" si="19"/>
        <v>0</v>
      </c>
      <c r="P121" s="19">
        <v>1.04E-2</v>
      </c>
      <c r="Q121" s="41">
        <f t="shared" si="20"/>
        <v>1.04E-2</v>
      </c>
      <c r="R121" s="44">
        <f t="shared" si="21"/>
        <v>0</v>
      </c>
      <c r="S121" s="44">
        <f t="shared" si="22"/>
        <v>0</v>
      </c>
      <c r="T121" s="44">
        <f t="shared" si="23"/>
        <v>0</v>
      </c>
      <c r="U121" s="44">
        <f t="shared" si="24"/>
        <v>0.69534984789222076</v>
      </c>
      <c r="V121" s="44">
        <f t="shared" si="25"/>
        <v>0.69534984789222076</v>
      </c>
      <c r="X121" s="36">
        <f t="shared" si="26"/>
        <v>100</v>
      </c>
      <c r="Y121" s="47">
        <f t="shared" si="27"/>
        <v>0.69534984789222076</v>
      </c>
    </row>
    <row r="122" spans="1:25" ht="15" x14ac:dyDescent="0.25">
      <c r="A122" s="18" t="s">
        <v>289</v>
      </c>
      <c r="B122" s="18" t="s">
        <v>290</v>
      </c>
      <c r="C122" s="18" t="s">
        <v>28</v>
      </c>
      <c r="D122" s="19">
        <v>5.0665100000000001</v>
      </c>
      <c r="E122" s="19">
        <v>0</v>
      </c>
      <c r="F122" s="19">
        <v>0</v>
      </c>
      <c r="G122" s="19">
        <v>0</v>
      </c>
      <c r="H122" s="19">
        <f t="shared" si="14"/>
        <v>5.0665100000000001</v>
      </c>
      <c r="I122" s="42">
        <f t="shared" si="15"/>
        <v>0</v>
      </c>
      <c r="J122" s="42">
        <f t="shared" si="16"/>
        <v>0</v>
      </c>
      <c r="K122" s="42">
        <f t="shared" si="17"/>
        <v>0</v>
      </c>
      <c r="L122" s="42">
        <f t="shared" si="18"/>
        <v>100</v>
      </c>
      <c r="M122" s="19">
        <v>6.75481E-2</v>
      </c>
      <c r="N122" s="19">
        <v>2.1636300000000001E-2</v>
      </c>
      <c r="O122" s="41">
        <f t="shared" si="19"/>
        <v>8.9184399999999997E-2</v>
      </c>
      <c r="P122" s="19">
        <v>0.14974699999999999</v>
      </c>
      <c r="Q122" s="41">
        <f t="shared" si="20"/>
        <v>0.23893139999999999</v>
      </c>
      <c r="R122" s="44">
        <f t="shared" si="21"/>
        <v>1.3332274090054099</v>
      </c>
      <c r="S122" s="44">
        <f t="shared" si="22"/>
        <v>0.42704544153667912</v>
      </c>
      <c r="T122" s="44">
        <f t="shared" si="23"/>
        <v>1.760272850542089</v>
      </c>
      <c r="U122" s="44">
        <f t="shared" si="24"/>
        <v>2.9556242857509405</v>
      </c>
      <c r="V122" s="44">
        <f t="shared" si="25"/>
        <v>4.7158971362930302</v>
      </c>
      <c r="X122" s="36">
        <f t="shared" si="26"/>
        <v>100</v>
      </c>
      <c r="Y122" s="47">
        <f t="shared" si="27"/>
        <v>4.7158971362930293</v>
      </c>
    </row>
    <row r="123" spans="1:25" ht="15" x14ac:dyDescent="0.25">
      <c r="A123" s="18" t="s">
        <v>291</v>
      </c>
      <c r="B123" s="18" t="s">
        <v>292</v>
      </c>
      <c r="C123" s="18" t="s">
        <v>38</v>
      </c>
      <c r="D123" s="19">
        <v>10.0334</v>
      </c>
      <c r="E123" s="19">
        <v>0</v>
      </c>
      <c r="F123" s="19">
        <v>0</v>
      </c>
      <c r="G123" s="19">
        <v>0</v>
      </c>
      <c r="H123" s="19">
        <f t="shared" si="14"/>
        <v>10.0334</v>
      </c>
      <c r="I123" s="42">
        <f t="shared" si="15"/>
        <v>0</v>
      </c>
      <c r="J123" s="42">
        <f t="shared" si="16"/>
        <v>0</v>
      </c>
      <c r="K123" s="42">
        <f t="shared" si="17"/>
        <v>0</v>
      </c>
      <c r="L123" s="42">
        <f t="shared" si="18"/>
        <v>100</v>
      </c>
      <c r="M123" s="19">
        <v>6.9095299999999998E-2</v>
      </c>
      <c r="N123" s="19">
        <v>3.3663399999999998E-3</v>
      </c>
      <c r="O123" s="41">
        <f t="shared" si="19"/>
        <v>7.2461639999999994E-2</v>
      </c>
      <c r="P123" s="19">
        <v>3.3304500000000001E-2</v>
      </c>
      <c r="Q123" s="41">
        <f t="shared" si="20"/>
        <v>0.10576613999999999</v>
      </c>
      <c r="R123" s="44">
        <f t="shared" si="21"/>
        <v>0.6886528993162836</v>
      </c>
      <c r="S123" s="44">
        <f t="shared" si="22"/>
        <v>3.3551338529312094E-2</v>
      </c>
      <c r="T123" s="44">
        <f t="shared" si="23"/>
        <v>0.72220423784559562</v>
      </c>
      <c r="U123" s="44">
        <f t="shared" si="24"/>
        <v>0.3319363326489525</v>
      </c>
      <c r="V123" s="44">
        <f t="shared" si="25"/>
        <v>1.0541405704945481</v>
      </c>
      <c r="X123" s="36">
        <f t="shared" si="26"/>
        <v>100</v>
      </c>
      <c r="Y123" s="47">
        <f t="shared" si="27"/>
        <v>1.0541405704945483</v>
      </c>
    </row>
    <row r="124" spans="1:25" ht="15" x14ac:dyDescent="0.25">
      <c r="A124" s="18" t="s">
        <v>293</v>
      </c>
      <c r="B124" s="18" t="s">
        <v>294</v>
      </c>
      <c r="C124" s="18" t="s">
        <v>38</v>
      </c>
      <c r="D124" s="19">
        <v>1.7562899999999999</v>
      </c>
      <c r="E124" s="19">
        <v>0</v>
      </c>
      <c r="F124" s="19">
        <v>0</v>
      </c>
      <c r="G124" s="19">
        <v>0</v>
      </c>
      <c r="H124" s="19">
        <f t="shared" si="14"/>
        <v>1.7562899999999999</v>
      </c>
      <c r="I124" s="42">
        <f t="shared" si="15"/>
        <v>0</v>
      </c>
      <c r="J124" s="42">
        <f t="shared" si="16"/>
        <v>0</v>
      </c>
      <c r="K124" s="42">
        <f t="shared" si="17"/>
        <v>0</v>
      </c>
      <c r="L124" s="42">
        <f t="shared" si="18"/>
        <v>100</v>
      </c>
      <c r="M124" s="19">
        <v>8.3240099999999997E-2</v>
      </c>
      <c r="N124" s="19">
        <v>2.1157599999999999E-2</v>
      </c>
      <c r="O124" s="41">
        <f t="shared" si="19"/>
        <v>0.1043977</v>
      </c>
      <c r="P124" s="19">
        <v>6.4066700000000004E-2</v>
      </c>
      <c r="Q124" s="41">
        <f t="shared" si="20"/>
        <v>0.16846440000000001</v>
      </c>
      <c r="R124" s="44">
        <f t="shared" si="21"/>
        <v>4.7395418752028426</v>
      </c>
      <c r="S124" s="44">
        <f t="shared" si="22"/>
        <v>1.2046757653918203</v>
      </c>
      <c r="T124" s="44">
        <f t="shared" si="23"/>
        <v>5.9442176405946627</v>
      </c>
      <c r="U124" s="44">
        <f t="shared" si="24"/>
        <v>3.6478428961048581</v>
      </c>
      <c r="V124" s="44">
        <f t="shared" si="25"/>
        <v>9.5920605366995222</v>
      </c>
      <c r="X124" s="36">
        <f t="shared" si="26"/>
        <v>100</v>
      </c>
      <c r="Y124" s="47">
        <f t="shared" si="27"/>
        <v>9.5920605366995204</v>
      </c>
    </row>
    <row r="125" spans="1:25" ht="15" x14ac:dyDescent="0.25">
      <c r="A125" s="18" t="s">
        <v>295</v>
      </c>
      <c r="B125" s="18" t="s">
        <v>294</v>
      </c>
      <c r="C125" s="18" t="s">
        <v>38</v>
      </c>
      <c r="D125" s="19">
        <v>2.2466900000000001</v>
      </c>
      <c r="E125" s="19">
        <v>0</v>
      </c>
      <c r="F125" s="19">
        <v>0</v>
      </c>
      <c r="G125" s="19">
        <v>0</v>
      </c>
      <c r="H125" s="19">
        <f t="shared" si="14"/>
        <v>2.2466900000000001</v>
      </c>
      <c r="I125" s="42">
        <f t="shared" si="15"/>
        <v>0</v>
      </c>
      <c r="J125" s="42">
        <f t="shared" si="16"/>
        <v>0</v>
      </c>
      <c r="K125" s="42">
        <f t="shared" si="17"/>
        <v>0</v>
      </c>
      <c r="L125" s="42">
        <f t="shared" si="18"/>
        <v>100</v>
      </c>
      <c r="M125" s="19">
        <v>3.3363400000000001E-3</v>
      </c>
      <c r="N125" s="19">
        <v>1.62005E-3</v>
      </c>
      <c r="O125" s="41">
        <f t="shared" si="19"/>
        <v>4.9563899999999998E-3</v>
      </c>
      <c r="P125" s="19">
        <v>5.3231800000000003E-2</v>
      </c>
      <c r="Q125" s="41">
        <f t="shared" si="20"/>
        <v>5.8188190000000001E-2</v>
      </c>
      <c r="R125" s="44">
        <f t="shared" si="21"/>
        <v>0.14850023812809066</v>
      </c>
      <c r="S125" s="44">
        <f t="shared" si="22"/>
        <v>7.2108301545829645E-2</v>
      </c>
      <c r="T125" s="44">
        <f t="shared" si="23"/>
        <v>0.22060853967392027</v>
      </c>
      <c r="U125" s="44">
        <f t="shared" si="24"/>
        <v>2.3693433450987902</v>
      </c>
      <c r="V125" s="44">
        <f t="shared" si="25"/>
        <v>2.5899518847727099</v>
      </c>
      <c r="X125" s="36">
        <f t="shared" si="26"/>
        <v>100</v>
      </c>
      <c r="Y125" s="47">
        <f t="shared" si="27"/>
        <v>2.5899518847727103</v>
      </c>
    </row>
    <row r="126" spans="1:25" ht="15" x14ac:dyDescent="0.25">
      <c r="A126" s="18" t="s">
        <v>296</v>
      </c>
      <c r="B126" s="18" t="s">
        <v>297</v>
      </c>
      <c r="C126" s="18" t="s">
        <v>38</v>
      </c>
      <c r="D126" s="19">
        <v>0.84340800000000005</v>
      </c>
      <c r="E126" s="19">
        <v>0</v>
      </c>
      <c r="F126" s="19">
        <v>0</v>
      </c>
      <c r="G126" s="19">
        <v>0</v>
      </c>
      <c r="H126" s="19">
        <f t="shared" si="14"/>
        <v>0.84340800000000005</v>
      </c>
      <c r="I126" s="42">
        <f t="shared" si="15"/>
        <v>0</v>
      </c>
      <c r="J126" s="42">
        <f t="shared" si="16"/>
        <v>0</v>
      </c>
      <c r="K126" s="42">
        <f t="shared" si="17"/>
        <v>0</v>
      </c>
      <c r="L126" s="42">
        <f t="shared" si="18"/>
        <v>100</v>
      </c>
      <c r="M126" s="19">
        <v>1.14708E-3</v>
      </c>
      <c r="N126" s="19">
        <v>1.0339800000000001E-3</v>
      </c>
      <c r="O126" s="41">
        <f t="shared" si="19"/>
        <v>2.1810600000000003E-3</v>
      </c>
      <c r="P126" s="19">
        <v>2.5776900000000001E-3</v>
      </c>
      <c r="Q126" s="41">
        <f t="shared" si="20"/>
        <v>4.7587500000000008E-3</v>
      </c>
      <c r="R126" s="44">
        <f t="shared" si="21"/>
        <v>0.13600534972397699</v>
      </c>
      <c r="S126" s="44">
        <f t="shared" si="22"/>
        <v>0.12259546980820669</v>
      </c>
      <c r="T126" s="44">
        <f t="shared" si="23"/>
        <v>0.25860081953218372</v>
      </c>
      <c r="U126" s="44">
        <f t="shared" si="24"/>
        <v>0.30562788116783335</v>
      </c>
      <c r="V126" s="44">
        <f t="shared" si="25"/>
        <v>0.56422870070001718</v>
      </c>
      <c r="X126" s="36">
        <f t="shared" si="26"/>
        <v>100</v>
      </c>
      <c r="Y126" s="47">
        <f t="shared" si="27"/>
        <v>0.56422870070001707</v>
      </c>
    </row>
    <row r="127" spans="1:25" ht="15" x14ac:dyDescent="0.25">
      <c r="A127" s="18" t="s">
        <v>298</v>
      </c>
      <c r="B127" s="18" t="s">
        <v>299</v>
      </c>
      <c r="C127" s="18" t="s">
        <v>38</v>
      </c>
      <c r="D127" s="19">
        <v>17.614699999999999</v>
      </c>
      <c r="E127" s="19">
        <v>0</v>
      </c>
      <c r="F127" s="19">
        <v>1.2549337001500001</v>
      </c>
      <c r="G127" s="19">
        <v>0.12879641877600001</v>
      </c>
      <c r="H127" s="19">
        <f t="shared" si="14"/>
        <v>16.230969881073996</v>
      </c>
      <c r="I127" s="42">
        <f t="shared" si="15"/>
        <v>0</v>
      </c>
      <c r="J127" s="42">
        <f t="shared" si="16"/>
        <v>7.1243546591767108</v>
      </c>
      <c r="K127" s="42">
        <f t="shared" si="17"/>
        <v>0.73118712652500473</v>
      </c>
      <c r="L127" s="42">
        <f t="shared" si="18"/>
        <v>92.144458214298268</v>
      </c>
      <c r="M127" s="19">
        <v>0.20219000000000001</v>
      </c>
      <c r="N127" s="19">
        <v>0.119062</v>
      </c>
      <c r="O127" s="41">
        <f t="shared" si="19"/>
        <v>0.32125199999999998</v>
      </c>
      <c r="P127" s="19">
        <v>1.1416500000000001</v>
      </c>
      <c r="Q127" s="41">
        <f t="shared" si="20"/>
        <v>1.4629020000000001</v>
      </c>
      <c r="R127" s="44">
        <f t="shared" si="21"/>
        <v>1.1478481041402919</v>
      </c>
      <c r="S127" s="44">
        <f t="shared" si="22"/>
        <v>0.67592408613260524</v>
      </c>
      <c r="T127" s="44">
        <f t="shared" si="23"/>
        <v>1.8237721902728969</v>
      </c>
      <c r="U127" s="44">
        <f t="shared" si="24"/>
        <v>6.4812344235212631</v>
      </c>
      <c r="V127" s="44">
        <f t="shared" si="25"/>
        <v>8.3050066137941627</v>
      </c>
      <c r="X127" s="36">
        <f t="shared" si="26"/>
        <v>99.999999999999986</v>
      </c>
      <c r="Y127" s="47">
        <f t="shared" si="27"/>
        <v>8.3050066137941609</v>
      </c>
    </row>
    <row r="128" spans="1:25" ht="15" x14ac:dyDescent="0.25">
      <c r="A128" s="18" t="s">
        <v>300</v>
      </c>
      <c r="B128" s="18" t="s">
        <v>301</v>
      </c>
      <c r="C128" s="18" t="s">
        <v>1778</v>
      </c>
      <c r="D128" s="19">
        <v>1.2003999999999999</v>
      </c>
      <c r="E128" s="19">
        <v>0</v>
      </c>
      <c r="F128" s="19">
        <v>0</v>
      </c>
      <c r="G128" s="19">
        <v>0</v>
      </c>
      <c r="H128" s="19">
        <f t="shared" si="14"/>
        <v>1.2003999999999999</v>
      </c>
      <c r="I128" s="42">
        <f t="shared" si="15"/>
        <v>0</v>
      </c>
      <c r="J128" s="42">
        <f t="shared" si="16"/>
        <v>0</v>
      </c>
      <c r="K128" s="42">
        <f t="shared" si="17"/>
        <v>0</v>
      </c>
      <c r="L128" s="42">
        <f t="shared" si="18"/>
        <v>100</v>
      </c>
      <c r="M128" s="19">
        <v>0</v>
      </c>
      <c r="N128" s="19">
        <v>2.2981100000000001E-2</v>
      </c>
      <c r="O128" s="41">
        <f t="shared" si="19"/>
        <v>2.2981100000000001E-2</v>
      </c>
      <c r="P128" s="19">
        <v>6.7632800000000007E-2</v>
      </c>
      <c r="Q128" s="41">
        <f t="shared" si="20"/>
        <v>9.0613900000000011E-2</v>
      </c>
      <c r="R128" s="44">
        <f t="shared" si="21"/>
        <v>0</v>
      </c>
      <c r="S128" s="44">
        <f t="shared" si="22"/>
        <v>1.9144535154948354</v>
      </c>
      <c r="T128" s="44">
        <f t="shared" si="23"/>
        <v>1.9144535154948354</v>
      </c>
      <c r="U128" s="44">
        <f t="shared" si="24"/>
        <v>5.6341886037987354</v>
      </c>
      <c r="V128" s="44">
        <f t="shared" si="25"/>
        <v>7.5486421192935707</v>
      </c>
      <c r="X128" s="36">
        <f t="shared" si="26"/>
        <v>100</v>
      </c>
      <c r="Y128" s="47">
        <f t="shared" si="27"/>
        <v>7.5486421192935707</v>
      </c>
    </row>
    <row r="129" spans="1:25" ht="15" x14ac:dyDescent="0.25">
      <c r="A129" s="18" t="s">
        <v>302</v>
      </c>
      <c r="B129" s="18" t="s">
        <v>303</v>
      </c>
      <c r="C129" s="18" t="s">
        <v>38</v>
      </c>
      <c r="D129" s="19">
        <v>4.6656899999999997</v>
      </c>
      <c r="E129" s="19">
        <v>0</v>
      </c>
      <c r="F129" s="19">
        <v>0</v>
      </c>
      <c r="G129" s="19">
        <v>0</v>
      </c>
      <c r="H129" s="19">
        <f t="shared" si="14"/>
        <v>4.6656899999999997</v>
      </c>
      <c r="I129" s="42">
        <f t="shared" si="15"/>
        <v>0</v>
      </c>
      <c r="J129" s="42">
        <f t="shared" si="16"/>
        <v>0</v>
      </c>
      <c r="K129" s="42">
        <f t="shared" si="17"/>
        <v>0</v>
      </c>
      <c r="L129" s="42">
        <f t="shared" si="18"/>
        <v>100</v>
      </c>
      <c r="M129" s="19">
        <v>4.0123699999999998E-2</v>
      </c>
      <c r="N129" s="19">
        <v>8.5539299999999999E-2</v>
      </c>
      <c r="O129" s="41">
        <f t="shared" si="19"/>
        <v>0.125663</v>
      </c>
      <c r="P129" s="19">
        <v>0.17710100000000001</v>
      </c>
      <c r="Q129" s="41">
        <f t="shared" si="20"/>
        <v>0.30276400000000003</v>
      </c>
      <c r="R129" s="44">
        <f t="shared" si="21"/>
        <v>0.85997355160758648</v>
      </c>
      <c r="S129" s="44">
        <f t="shared" si="22"/>
        <v>1.8333686978774844</v>
      </c>
      <c r="T129" s="44">
        <f t="shared" si="23"/>
        <v>2.6933422494850707</v>
      </c>
      <c r="U129" s="44">
        <f t="shared" si="24"/>
        <v>3.7958158386005074</v>
      </c>
      <c r="V129" s="44">
        <f t="shared" si="25"/>
        <v>6.4891580880855795</v>
      </c>
      <c r="X129" s="36">
        <f t="shared" si="26"/>
        <v>100</v>
      </c>
      <c r="Y129" s="47">
        <f t="shared" si="27"/>
        <v>6.4891580880855777</v>
      </c>
    </row>
    <row r="130" spans="1:25" ht="15" x14ac:dyDescent="0.25">
      <c r="A130" s="18" t="s">
        <v>304</v>
      </c>
      <c r="B130" s="18" t="s">
        <v>305</v>
      </c>
      <c r="C130" s="18" t="s">
        <v>38</v>
      </c>
      <c r="D130" s="19">
        <v>0.35453299999999999</v>
      </c>
      <c r="E130" s="19">
        <v>0</v>
      </c>
      <c r="F130" s="19">
        <v>0</v>
      </c>
      <c r="G130" s="19">
        <v>0</v>
      </c>
      <c r="H130" s="19">
        <f t="shared" ref="H130:H188" si="28">D130-E130-F130-G130</f>
        <v>0.35453299999999999</v>
      </c>
      <c r="I130" s="42">
        <f t="shared" ref="I130:I188" si="29">E130/D130*100</f>
        <v>0</v>
      </c>
      <c r="J130" s="42">
        <f t="shared" ref="J130:J188" si="30">F130/D130*100</f>
        <v>0</v>
      </c>
      <c r="K130" s="42">
        <f t="shared" ref="K130:K188" si="31">G130/D130*100</f>
        <v>0</v>
      </c>
      <c r="L130" s="42">
        <f t="shared" ref="L130:L188" si="32">H130/D130*100</f>
        <v>100</v>
      </c>
      <c r="M130" s="19">
        <v>0</v>
      </c>
      <c r="N130" s="19">
        <v>0</v>
      </c>
      <c r="O130" s="41">
        <f t="shared" ref="O130:O188" si="33">M130+N130</f>
        <v>0</v>
      </c>
      <c r="P130" s="19">
        <v>0</v>
      </c>
      <c r="Q130" s="41">
        <f t="shared" ref="Q130:Q188" si="34">O130+P130</f>
        <v>0</v>
      </c>
      <c r="R130" s="44">
        <f t="shared" ref="R130:R188" si="35">M130/D130*100</f>
        <v>0</v>
      </c>
      <c r="S130" s="44">
        <f t="shared" ref="S130:S188" si="36">N130/D130*100</f>
        <v>0</v>
      </c>
      <c r="T130" s="44">
        <f t="shared" ref="T130:T188" si="37">O130/D130*100</f>
        <v>0</v>
      </c>
      <c r="U130" s="44">
        <f t="shared" ref="U130:U188" si="38">P130/D130*100</f>
        <v>0</v>
      </c>
      <c r="V130" s="44">
        <f t="shared" ref="V130:V188" si="39">Q130/D130*100</f>
        <v>0</v>
      </c>
      <c r="X130" s="36">
        <f t="shared" ref="X130:X188" si="40">SUM(I130:L130)</f>
        <v>100</v>
      </c>
      <c r="Y130" s="47">
        <f t="shared" ref="Y130:Y188" si="41">SUM(R130:S130,U130)</f>
        <v>0</v>
      </c>
    </row>
    <row r="131" spans="1:25" ht="15" x14ac:dyDescent="0.25">
      <c r="A131" s="18" t="s">
        <v>306</v>
      </c>
      <c r="B131" s="18" t="s">
        <v>307</v>
      </c>
      <c r="C131" s="18" t="s">
        <v>38</v>
      </c>
      <c r="D131" s="19">
        <v>1.0787599999999999</v>
      </c>
      <c r="E131" s="19">
        <v>0</v>
      </c>
      <c r="F131" s="19">
        <v>0</v>
      </c>
      <c r="G131" s="19">
        <v>0</v>
      </c>
      <c r="H131" s="19">
        <f t="shared" si="28"/>
        <v>1.0787599999999999</v>
      </c>
      <c r="I131" s="42">
        <f t="shared" si="29"/>
        <v>0</v>
      </c>
      <c r="J131" s="42">
        <f t="shared" si="30"/>
        <v>0</v>
      </c>
      <c r="K131" s="42">
        <f t="shared" si="31"/>
        <v>0</v>
      </c>
      <c r="L131" s="42">
        <f t="shared" si="32"/>
        <v>100</v>
      </c>
      <c r="M131" s="19">
        <v>2.3418700000000001E-2</v>
      </c>
      <c r="N131" s="19">
        <v>8.9615500000000004E-3</v>
      </c>
      <c r="O131" s="41">
        <f t="shared" si="33"/>
        <v>3.2380249999999999E-2</v>
      </c>
      <c r="P131" s="19">
        <v>4.5409100000000001E-2</v>
      </c>
      <c r="Q131" s="41">
        <f t="shared" si="34"/>
        <v>7.7789350000000007E-2</v>
      </c>
      <c r="R131" s="44">
        <f t="shared" si="35"/>
        <v>2.1708906522303386</v>
      </c>
      <c r="S131" s="44">
        <f t="shared" si="36"/>
        <v>0.83072694575253081</v>
      </c>
      <c r="T131" s="44">
        <f t="shared" si="37"/>
        <v>3.0016175979828694</v>
      </c>
      <c r="U131" s="44">
        <f t="shared" si="38"/>
        <v>4.209379287329897</v>
      </c>
      <c r="V131" s="44">
        <f t="shared" si="39"/>
        <v>7.2109968853127677</v>
      </c>
      <c r="X131" s="36">
        <f t="shared" si="40"/>
        <v>100</v>
      </c>
      <c r="Y131" s="47">
        <f t="shared" si="41"/>
        <v>7.2109968853127668</v>
      </c>
    </row>
    <row r="132" spans="1:25" ht="15" x14ac:dyDescent="0.25">
      <c r="A132" s="18" t="s">
        <v>308</v>
      </c>
      <c r="B132" s="18" t="s">
        <v>309</v>
      </c>
      <c r="C132" s="18" t="s">
        <v>38</v>
      </c>
      <c r="D132" s="19">
        <v>3.3816799999999998</v>
      </c>
      <c r="E132" s="19">
        <v>0</v>
      </c>
      <c r="F132" s="19">
        <v>0</v>
      </c>
      <c r="G132" s="19">
        <v>0</v>
      </c>
      <c r="H132" s="19">
        <f t="shared" si="28"/>
        <v>3.3816799999999998</v>
      </c>
      <c r="I132" s="42">
        <f t="shared" si="29"/>
        <v>0</v>
      </c>
      <c r="J132" s="42">
        <f t="shared" si="30"/>
        <v>0</v>
      </c>
      <c r="K132" s="42">
        <f t="shared" si="31"/>
        <v>0</v>
      </c>
      <c r="L132" s="42">
        <f t="shared" si="32"/>
        <v>100</v>
      </c>
      <c r="M132" s="19">
        <v>4.78407E-2</v>
      </c>
      <c r="N132" s="19">
        <v>4.4939100000000003E-2</v>
      </c>
      <c r="O132" s="41">
        <f t="shared" si="33"/>
        <v>9.2779799999999996E-2</v>
      </c>
      <c r="P132" s="19">
        <v>0.17729900000000001</v>
      </c>
      <c r="Q132" s="41">
        <f t="shared" si="34"/>
        <v>0.27007880000000001</v>
      </c>
      <c r="R132" s="44">
        <f t="shared" si="35"/>
        <v>1.4147021598731992</v>
      </c>
      <c r="S132" s="44">
        <f t="shared" si="36"/>
        <v>1.3288986539234939</v>
      </c>
      <c r="T132" s="44">
        <f t="shared" si="37"/>
        <v>2.743600813796693</v>
      </c>
      <c r="U132" s="44">
        <f t="shared" si="38"/>
        <v>5.2429265926994875</v>
      </c>
      <c r="V132" s="44">
        <f t="shared" si="39"/>
        <v>7.9865274064961795</v>
      </c>
      <c r="X132" s="36">
        <f t="shared" si="40"/>
        <v>100</v>
      </c>
      <c r="Y132" s="47">
        <f t="shared" si="41"/>
        <v>7.9865274064961804</v>
      </c>
    </row>
    <row r="133" spans="1:25" ht="15" x14ac:dyDescent="0.25">
      <c r="A133" s="18" t="s">
        <v>310</v>
      </c>
      <c r="B133" s="18" t="s">
        <v>311</v>
      </c>
      <c r="C133" s="18" t="s">
        <v>38</v>
      </c>
      <c r="D133" s="19">
        <v>7.59673</v>
      </c>
      <c r="E133" s="19">
        <v>0</v>
      </c>
      <c r="F133" s="19">
        <v>0</v>
      </c>
      <c r="G133" s="19">
        <v>0</v>
      </c>
      <c r="H133" s="19">
        <f t="shared" si="28"/>
        <v>7.59673</v>
      </c>
      <c r="I133" s="42">
        <f t="shared" si="29"/>
        <v>0</v>
      </c>
      <c r="J133" s="42">
        <f t="shared" si="30"/>
        <v>0</v>
      </c>
      <c r="K133" s="42">
        <f t="shared" si="31"/>
        <v>0</v>
      </c>
      <c r="L133" s="42">
        <f t="shared" si="32"/>
        <v>100</v>
      </c>
      <c r="M133" s="19">
        <v>2.1492299999999998E-3</v>
      </c>
      <c r="N133" s="19">
        <v>1.1643300000000001E-2</v>
      </c>
      <c r="O133" s="41">
        <f t="shared" si="33"/>
        <v>1.3792530000000001E-2</v>
      </c>
      <c r="P133" s="19">
        <v>2.5501099999999999E-2</v>
      </c>
      <c r="Q133" s="41">
        <f t="shared" si="34"/>
        <v>3.9293629999999996E-2</v>
      </c>
      <c r="R133" s="44">
        <f t="shared" si="35"/>
        <v>2.8291514901806435E-2</v>
      </c>
      <c r="S133" s="44">
        <f t="shared" si="36"/>
        <v>0.15326726104521288</v>
      </c>
      <c r="T133" s="44">
        <f t="shared" si="37"/>
        <v>0.1815587759470193</v>
      </c>
      <c r="U133" s="44">
        <f t="shared" si="38"/>
        <v>0.33568522245755739</v>
      </c>
      <c r="V133" s="44">
        <f t="shared" si="39"/>
        <v>0.51724399840457669</v>
      </c>
      <c r="X133" s="36">
        <f t="shared" si="40"/>
        <v>100</v>
      </c>
      <c r="Y133" s="47">
        <f t="shared" si="41"/>
        <v>0.51724399840457669</v>
      </c>
    </row>
    <row r="134" spans="1:25" ht="15" x14ac:dyDescent="0.25">
      <c r="A134" s="18" t="s">
        <v>312</v>
      </c>
      <c r="B134" s="18" t="s">
        <v>313</v>
      </c>
      <c r="C134" s="18" t="s">
        <v>38</v>
      </c>
      <c r="D134" s="19">
        <v>2.73116</v>
      </c>
      <c r="E134" s="19">
        <v>0</v>
      </c>
      <c r="F134" s="19">
        <v>0</v>
      </c>
      <c r="G134" s="19">
        <v>0</v>
      </c>
      <c r="H134" s="19">
        <f t="shared" si="28"/>
        <v>2.73116</v>
      </c>
      <c r="I134" s="42">
        <f t="shared" si="29"/>
        <v>0</v>
      </c>
      <c r="J134" s="42">
        <f t="shared" si="30"/>
        <v>0</v>
      </c>
      <c r="K134" s="42">
        <f t="shared" si="31"/>
        <v>0</v>
      </c>
      <c r="L134" s="42">
        <f t="shared" si="32"/>
        <v>100</v>
      </c>
      <c r="M134" s="19">
        <v>3.7874100000000001E-2</v>
      </c>
      <c r="N134" s="19">
        <v>9.6829799999999994E-2</v>
      </c>
      <c r="O134" s="41">
        <f t="shared" si="33"/>
        <v>0.13470389999999999</v>
      </c>
      <c r="P134" s="19">
        <v>0.61489899999999997</v>
      </c>
      <c r="Q134" s="41">
        <f t="shared" si="34"/>
        <v>0.74960289999999996</v>
      </c>
      <c r="R134" s="44">
        <f t="shared" si="35"/>
        <v>1.3867404326366819</v>
      </c>
      <c r="S134" s="44">
        <f t="shared" si="36"/>
        <v>3.5453726621655268</v>
      </c>
      <c r="T134" s="44">
        <f t="shared" si="37"/>
        <v>4.9321130948022081</v>
      </c>
      <c r="U134" s="44">
        <f t="shared" si="38"/>
        <v>22.514206417785847</v>
      </c>
      <c r="V134" s="44">
        <f t="shared" si="39"/>
        <v>27.446319512588058</v>
      </c>
      <c r="X134" s="36">
        <f t="shared" si="40"/>
        <v>100</v>
      </c>
      <c r="Y134" s="47">
        <f t="shared" si="41"/>
        <v>27.446319512588055</v>
      </c>
    </row>
    <row r="135" spans="1:25" ht="15" x14ac:dyDescent="0.25">
      <c r="A135" s="18" t="s">
        <v>314</v>
      </c>
      <c r="B135" s="18" t="s">
        <v>315</v>
      </c>
      <c r="C135" s="18" t="s">
        <v>38</v>
      </c>
      <c r="D135" s="19">
        <v>0.83806499999999995</v>
      </c>
      <c r="E135" s="19">
        <v>0</v>
      </c>
      <c r="F135" s="19">
        <v>0</v>
      </c>
      <c r="G135" s="19">
        <v>0</v>
      </c>
      <c r="H135" s="19">
        <f t="shared" si="28"/>
        <v>0.83806499999999995</v>
      </c>
      <c r="I135" s="42">
        <f t="shared" si="29"/>
        <v>0</v>
      </c>
      <c r="J135" s="42">
        <f t="shared" si="30"/>
        <v>0</v>
      </c>
      <c r="K135" s="42">
        <f t="shared" si="31"/>
        <v>0</v>
      </c>
      <c r="L135" s="42">
        <f t="shared" si="32"/>
        <v>100</v>
      </c>
      <c r="M135" s="19">
        <v>0</v>
      </c>
      <c r="N135" s="19">
        <v>0</v>
      </c>
      <c r="O135" s="41">
        <f t="shared" si="33"/>
        <v>0</v>
      </c>
      <c r="P135" s="19">
        <v>0</v>
      </c>
      <c r="Q135" s="41">
        <f t="shared" si="34"/>
        <v>0</v>
      </c>
      <c r="R135" s="44">
        <f t="shared" si="35"/>
        <v>0</v>
      </c>
      <c r="S135" s="44">
        <f t="shared" si="36"/>
        <v>0</v>
      </c>
      <c r="T135" s="44">
        <f t="shared" si="37"/>
        <v>0</v>
      </c>
      <c r="U135" s="44">
        <f t="shared" si="38"/>
        <v>0</v>
      </c>
      <c r="V135" s="44">
        <f t="shared" si="39"/>
        <v>0</v>
      </c>
      <c r="X135" s="36">
        <f t="shared" si="40"/>
        <v>100</v>
      </c>
      <c r="Y135" s="47">
        <f t="shared" si="41"/>
        <v>0</v>
      </c>
    </row>
    <row r="136" spans="1:25" ht="15" x14ac:dyDescent="0.25">
      <c r="A136" s="18" t="s">
        <v>316</v>
      </c>
      <c r="B136" s="18" t="s">
        <v>317</v>
      </c>
      <c r="C136" s="18" t="s">
        <v>38</v>
      </c>
      <c r="D136" s="19">
        <v>5.0060000000000002</v>
      </c>
      <c r="E136" s="19">
        <v>0</v>
      </c>
      <c r="F136" s="19">
        <v>0</v>
      </c>
      <c r="G136" s="19">
        <v>0</v>
      </c>
      <c r="H136" s="19">
        <f t="shared" si="28"/>
        <v>5.0060000000000002</v>
      </c>
      <c r="I136" s="42">
        <f t="shared" si="29"/>
        <v>0</v>
      </c>
      <c r="J136" s="42">
        <f t="shared" si="30"/>
        <v>0</v>
      </c>
      <c r="K136" s="42">
        <f t="shared" si="31"/>
        <v>0</v>
      </c>
      <c r="L136" s="42">
        <f t="shared" si="32"/>
        <v>100</v>
      </c>
      <c r="M136" s="19">
        <v>0</v>
      </c>
      <c r="N136" s="19">
        <v>1.76844E-4</v>
      </c>
      <c r="O136" s="41">
        <f t="shared" si="33"/>
        <v>1.76844E-4</v>
      </c>
      <c r="P136" s="19">
        <v>2.05135E-3</v>
      </c>
      <c r="Q136" s="41">
        <f t="shared" si="34"/>
        <v>2.2281940000000002E-3</v>
      </c>
      <c r="R136" s="44">
        <f t="shared" si="35"/>
        <v>0</v>
      </c>
      <c r="S136" s="44">
        <f t="shared" si="36"/>
        <v>3.5326408310027966E-3</v>
      </c>
      <c r="T136" s="44">
        <f t="shared" si="37"/>
        <v>3.5326408310027966E-3</v>
      </c>
      <c r="U136" s="44">
        <f t="shared" si="38"/>
        <v>4.0977826608070311E-2</v>
      </c>
      <c r="V136" s="44">
        <f t="shared" si="39"/>
        <v>4.4510467439073109E-2</v>
      </c>
      <c r="X136" s="36">
        <f t="shared" si="40"/>
        <v>100</v>
      </c>
      <c r="Y136" s="47">
        <f t="shared" si="41"/>
        <v>4.4510467439073109E-2</v>
      </c>
    </row>
    <row r="137" spans="1:25" ht="15" x14ac:dyDescent="0.25">
      <c r="A137" s="18" t="s">
        <v>318</v>
      </c>
      <c r="B137" s="18" t="s">
        <v>319</v>
      </c>
      <c r="C137" s="18" t="s">
        <v>38</v>
      </c>
      <c r="D137" s="19">
        <v>46.7913</v>
      </c>
      <c r="E137" s="19">
        <v>0</v>
      </c>
      <c r="F137" s="19">
        <v>0</v>
      </c>
      <c r="G137" s="19">
        <v>0</v>
      </c>
      <c r="H137" s="19">
        <f t="shared" si="28"/>
        <v>46.7913</v>
      </c>
      <c r="I137" s="42">
        <f t="shared" si="29"/>
        <v>0</v>
      </c>
      <c r="J137" s="42">
        <f t="shared" si="30"/>
        <v>0</v>
      </c>
      <c r="K137" s="42">
        <f t="shared" si="31"/>
        <v>0</v>
      </c>
      <c r="L137" s="42">
        <f t="shared" si="32"/>
        <v>100</v>
      </c>
      <c r="M137" s="19">
        <v>1.12279</v>
      </c>
      <c r="N137" s="19">
        <v>0.41359600000000002</v>
      </c>
      <c r="O137" s="41">
        <f t="shared" si="33"/>
        <v>1.536386</v>
      </c>
      <c r="P137" s="19">
        <v>1.4819500000000001</v>
      </c>
      <c r="Q137" s="41">
        <f t="shared" si="34"/>
        <v>3.0183360000000001</v>
      </c>
      <c r="R137" s="44">
        <f t="shared" si="35"/>
        <v>2.3995700055352169</v>
      </c>
      <c r="S137" s="44">
        <f t="shared" si="36"/>
        <v>0.88391645455458601</v>
      </c>
      <c r="T137" s="44">
        <f t="shared" si="37"/>
        <v>3.283486460089803</v>
      </c>
      <c r="U137" s="44">
        <f t="shared" si="38"/>
        <v>3.1671485938625343</v>
      </c>
      <c r="V137" s="44">
        <f t="shared" si="39"/>
        <v>6.4506350539523378</v>
      </c>
      <c r="X137" s="36">
        <f t="shared" si="40"/>
        <v>100</v>
      </c>
      <c r="Y137" s="47">
        <f t="shared" si="41"/>
        <v>6.4506350539523378</v>
      </c>
    </row>
    <row r="138" spans="1:25" ht="15" x14ac:dyDescent="0.25">
      <c r="A138" s="18" t="s">
        <v>320</v>
      </c>
      <c r="B138" s="18" t="s">
        <v>215</v>
      </c>
      <c r="C138" s="18" t="s">
        <v>38</v>
      </c>
      <c r="D138" s="19">
        <v>3.4154399999999998</v>
      </c>
      <c r="E138" s="19">
        <v>0</v>
      </c>
      <c r="F138" s="19">
        <v>0</v>
      </c>
      <c r="G138" s="19">
        <v>0</v>
      </c>
      <c r="H138" s="19">
        <f t="shared" si="28"/>
        <v>3.4154399999999998</v>
      </c>
      <c r="I138" s="42">
        <f t="shared" si="29"/>
        <v>0</v>
      </c>
      <c r="J138" s="42">
        <f t="shared" si="30"/>
        <v>0</v>
      </c>
      <c r="K138" s="42">
        <f t="shared" si="31"/>
        <v>0</v>
      </c>
      <c r="L138" s="42">
        <f t="shared" si="32"/>
        <v>100</v>
      </c>
      <c r="M138" s="19">
        <v>1.04E-2</v>
      </c>
      <c r="N138" s="19">
        <v>7.5431999999999999E-3</v>
      </c>
      <c r="O138" s="41">
        <f t="shared" si="33"/>
        <v>1.7943199999999999E-2</v>
      </c>
      <c r="P138" s="19">
        <v>0.359929</v>
      </c>
      <c r="Q138" s="41">
        <f t="shared" si="34"/>
        <v>0.37787219999999999</v>
      </c>
      <c r="R138" s="44">
        <f t="shared" si="35"/>
        <v>0.30449956667369354</v>
      </c>
      <c r="S138" s="44">
        <f t="shared" si="36"/>
        <v>0.220855878012789</v>
      </c>
      <c r="T138" s="44">
        <f t="shared" si="37"/>
        <v>0.52535544468648265</v>
      </c>
      <c r="U138" s="44">
        <f t="shared" si="38"/>
        <v>10.538290820509218</v>
      </c>
      <c r="V138" s="44">
        <f t="shared" si="39"/>
        <v>11.063646265195699</v>
      </c>
      <c r="X138" s="36">
        <f t="shared" si="40"/>
        <v>100</v>
      </c>
      <c r="Y138" s="47">
        <f t="shared" si="41"/>
        <v>11.0636462651957</v>
      </c>
    </row>
    <row r="139" spans="1:25" ht="15" x14ac:dyDescent="0.25">
      <c r="A139" s="18" t="s">
        <v>321</v>
      </c>
      <c r="B139" s="18" t="s">
        <v>322</v>
      </c>
      <c r="C139" s="18" t="s">
        <v>38</v>
      </c>
      <c r="D139" s="19">
        <v>5.0063599999999999</v>
      </c>
      <c r="E139" s="19">
        <v>0</v>
      </c>
      <c r="F139" s="19">
        <v>0</v>
      </c>
      <c r="G139" s="19">
        <v>0</v>
      </c>
      <c r="H139" s="19">
        <f t="shared" si="28"/>
        <v>5.0063599999999999</v>
      </c>
      <c r="I139" s="42">
        <f t="shared" si="29"/>
        <v>0</v>
      </c>
      <c r="J139" s="42">
        <f t="shared" si="30"/>
        <v>0</v>
      </c>
      <c r="K139" s="42">
        <f t="shared" si="31"/>
        <v>0</v>
      </c>
      <c r="L139" s="42">
        <f t="shared" si="32"/>
        <v>100</v>
      </c>
      <c r="M139" s="19">
        <v>0</v>
      </c>
      <c r="N139" s="19">
        <v>1.76844E-4</v>
      </c>
      <c r="O139" s="41">
        <f t="shared" si="33"/>
        <v>1.76844E-4</v>
      </c>
      <c r="P139" s="19">
        <v>2.05135E-3</v>
      </c>
      <c r="Q139" s="41">
        <f t="shared" si="34"/>
        <v>2.2281940000000002E-3</v>
      </c>
      <c r="R139" s="44">
        <f t="shared" si="35"/>
        <v>0</v>
      </c>
      <c r="S139" s="44">
        <f t="shared" si="36"/>
        <v>3.5323868039853308E-3</v>
      </c>
      <c r="T139" s="44">
        <f t="shared" si="37"/>
        <v>3.5323868039853308E-3</v>
      </c>
      <c r="U139" s="44">
        <f t="shared" si="38"/>
        <v>4.0974879952700168E-2</v>
      </c>
      <c r="V139" s="44">
        <f t="shared" si="39"/>
        <v>4.4507266756685503E-2</v>
      </c>
      <c r="X139" s="36">
        <f t="shared" si="40"/>
        <v>100</v>
      </c>
      <c r="Y139" s="47">
        <f t="shared" si="41"/>
        <v>4.4507266756685496E-2</v>
      </c>
    </row>
    <row r="140" spans="1:25" ht="15" x14ac:dyDescent="0.25">
      <c r="A140" s="18" t="s">
        <v>323</v>
      </c>
      <c r="B140" s="18" t="s">
        <v>324</v>
      </c>
      <c r="C140" s="18" t="s">
        <v>38</v>
      </c>
      <c r="D140" s="19">
        <v>1.0473699999999999</v>
      </c>
      <c r="E140" s="19">
        <v>0</v>
      </c>
      <c r="F140" s="19">
        <v>0</v>
      </c>
      <c r="G140" s="19">
        <v>0</v>
      </c>
      <c r="H140" s="19">
        <f t="shared" si="28"/>
        <v>1.0473699999999999</v>
      </c>
      <c r="I140" s="42">
        <f t="shared" si="29"/>
        <v>0</v>
      </c>
      <c r="J140" s="42">
        <f t="shared" si="30"/>
        <v>0</v>
      </c>
      <c r="K140" s="42">
        <f t="shared" si="31"/>
        <v>0</v>
      </c>
      <c r="L140" s="42">
        <f t="shared" si="32"/>
        <v>100</v>
      </c>
      <c r="M140" s="19">
        <v>8.8677400000000007E-3</v>
      </c>
      <c r="N140" s="19">
        <v>8.7338199999999998E-3</v>
      </c>
      <c r="O140" s="41">
        <f t="shared" si="33"/>
        <v>1.7601560000000002E-2</v>
      </c>
      <c r="P140" s="19">
        <v>2.4155300000000001E-2</v>
      </c>
      <c r="Q140" s="41">
        <f t="shared" si="34"/>
        <v>4.1756860000000007E-2</v>
      </c>
      <c r="R140" s="44">
        <f t="shared" si="35"/>
        <v>0.8466673668331155</v>
      </c>
      <c r="S140" s="44">
        <f t="shared" si="36"/>
        <v>0.83388105445067173</v>
      </c>
      <c r="T140" s="44">
        <f t="shared" si="37"/>
        <v>1.6805484212837876</v>
      </c>
      <c r="U140" s="44">
        <f t="shared" si="38"/>
        <v>2.3062814478169131</v>
      </c>
      <c r="V140" s="44">
        <f t="shared" si="39"/>
        <v>3.9868298691007005</v>
      </c>
      <c r="X140" s="36">
        <f t="shared" si="40"/>
        <v>100</v>
      </c>
      <c r="Y140" s="47">
        <f t="shared" si="41"/>
        <v>3.9868298691007005</v>
      </c>
    </row>
    <row r="141" spans="1:25" ht="15" x14ac:dyDescent="0.25">
      <c r="A141" s="18" t="s">
        <v>325</v>
      </c>
      <c r="B141" s="18" t="s">
        <v>326</v>
      </c>
      <c r="C141" s="18" t="s">
        <v>38</v>
      </c>
      <c r="D141" s="19">
        <v>12.181800000000001</v>
      </c>
      <c r="E141" s="19">
        <v>0</v>
      </c>
      <c r="F141" s="19">
        <v>0</v>
      </c>
      <c r="G141" s="19">
        <v>0</v>
      </c>
      <c r="H141" s="19">
        <f t="shared" si="28"/>
        <v>12.181800000000001</v>
      </c>
      <c r="I141" s="42">
        <f t="shared" si="29"/>
        <v>0</v>
      </c>
      <c r="J141" s="42">
        <f t="shared" si="30"/>
        <v>0</v>
      </c>
      <c r="K141" s="42">
        <f t="shared" si="31"/>
        <v>0</v>
      </c>
      <c r="L141" s="42">
        <f t="shared" si="32"/>
        <v>100</v>
      </c>
      <c r="M141" s="19">
        <v>0.27286100000000002</v>
      </c>
      <c r="N141" s="19">
        <v>9.0664700000000001E-2</v>
      </c>
      <c r="O141" s="41">
        <f t="shared" si="33"/>
        <v>0.36352570000000001</v>
      </c>
      <c r="P141" s="19">
        <v>0.404808</v>
      </c>
      <c r="Q141" s="41">
        <f t="shared" si="34"/>
        <v>0.76833370000000001</v>
      </c>
      <c r="R141" s="44">
        <f t="shared" si="35"/>
        <v>2.2399070744881708</v>
      </c>
      <c r="S141" s="44">
        <f t="shared" si="36"/>
        <v>0.74426357352772166</v>
      </c>
      <c r="T141" s="44">
        <f t="shared" si="37"/>
        <v>2.9841706480158927</v>
      </c>
      <c r="U141" s="44">
        <f t="shared" si="38"/>
        <v>3.3230557060532928</v>
      </c>
      <c r="V141" s="44">
        <f t="shared" si="39"/>
        <v>6.3072263540691846</v>
      </c>
      <c r="X141" s="36">
        <f t="shared" si="40"/>
        <v>100</v>
      </c>
      <c r="Y141" s="47">
        <f t="shared" si="41"/>
        <v>6.3072263540691846</v>
      </c>
    </row>
    <row r="142" spans="1:25" ht="15" x14ac:dyDescent="0.25">
      <c r="A142" s="18" t="s">
        <v>327</v>
      </c>
      <c r="B142" s="18" t="s">
        <v>315</v>
      </c>
      <c r="C142" s="18" t="s">
        <v>38</v>
      </c>
      <c r="D142" s="19">
        <v>0.83800799999999998</v>
      </c>
      <c r="E142" s="19">
        <v>0</v>
      </c>
      <c r="F142" s="19">
        <v>0</v>
      </c>
      <c r="G142" s="19">
        <v>0</v>
      </c>
      <c r="H142" s="19">
        <f t="shared" si="28"/>
        <v>0.83800799999999998</v>
      </c>
      <c r="I142" s="42">
        <f t="shared" si="29"/>
        <v>0</v>
      </c>
      <c r="J142" s="42">
        <f t="shared" si="30"/>
        <v>0</v>
      </c>
      <c r="K142" s="42">
        <f t="shared" si="31"/>
        <v>0</v>
      </c>
      <c r="L142" s="42">
        <f t="shared" si="32"/>
        <v>100</v>
      </c>
      <c r="M142" s="19">
        <v>0</v>
      </c>
      <c r="N142" s="19">
        <v>0</v>
      </c>
      <c r="O142" s="41">
        <f t="shared" si="33"/>
        <v>0</v>
      </c>
      <c r="P142" s="19">
        <v>0</v>
      </c>
      <c r="Q142" s="41">
        <f t="shared" si="34"/>
        <v>0</v>
      </c>
      <c r="R142" s="44">
        <f t="shared" si="35"/>
        <v>0</v>
      </c>
      <c r="S142" s="44">
        <f t="shared" si="36"/>
        <v>0</v>
      </c>
      <c r="T142" s="44">
        <f t="shared" si="37"/>
        <v>0</v>
      </c>
      <c r="U142" s="44">
        <f t="shared" si="38"/>
        <v>0</v>
      </c>
      <c r="V142" s="44">
        <f t="shared" si="39"/>
        <v>0</v>
      </c>
      <c r="X142" s="36">
        <f t="shared" si="40"/>
        <v>100</v>
      </c>
      <c r="Y142" s="47">
        <f t="shared" si="41"/>
        <v>0</v>
      </c>
    </row>
    <row r="143" spans="1:25" ht="15" x14ac:dyDescent="0.25">
      <c r="A143" s="18" t="s">
        <v>328</v>
      </c>
      <c r="B143" s="18" t="s">
        <v>329</v>
      </c>
      <c r="C143" s="18" t="s">
        <v>38</v>
      </c>
      <c r="D143" s="19">
        <v>11.8759</v>
      </c>
      <c r="E143" s="19">
        <v>0</v>
      </c>
      <c r="F143" s="19">
        <v>0</v>
      </c>
      <c r="G143" s="19">
        <v>0</v>
      </c>
      <c r="H143" s="19">
        <f t="shared" si="28"/>
        <v>11.8759</v>
      </c>
      <c r="I143" s="42">
        <f t="shared" si="29"/>
        <v>0</v>
      </c>
      <c r="J143" s="42">
        <f t="shared" si="30"/>
        <v>0</v>
      </c>
      <c r="K143" s="42">
        <f t="shared" si="31"/>
        <v>0</v>
      </c>
      <c r="L143" s="42">
        <f t="shared" si="32"/>
        <v>100</v>
      </c>
      <c r="M143" s="19">
        <v>0.25136700000000001</v>
      </c>
      <c r="N143" s="19">
        <v>0.104407</v>
      </c>
      <c r="O143" s="41">
        <f t="shared" si="33"/>
        <v>0.35577400000000003</v>
      </c>
      <c r="P143" s="19">
        <v>0.88033300000000003</v>
      </c>
      <c r="Q143" s="41">
        <f t="shared" si="34"/>
        <v>1.2361070000000001</v>
      </c>
      <c r="R143" s="44">
        <f t="shared" si="35"/>
        <v>2.1166143197568186</v>
      </c>
      <c r="S143" s="44">
        <f t="shared" si="36"/>
        <v>0.87915021177342356</v>
      </c>
      <c r="T143" s="44">
        <f t="shared" si="37"/>
        <v>2.9957645315302424</v>
      </c>
      <c r="U143" s="44">
        <f t="shared" si="38"/>
        <v>7.4127687164762257</v>
      </c>
      <c r="V143" s="44">
        <f t="shared" si="39"/>
        <v>10.408533248006467</v>
      </c>
      <c r="X143" s="36">
        <f t="shared" si="40"/>
        <v>100</v>
      </c>
      <c r="Y143" s="47">
        <f t="shared" si="41"/>
        <v>10.408533248006467</v>
      </c>
    </row>
    <row r="144" spans="1:25" ht="15" x14ac:dyDescent="0.25">
      <c r="A144" s="18" t="s">
        <v>330</v>
      </c>
      <c r="B144" s="18" t="s">
        <v>331</v>
      </c>
      <c r="C144" s="18" t="s">
        <v>38</v>
      </c>
      <c r="D144" s="19">
        <v>4.6158700000000001</v>
      </c>
      <c r="E144" s="19">
        <v>0</v>
      </c>
      <c r="F144" s="19">
        <v>0</v>
      </c>
      <c r="G144" s="19">
        <v>0</v>
      </c>
      <c r="H144" s="19">
        <f t="shared" si="28"/>
        <v>4.6158700000000001</v>
      </c>
      <c r="I144" s="42">
        <f t="shared" si="29"/>
        <v>0</v>
      </c>
      <c r="J144" s="42">
        <f t="shared" si="30"/>
        <v>0</v>
      </c>
      <c r="K144" s="42">
        <f t="shared" si="31"/>
        <v>0</v>
      </c>
      <c r="L144" s="42">
        <f t="shared" si="32"/>
        <v>100</v>
      </c>
      <c r="M144" s="19">
        <v>2.9587800000000001E-2</v>
      </c>
      <c r="N144" s="19">
        <v>3.3078399999999998E-3</v>
      </c>
      <c r="O144" s="41">
        <f t="shared" si="33"/>
        <v>3.2895640000000004E-2</v>
      </c>
      <c r="P144" s="19">
        <v>0.14654200000000001</v>
      </c>
      <c r="Q144" s="41">
        <f t="shared" si="34"/>
        <v>0.17943764000000001</v>
      </c>
      <c r="R144" s="44">
        <f t="shared" si="35"/>
        <v>0.641001587999662</v>
      </c>
      <c r="S144" s="44">
        <f t="shared" si="36"/>
        <v>7.1662330178276237E-2</v>
      </c>
      <c r="T144" s="44">
        <f t="shared" si="37"/>
        <v>0.71266391817793839</v>
      </c>
      <c r="U144" s="44">
        <f t="shared" si="38"/>
        <v>3.1747427895499656</v>
      </c>
      <c r="V144" s="44">
        <f t="shared" si="39"/>
        <v>3.8874067077279042</v>
      </c>
      <c r="X144" s="36">
        <f t="shared" si="40"/>
        <v>100</v>
      </c>
      <c r="Y144" s="47">
        <f t="shared" si="41"/>
        <v>3.8874067077279038</v>
      </c>
    </row>
    <row r="145" spans="1:25" ht="15" x14ac:dyDescent="0.25">
      <c r="A145" s="18" t="s">
        <v>332</v>
      </c>
      <c r="B145" s="18" t="s">
        <v>333</v>
      </c>
      <c r="C145" s="18" t="s">
        <v>38</v>
      </c>
      <c r="D145" s="19">
        <v>4.8028000000000004</v>
      </c>
      <c r="E145" s="19">
        <v>0</v>
      </c>
      <c r="F145" s="19">
        <v>0</v>
      </c>
      <c r="G145" s="19">
        <v>0</v>
      </c>
      <c r="H145" s="19">
        <f t="shared" si="28"/>
        <v>4.8028000000000004</v>
      </c>
      <c r="I145" s="42">
        <f t="shared" si="29"/>
        <v>0</v>
      </c>
      <c r="J145" s="42">
        <f t="shared" si="30"/>
        <v>0</v>
      </c>
      <c r="K145" s="42">
        <f t="shared" si="31"/>
        <v>0</v>
      </c>
      <c r="L145" s="42">
        <f t="shared" si="32"/>
        <v>100</v>
      </c>
      <c r="M145" s="19">
        <v>0</v>
      </c>
      <c r="N145" s="19">
        <v>0</v>
      </c>
      <c r="O145" s="41">
        <f t="shared" si="33"/>
        <v>0</v>
      </c>
      <c r="P145" s="19">
        <v>1.44E-2</v>
      </c>
      <c r="Q145" s="41">
        <f t="shared" si="34"/>
        <v>1.44E-2</v>
      </c>
      <c r="R145" s="44">
        <f t="shared" si="35"/>
        <v>0</v>
      </c>
      <c r="S145" s="44">
        <f t="shared" si="36"/>
        <v>0</v>
      </c>
      <c r="T145" s="44">
        <f t="shared" si="37"/>
        <v>0</v>
      </c>
      <c r="U145" s="44">
        <f t="shared" si="38"/>
        <v>0.2998251020238194</v>
      </c>
      <c r="V145" s="44">
        <f t="shared" si="39"/>
        <v>0.2998251020238194</v>
      </c>
      <c r="X145" s="36">
        <f t="shared" si="40"/>
        <v>100</v>
      </c>
      <c r="Y145" s="47">
        <f t="shared" si="41"/>
        <v>0.2998251020238194</v>
      </c>
    </row>
    <row r="146" spans="1:25" ht="15" x14ac:dyDescent="0.25">
      <c r="A146" s="18" t="s">
        <v>334</v>
      </c>
      <c r="B146" s="18" t="s">
        <v>335</v>
      </c>
      <c r="C146" s="18" t="s">
        <v>38</v>
      </c>
      <c r="D146" s="19">
        <v>0.322575</v>
      </c>
      <c r="E146" s="19">
        <v>0</v>
      </c>
      <c r="F146" s="19">
        <v>0</v>
      </c>
      <c r="G146" s="19">
        <v>0</v>
      </c>
      <c r="H146" s="19">
        <f t="shared" si="28"/>
        <v>0.322575</v>
      </c>
      <c r="I146" s="42">
        <f t="shared" si="29"/>
        <v>0</v>
      </c>
      <c r="J146" s="42">
        <f t="shared" si="30"/>
        <v>0</v>
      </c>
      <c r="K146" s="42">
        <f t="shared" si="31"/>
        <v>0</v>
      </c>
      <c r="L146" s="42">
        <f t="shared" si="32"/>
        <v>100</v>
      </c>
      <c r="M146" s="19">
        <v>0</v>
      </c>
      <c r="N146" s="19">
        <v>0</v>
      </c>
      <c r="O146" s="41">
        <f t="shared" si="33"/>
        <v>0</v>
      </c>
      <c r="P146" s="19">
        <v>9.6773399999999996E-2</v>
      </c>
      <c r="Q146" s="41">
        <f t="shared" si="34"/>
        <v>9.6773399999999996E-2</v>
      </c>
      <c r="R146" s="44">
        <f t="shared" si="35"/>
        <v>0</v>
      </c>
      <c r="S146" s="44">
        <f t="shared" si="36"/>
        <v>0</v>
      </c>
      <c r="T146" s="44">
        <f t="shared" si="37"/>
        <v>0</v>
      </c>
      <c r="U146" s="44">
        <f t="shared" si="38"/>
        <v>30.000279004882586</v>
      </c>
      <c r="V146" s="44">
        <f t="shared" si="39"/>
        <v>30.000279004882586</v>
      </c>
      <c r="X146" s="36">
        <f t="shared" si="40"/>
        <v>100</v>
      </c>
      <c r="Y146" s="47">
        <f t="shared" si="41"/>
        <v>30.000279004882586</v>
      </c>
    </row>
    <row r="147" spans="1:25" ht="15" x14ac:dyDescent="0.25">
      <c r="A147" s="18" t="s">
        <v>336</v>
      </c>
      <c r="B147" s="18" t="s">
        <v>337</v>
      </c>
      <c r="C147" s="18" t="s">
        <v>49</v>
      </c>
      <c r="D147" s="19">
        <v>6.70573</v>
      </c>
      <c r="E147" s="19">
        <v>0</v>
      </c>
      <c r="F147" s="19">
        <v>0</v>
      </c>
      <c r="G147" s="19">
        <v>0</v>
      </c>
      <c r="H147" s="19">
        <f t="shared" si="28"/>
        <v>6.70573</v>
      </c>
      <c r="I147" s="42">
        <f t="shared" si="29"/>
        <v>0</v>
      </c>
      <c r="J147" s="42">
        <f t="shared" si="30"/>
        <v>0</v>
      </c>
      <c r="K147" s="42">
        <f t="shared" si="31"/>
        <v>0</v>
      </c>
      <c r="L147" s="42">
        <f t="shared" si="32"/>
        <v>100</v>
      </c>
      <c r="M147" s="19">
        <v>1.1498400000000001E-2</v>
      </c>
      <c r="N147" s="19">
        <v>1.58995E-2</v>
      </c>
      <c r="O147" s="41">
        <f t="shared" si="33"/>
        <v>2.7397900000000003E-2</v>
      </c>
      <c r="P147" s="19">
        <v>0.11701400000000001</v>
      </c>
      <c r="Q147" s="41">
        <f t="shared" si="34"/>
        <v>0.14441190000000001</v>
      </c>
      <c r="R147" s="44">
        <f t="shared" si="35"/>
        <v>0.17147126412784292</v>
      </c>
      <c r="S147" s="44">
        <f t="shared" si="36"/>
        <v>0.23710319383571962</v>
      </c>
      <c r="T147" s="44">
        <f t="shared" si="37"/>
        <v>0.40857445796356257</v>
      </c>
      <c r="U147" s="44">
        <f t="shared" si="38"/>
        <v>1.7449852588756185</v>
      </c>
      <c r="V147" s="44">
        <f t="shared" si="39"/>
        <v>2.1535597168391809</v>
      </c>
      <c r="X147" s="36">
        <f t="shared" si="40"/>
        <v>100</v>
      </c>
      <c r="Y147" s="47">
        <f t="shared" si="41"/>
        <v>2.1535597168391809</v>
      </c>
    </row>
    <row r="148" spans="1:25" ht="15" x14ac:dyDescent="0.25">
      <c r="A148" s="18" t="s">
        <v>338</v>
      </c>
      <c r="B148" s="18" t="s">
        <v>339</v>
      </c>
      <c r="C148" s="18" t="s">
        <v>38</v>
      </c>
      <c r="D148" s="19">
        <v>4.3108500000000003</v>
      </c>
      <c r="E148" s="19">
        <v>0</v>
      </c>
      <c r="F148" s="19">
        <v>0</v>
      </c>
      <c r="G148" s="19">
        <v>0</v>
      </c>
      <c r="H148" s="19">
        <f t="shared" si="28"/>
        <v>4.3108500000000003</v>
      </c>
      <c r="I148" s="42">
        <f t="shared" si="29"/>
        <v>0</v>
      </c>
      <c r="J148" s="42">
        <f t="shared" si="30"/>
        <v>0</v>
      </c>
      <c r="K148" s="42">
        <f t="shared" si="31"/>
        <v>0</v>
      </c>
      <c r="L148" s="42">
        <f t="shared" si="32"/>
        <v>100</v>
      </c>
      <c r="M148" s="19">
        <v>1.16133E-2</v>
      </c>
      <c r="N148" s="19">
        <v>1.39331E-2</v>
      </c>
      <c r="O148" s="41">
        <f t="shared" si="33"/>
        <v>2.55464E-2</v>
      </c>
      <c r="P148" s="19">
        <v>0.100325</v>
      </c>
      <c r="Q148" s="41">
        <f t="shared" si="34"/>
        <v>0.12587139999999999</v>
      </c>
      <c r="R148" s="44">
        <f t="shared" si="35"/>
        <v>0.26939698667316186</v>
      </c>
      <c r="S148" s="44">
        <f t="shared" si="36"/>
        <v>0.3232100397833374</v>
      </c>
      <c r="T148" s="44">
        <f t="shared" si="37"/>
        <v>0.59260702645649921</v>
      </c>
      <c r="U148" s="44">
        <f t="shared" si="38"/>
        <v>2.3272672442789704</v>
      </c>
      <c r="V148" s="44">
        <f t="shared" si="39"/>
        <v>2.9198742707354697</v>
      </c>
      <c r="X148" s="36">
        <f t="shared" si="40"/>
        <v>100</v>
      </c>
      <c r="Y148" s="47">
        <f t="shared" si="41"/>
        <v>2.9198742707354697</v>
      </c>
    </row>
    <row r="149" spans="1:25" ht="15" x14ac:dyDescent="0.25">
      <c r="A149" s="18" t="s">
        <v>340</v>
      </c>
      <c r="B149" s="18" t="s">
        <v>341</v>
      </c>
      <c r="C149" s="18" t="s">
        <v>38</v>
      </c>
      <c r="D149" s="19">
        <v>0.53624099999999997</v>
      </c>
      <c r="E149" s="19">
        <v>0</v>
      </c>
      <c r="F149" s="19">
        <v>0</v>
      </c>
      <c r="G149" s="19">
        <v>0</v>
      </c>
      <c r="H149" s="19">
        <f t="shared" si="28"/>
        <v>0.53624099999999997</v>
      </c>
      <c r="I149" s="42">
        <f t="shared" si="29"/>
        <v>0</v>
      </c>
      <c r="J149" s="42">
        <f t="shared" si="30"/>
        <v>0</v>
      </c>
      <c r="K149" s="42">
        <f t="shared" si="31"/>
        <v>0</v>
      </c>
      <c r="L149" s="42">
        <f t="shared" si="32"/>
        <v>100</v>
      </c>
      <c r="M149" s="19">
        <v>0</v>
      </c>
      <c r="N149" s="19">
        <v>0</v>
      </c>
      <c r="O149" s="41">
        <f t="shared" si="33"/>
        <v>0</v>
      </c>
      <c r="P149" s="19">
        <v>0</v>
      </c>
      <c r="Q149" s="41">
        <f t="shared" si="34"/>
        <v>0</v>
      </c>
      <c r="R149" s="44">
        <f t="shared" si="35"/>
        <v>0</v>
      </c>
      <c r="S149" s="44">
        <f t="shared" si="36"/>
        <v>0</v>
      </c>
      <c r="T149" s="44">
        <f t="shared" si="37"/>
        <v>0</v>
      </c>
      <c r="U149" s="44">
        <f t="shared" si="38"/>
        <v>0</v>
      </c>
      <c r="V149" s="44">
        <f t="shared" si="39"/>
        <v>0</v>
      </c>
      <c r="X149" s="36">
        <f t="shared" si="40"/>
        <v>100</v>
      </c>
      <c r="Y149" s="47">
        <f t="shared" si="41"/>
        <v>0</v>
      </c>
    </row>
    <row r="150" spans="1:25" ht="15" x14ac:dyDescent="0.25">
      <c r="A150" s="18" t="s">
        <v>342</v>
      </c>
      <c r="B150" s="18" t="s">
        <v>343</v>
      </c>
      <c r="C150" s="18" t="s">
        <v>38</v>
      </c>
      <c r="D150" s="19">
        <v>4.0532399999999997</v>
      </c>
      <c r="E150" s="19">
        <v>0</v>
      </c>
      <c r="F150" s="19">
        <v>0</v>
      </c>
      <c r="G150" s="19">
        <v>0</v>
      </c>
      <c r="H150" s="19">
        <f t="shared" si="28"/>
        <v>4.0532399999999997</v>
      </c>
      <c r="I150" s="42">
        <f t="shared" si="29"/>
        <v>0</v>
      </c>
      <c r="J150" s="42">
        <f t="shared" si="30"/>
        <v>0</v>
      </c>
      <c r="K150" s="42">
        <f t="shared" si="31"/>
        <v>0</v>
      </c>
      <c r="L150" s="42">
        <f t="shared" si="32"/>
        <v>100</v>
      </c>
      <c r="M150" s="19">
        <v>0.119365</v>
      </c>
      <c r="N150" s="19">
        <v>1.9174900000000002E-2</v>
      </c>
      <c r="O150" s="41">
        <f t="shared" si="33"/>
        <v>0.13853989999999999</v>
      </c>
      <c r="P150" s="19">
        <v>8.0072500000000005E-2</v>
      </c>
      <c r="Q150" s="41">
        <f t="shared" si="34"/>
        <v>0.21861239999999998</v>
      </c>
      <c r="R150" s="44">
        <f t="shared" si="35"/>
        <v>2.9449280082107157</v>
      </c>
      <c r="S150" s="44">
        <f t="shared" si="36"/>
        <v>0.47307586029941484</v>
      </c>
      <c r="T150" s="44">
        <f t="shared" si="37"/>
        <v>3.4180038685101306</v>
      </c>
      <c r="U150" s="44">
        <f t="shared" si="38"/>
        <v>1.9755183507514977</v>
      </c>
      <c r="V150" s="44">
        <f t="shared" si="39"/>
        <v>5.3935222192616274</v>
      </c>
      <c r="X150" s="36">
        <f t="shared" si="40"/>
        <v>100</v>
      </c>
      <c r="Y150" s="47">
        <f t="shared" si="41"/>
        <v>5.3935222192616283</v>
      </c>
    </row>
    <row r="151" spans="1:25" ht="15" x14ac:dyDescent="0.25">
      <c r="A151" s="18" t="s">
        <v>344</v>
      </c>
      <c r="B151" s="18" t="s">
        <v>345</v>
      </c>
      <c r="C151" s="18" t="s">
        <v>38</v>
      </c>
      <c r="D151" s="19">
        <v>1.4527600000000001</v>
      </c>
      <c r="E151" s="19">
        <v>0</v>
      </c>
      <c r="F151" s="19">
        <v>0</v>
      </c>
      <c r="G151" s="19">
        <v>0.105567623042</v>
      </c>
      <c r="H151" s="19">
        <f t="shared" si="28"/>
        <v>1.3471923769580001</v>
      </c>
      <c r="I151" s="42">
        <f t="shared" si="29"/>
        <v>0</v>
      </c>
      <c r="J151" s="42">
        <f t="shared" si="30"/>
        <v>0</v>
      </c>
      <c r="K151" s="42">
        <f t="shared" si="31"/>
        <v>7.2666939509623063</v>
      </c>
      <c r="L151" s="42">
        <f t="shared" si="32"/>
        <v>92.733306049037694</v>
      </c>
      <c r="M151" s="19">
        <v>0.185477</v>
      </c>
      <c r="N151" s="19">
        <v>4.6897500000000002E-2</v>
      </c>
      <c r="O151" s="41">
        <f t="shared" si="33"/>
        <v>0.23237450000000001</v>
      </c>
      <c r="P151" s="19">
        <v>0.12094299999999999</v>
      </c>
      <c r="Q151" s="41">
        <f t="shared" si="34"/>
        <v>0.35331750000000001</v>
      </c>
      <c r="R151" s="44">
        <f t="shared" si="35"/>
        <v>12.767215507034885</v>
      </c>
      <c r="S151" s="44">
        <f t="shared" si="36"/>
        <v>3.2281656983947795</v>
      </c>
      <c r="T151" s="44">
        <f t="shared" si="37"/>
        <v>15.995381205429664</v>
      </c>
      <c r="U151" s="44">
        <f t="shared" si="38"/>
        <v>8.3250502491808689</v>
      </c>
      <c r="V151" s="44">
        <f t="shared" si="39"/>
        <v>24.320431454610532</v>
      </c>
      <c r="X151" s="36">
        <f t="shared" si="40"/>
        <v>100</v>
      </c>
      <c r="Y151" s="47">
        <f t="shared" si="41"/>
        <v>24.320431454610535</v>
      </c>
    </row>
    <row r="152" spans="1:25" ht="15" x14ac:dyDescent="0.25">
      <c r="A152" s="18" t="s">
        <v>346</v>
      </c>
      <c r="B152" s="18" t="s">
        <v>347</v>
      </c>
      <c r="C152" s="18" t="s">
        <v>38</v>
      </c>
      <c r="D152" s="19">
        <v>9.2259100000000007</v>
      </c>
      <c r="E152" s="19">
        <v>0</v>
      </c>
      <c r="F152" s="19">
        <v>1.70877572292</v>
      </c>
      <c r="G152" s="19">
        <v>9.4838465034899996E-2</v>
      </c>
      <c r="H152" s="19">
        <f t="shared" si="28"/>
        <v>7.4222958120451006</v>
      </c>
      <c r="I152" s="42">
        <f t="shared" si="29"/>
        <v>0</v>
      </c>
      <c r="J152" s="42">
        <f t="shared" si="30"/>
        <v>18.521487017757597</v>
      </c>
      <c r="K152" s="42">
        <f t="shared" si="31"/>
        <v>1.0279578386836636</v>
      </c>
      <c r="L152" s="42">
        <f t="shared" si="32"/>
        <v>80.450555143558731</v>
      </c>
      <c r="M152" s="19">
        <v>1.2222200000000001</v>
      </c>
      <c r="N152" s="19">
        <v>0.115291</v>
      </c>
      <c r="O152" s="41">
        <f t="shared" si="33"/>
        <v>1.3375110000000001</v>
      </c>
      <c r="P152" s="19">
        <v>0.57967299999999999</v>
      </c>
      <c r="Q152" s="41">
        <f t="shared" si="34"/>
        <v>1.9171840000000002</v>
      </c>
      <c r="R152" s="44">
        <f t="shared" si="35"/>
        <v>13.247690471725823</v>
      </c>
      <c r="S152" s="44">
        <f t="shared" si="36"/>
        <v>1.2496436665868189</v>
      </c>
      <c r="T152" s="44">
        <f t="shared" si="37"/>
        <v>14.497334138312642</v>
      </c>
      <c r="U152" s="44">
        <f t="shared" si="38"/>
        <v>6.283098361028884</v>
      </c>
      <c r="V152" s="44">
        <f t="shared" si="39"/>
        <v>20.780432499341529</v>
      </c>
      <c r="X152" s="36">
        <f t="shared" si="40"/>
        <v>100</v>
      </c>
      <c r="Y152" s="47">
        <f t="shared" si="41"/>
        <v>20.780432499341526</v>
      </c>
    </row>
    <row r="153" spans="1:25" ht="15" x14ac:dyDescent="0.25">
      <c r="A153" s="18" t="s">
        <v>348</v>
      </c>
      <c r="B153" s="18" t="s">
        <v>349</v>
      </c>
      <c r="C153" s="18" t="s">
        <v>38</v>
      </c>
      <c r="D153" s="19">
        <v>5.1843599999999999</v>
      </c>
      <c r="E153" s="19">
        <v>0</v>
      </c>
      <c r="F153" s="19">
        <v>0</v>
      </c>
      <c r="G153" s="19">
        <v>0</v>
      </c>
      <c r="H153" s="19">
        <f t="shared" si="28"/>
        <v>5.1843599999999999</v>
      </c>
      <c r="I153" s="42">
        <f t="shared" si="29"/>
        <v>0</v>
      </c>
      <c r="J153" s="42">
        <f t="shared" si="30"/>
        <v>0</v>
      </c>
      <c r="K153" s="42">
        <f t="shared" si="31"/>
        <v>0</v>
      </c>
      <c r="L153" s="42">
        <f t="shared" si="32"/>
        <v>100</v>
      </c>
      <c r="M153" s="19">
        <v>2.12E-2</v>
      </c>
      <c r="N153" s="19">
        <v>8.3999999999999995E-3</v>
      </c>
      <c r="O153" s="41">
        <f t="shared" si="33"/>
        <v>2.9600000000000001E-2</v>
      </c>
      <c r="P153" s="19">
        <v>4.4009499999999998E-3</v>
      </c>
      <c r="Q153" s="41">
        <f t="shared" si="34"/>
        <v>3.4000950000000002E-2</v>
      </c>
      <c r="R153" s="44">
        <f t="shared" si="35"/>
        <v>0.40892221990756811</v>
      </c>
      <c r="S153" s="44">
        <f t="shared" si="36"/>
        <v>0.16202578524639491</v>
      </c>
      <c r="T153" s="44">
        <f t="shared" si="37"/>
        <v>0.57094800515396316</v>
      </c>
      <c r="U153" s="44">
        <f t="shared" si="38"/>
        <v>8.48889737595383E-2</v>
      </c>
      <c r="V153" s="44">
        <f t="shared" si="39"/>
        <v>0.65583697891350135</v>
      </c>
      <c r="X153" s="36">
        <f t="shared" si="40"/>
        <v>100</v>
      </c>
      <c r="Y153" s="47">
        <f t="shared" si="41"/>
        <v>0.65583697891350135</v>
      </c>
    </row>
    <row r="154" spans="1:25" ht="15" x14ac:dyDescent="0.25">
      <c r="A154" s="18" t="s">
        <v>350</v>
      </c>
      <c r="B154" s="18" t="s">
        <v>351</v>
      </c>
      <c r="C154" s="18" t="s">
        <v>49</v>
      </c>
      <c r="D154" s="19">
        <v>8.36768</v>
      </c>
      <c r="E154" s="19">
        <v>7.9482977832000007E-2</v>
      </c>
      <c r="F154" s="19">
        <v>1.84558842037E-2</v>
      </c>
      <c r="G154" s="19">
        <v>0.10711495777</v>
      </c>
      <c r="H154" s="19">
        <f t="shared" si="28"/>
        <v>8.1626261801942999</v>
      </c>
      <c r="I154" s="42">
        <f t="shared" si="29"/>
        <v>0.94988070566752081</v>
      </c>
      <c r="J154" s="42">
        <f t="shared" si="30"/>
        <v>0.22056154398471259</v>
      </c>
      <c r="K154" s="42">
        <f t="shared" si="31"/>
        <v>1.2801034189882978</v>
      </c>
      <c r="L154" s="42">
        <f t="shared" si="32"/>
        <v>97.54945433135947</v>
      </c>
      <c r="M154" s="19">
        <v>0.104963</v>
      </c>
      <c r="N154" s="19">
        <v>2.4389999999999998E-2</v>
      </c>
      <c r="O154" s="41">
        <f t="shared" si="33"/>
        <v>0.129353</v>
      </c>
      <c r="P154" s="19">
        <v>0.116096</v>
      </c>
      <c r="Q154" s="41">
        <f t="shared" si="34"/>
        <v>0.245449</v>
      </c>
      <c r="R154" s="44">
        <f t="shared" si="35"/>
        <v>1.2543859229798462</v>
      </c>
      <c r="S154" s="44">
        <f t="shared" si="36"/>
        <v>0.29147864163065507</v>
      </c>
      <c r="T154" s="44">
        <f t="shared" si="37"/>
        <v>1.5458645646105014</v>
      </c>
      <c r="U154" s="44">
        <f t="shared" si="38"/>
        <v>1.3874335538643927</v>
      </c>
      <c r="V154" s="44">
        <f t="shared" si="39"/>
        <v>2.9332981184748941</v>
      </c>
      <c r="X154" s="36">
        <f t="shared" si="40"/>
        <v>100</v>
      </c>
      <c r="Y154" s="47">
        <f t="shared" si="41"/>
        <v>2.9332981184748941</v>
      </c>
    </row>
    <row r="155" spans="1:25" ht="15" x14ac:dyDescent="0.25">
      <c r="A155" s="18" t="s">
        <v>352</v>
      </c>
      <c r="B155" s="18" t="s">
        <v>353</v>
      </c>
      <c r="C155" s="18" t="s">
        <v>38</v>
      </c>
      <c r="D155" s="19">
        <v>23.702400000000001</v>
      </c>
      <c r="E155" s="19">
        <v>0</v>
      </c>
      <c r="F155" s="19">
        <v>0</v>
      </c>
      <c r="G155" s="19">
        <v>0</v>
      </c>
      <c r="H155" s="19">
        <f t="shared" si="28"/>
        <v>23.702400000000001</v>
      </c>
      <c r="I155" s="42">
        <f t="shared" si="29"/>
        <v>0</v>
      </c>
      <c r="J155" s="42">
        <f t="shared" si="30"/>
        <v>0</v>
      </c>
      <c r="K155" s="42">
        <f t="shared" si="31"/>
        <v>0</v>
      </c>
      <c r="L155" s="42">
        <f t="shared" si="32"/>
        <v>100</v>
      </c>
      <c r="M155" s="19">
        <v>0.226775</v>
      </c>
      <c r="N155" s="19">
        <v>0.43997900000000001</v>
      </c>
      <c r="O155" s="41">
        <f t="shared" si="33"/>
        <v>0.66675400000000007</v>
      </c>
      <c r="P155" s="19">
        <v>1.92828</v>
      </c>
      <c r="Q155" s="41">
        <f t="shared" si="34"/>
        <v>2.5950340000000001</v>
      </c>
      <c r="R155" s="44">
        <f t="shared" si="35"/>
        <v>0.9567596530309167</v>
      </c>
      <c r="S155" s="44">
        <f t="shared" si="36"/>
        <v>1.8562635007425408</v>
      </c>
      <c r="T155" s="44">
        <f t="shared" si="37"/>
        <v>2.8130231537734578</v>
      </c>
      <c r="U155" s="44">
        <f t="shared" si="38"/>
        <v>8.1353786958282708</v>
      </c>
      <c r="V155" s="44">
        <f t="shared" si="39"/>
        <v>10.948401849601728</v>
      </c>
      <c r="X155" s="36">
        <f t="shared" si="40"/>
        <v>100</v>
      </c>
      <c r="Y155" s="47">
        <f t="shared" si="41"/>
        <v>10.948401849601728</v>
      </c>
    </row>
    <row r="156" spans="1:25" ht="15" x14ac:dyDescent="0.25">
      <c r="A156" s="18" t="s">
        <v>354</v>
      </c>
      <c r="B156" s="18" t="s">
        <v>355</v>
      </c>
      <c r="C156" s="18" t="s">
        <v>1778</v>
      </c>
      <c r="D156" s="19">
        <v>8.8191299999999995</v>
      </c>
      <c r="E156" s="19">
        <v>0</v>
      </c>
      <c r="F156" s="19">
        <v>0</v>
      </c>
      <c r="G156" s="19">
        <v>0</v>
      </c>
      <c r="H156" s="19">
        <f t="shared" si="28"/>
        <v>8.8191299999999995</v>
      </c>
      <c r="I156" s="42">
        <f t="shared" si="29"/>
        <v>0</v>
      </c>
      <c r="J156" s="42">
        <f t="shared" si="30"/>
        <v>0</v>
      </c>
      <c r="K156" s="42">
        <f t="shared" si="31"/>
        <v>0</v>
      </c>
      <c r="L156" s="42">
        <f t="shared" si="32"/>
        <v>100</v>
      </c>
      <c r="M156" s="19">
        <v>0.17071900000000001</v>
      </c>
      <c r="N156" s="19">
        <v>0.27516600000000002</v>
      </c>
      <c r="O156" s="41">
        <f t="shared" si="33"/>
        <v>0.44588500000000003</v>
      </c>
      <c r="P156" s="19">
        <v>1.0373699999999999</v>
      </c>
      <c r="Q156" s="41">
        <f t="shared" si="34"/>
        <v>1.483255</v>
      </c>
      <c r="R156" s="44">
        <f t="shared" si="35"/>
        <v>1.9357805134973631</v>
      </c>
      <c r="S156" s="44">
        <f t="shared" si="36"/>
        <v>3.1201036836966916</v>
      </c>
      <c r="T156" s="44">
        <f t="shared" si="37"/>
        <v>5.0558841971940547</v>
      </c>
      <c r="U156" s="44">
        <f t="shared" si="38"/>
        <v>11.762724894632463</v>
      </c>
      <c r="V156" s="44">
        <f t="shared" si="39"/>
        <v>16.81860909182652</v>
      </c>
      <c r="X156" s="36">
        <f t="shared" si="40"/>
        <v>100</v>
      </c>
      <c r="Y156" s="47">
        <f t="shared" si="41"/>
        <v>16.818609091826517</v>
      </c>
    </row>
    <row r="157" spans="1:25" ht="15" x14ac:dyDescent="0.25">
      <c r="A157" s="18" t="s">
        <v>356</v>
      </c>
      <c r="B157" s="18" t="s">
        <v>357</v>
      </c>
      <c r="C157" s="18" t="s">
        <v>28</v>
      </c>
      <c r="D157" s="19">
        <v>6.9249000000000001</v>
      </c>
      <c r="E157" s="19">
        <v>0</v>
      </c>
      <c r="F157" s="19">
        <v>0</v>
      </c>
      <c r="G157" s="19">
        <v>0</v>
      </c>
      <c r="H157" s="19">
        <f t="shared" si="28"/>
        <v>6.9249000000000001</v>
      </c>
      <c r="I157" s="42">
        <f t="shared" si="29"/>
        <v>0</v>
      </c>
      <c r="J157" s="42">
        <f t="shared" si="30"/>
        <v>0</v>
      </c>
      <c r="K157" s="42">
        <f t="shared" si="31"/>
        <v>0</v>
      </c>
      <c r="L157" s="42">
        <f t="shared" si="32"/>
        <v>100</v>
      </c>
      <c r="M157" s="19">
        <v>9.6075099999999997E-2</v>
      </c>
      <c r="N157" s="19">
        <v>5.3211899999999999E-2</v>
      </c>
      <c r="O157" s="41">
        <f t="shared" si="33"/>
        <v>0.149287</v>
      </c>
      <c r="P157" s="19">
        <v>0.420207</v>
      </c>
      <c r="Q157" s="41">
        <f t="shared" si="34"/>
        <v>0.56949399999999994</v>
      </c>
      <c r="R157" s="44">
        <f t="shared" si="35"/>
        <v>1.387386099438259</v>
      </c>
      <c r="S157" s="44">
        <f t="shared" si="36"/>
        <v>0.76841398431746299</v>
      </c>
      <c r="T157" s="44">
        <f t="shared" si="37"/>
        <v>2.1558000837557221</v>
      </c>
      <c r="U157" s="44">
        <f t="shared" si="38"/>
        <v>6.0680587445306067</v>
      </c>
      <c r="V157" s="44">
        <f t="shared" si="39"/>
        <v>8.2238588282863283</v>
      </c>
      <c r="X157" s="36">
        <f t="shared" si="40"/>
        <v>100</v>
      </c>
      <c r="Y157" s="47">
        <f t="shared" si="41"/>
        <v>8.2238588282863283</v>
      </c>
    </row>
    <row r="158" spans="1:25" ht="15" x14ac:dyDescent="0.25">
      <c r="A158" s="18" t="s">
        <v>358</v>
      </c>
      <c r="B158" s="18" t="s">
        <v>359</v>
      </c>
      <c r="C158" s="18" t="s">
        <v>28</v>
      </c>
      <c r="D158" s="19">
        <v>2.9656199999999999</v>
      </c>
      <c r="E158" s="19">
        <v>0</v>
      </c>
      <c r="F158" s="19">
        <v>0</v>
      </c>
      <c r="G158" s="19">
        <v>0</v>
      </c>
      <c r="H158" s="19">
        <f t="shared" si="28"/>
        <v>2.9656199999999999</v>
      </c>
      <c r="I158" s="42">
        <f t="shared" si="29"/>
        <v>0</v>
      </c>
      <c r="J158" s="42">
        <f t="shared" si="30"/>
        <v>0</v>
      </c>
      <c r="K158" s="42">
        <f t="shared" si="31"/>
        <v>0</v>
      </c>
      <c r="L158" s="42">
        <f t="shared" si="32"/>
        <v>100</v>
      </c>
      <c r="M158" s="19">
        <v>0.28883700000000001</v>
      </c>
      <c r="N158" s="19">
        <v>0.16247800000000001</v>
      </c>
      <c r="O158" s="41">
        <f t="shared" si="33"/>
        <v>0.45131500000000002</v>
      </c>
      <c r="P158" s="19">
        <v>0.33547500000000002</v>
      </c>
      <c r="Q158" s="41">
        <f t="shared" si="34"/>
        <v>0.7867900000000001</v>
      </c>
      <c r="R158" s="44">
        <f t="shared" si="35"/>
        <v>9.7395148400671712</v>
      </c>
      <c r="S158" s="44">
        <f t="shared" si="36"/>
        <v>5.478719458325747</v>
      </c>
      <c r="T158" s="44">
        <f t="shared" si="37"/>
        <v>15.218234298392918</v>
      </c>
      <c r="U158" s="44">
        <f t="shared" si="38"/>
        <v>11.31213709106359</v>
      </c>
      <c r="V158" s="44">
        <f t="shared" si="39"/>
        <v>26.530371389456509</v>
      </c>
      <c r="X158" s="36">
        <f t="shared" si="40"/>
        <v>100</v>
      </c>
      <c r="Y158" s="47">
        <f t="shared" si="41"/>
        <v>26.530371389456509</v>
      </c>
    </row>
    <row r="159" spans="1:25" ht="15" x14ac:dyDescent="0.25">
      <c r="A159" s="18" t="s">
        <v>360</v>
      </c>
      <c r="B159" s="18" t="s">
        <v>361</v>
      </c>
      <c r="C159" s="18" t="s">
        <v>49</v>
      </c>
      <c r="D159" s="19">
        <v>3.4148499999999999</v>
      </c>
      <c r="E159" s="19">
        <v>0</v>
      </c>
      <c r="F159" s="19">
        <v>0</v>
      </c>
      <c r="G159" s="19">
        <v>0</v>
      </c>
      <c r="H159" s="19">
        <f t="shared" si="28"/>
        <v>3.4148499999999999</v>
      </c>
      <c r="I159" s="42">
        <f t="shared" si="29"/>
        <v>0</v>
      </c>
      <c r="J159" s="42">
        <f t="shared" si="30"/>
        <v>0</v>
      </c>
      <c r="K159" s="42">
        <f t="shared" si="31"/>
        <v>0</v>
      </c>
      <c r="L159" s="42">
        <f t="shared" si="32"/>
        <v>100</v>
      </c>
      <c r="M159" s="19">
        <v>0</v>
      </c>
      <c r="N159" s="19">
        <v>0</v>
      </c>
      <c r="O159" s="41">
        <f t="shared" si="33"/>
        <v>0</v>
      </c>
      <c r="P159" s="19">
        <v>2.8525200000000001E-2</v>
      </c>
      <c r="Q159" s="41">
        <f t="shared" si="34"/>
        <v>2.8525200000000001E-2</v>
      </c>
      <c r="R159" s="44">
        <f t="shared" si="35"/>
        <v>0</v>
      </c>
      <c r="S159" s="44">
        <f t="shared" si="36"/>
        <v>0</v>
      </c>
      <c r="T159" s="44">
        <f t="shared" si="37"/>
        <v>0</v>
      </c>
      <c r="U159" s="44">
        <f t="shared" si="38"/>
        <v>0.83532805247668285</v>
      </c>
      <c r="V159" s="44">
        <f t="shared" si="39"/>
        <v>0.83532805247668285</v>
      </c>
      <c r="X159" s="36">
        <f t="shared" si="40"/>
        <v>100</v>
      </c>
      <c r="Y159" s="47">
        <f t="shared" si="41"/>
        <v>0.83532805247668285</v>
      </c>
    </row>
    <row r="160" spans="1:25" ht="15" x14ac:dyDescent="0.25">
      <c r="A160" s="18" t="s">
        <v>362</v>
      </c>
      <c r="B160" s="18" t="s">
        <v>363</v>
      </c>
      <c r="C160" s="18" t="s">
        <v>28</v>
      </c>
      <c r="D160" s="19">
        <v>0.478549</v>
      </c>
      <c r="E160" s="19">
        <v>0</v>
      </c>
      <c r="F160" s="19">
        <v>0</v>
      </c>
      <c r="G160" s="19">
        <v>0</v>
      </c>
      <c r="H160" s="19">
        <f t="shared" si="28"/>
        <v>0.478549</v>
      </c>
      <c r="I160" s="42">
        <f t="shared" si="29"/>
        <v>0</v>
      </c>
      <c r="J160" s="42">
        <f t="shared" si="30"/>
        <v>0</v>
      </c>
      <c r="K160" s="42">
        <f t="shared" si="31"/>
        <v>0</v>
      </c>
      <c r="L160" s="42">
        <f t="shared" si="32"/>
        <v>100</v>
      </c>
      <c r="M160" s="19">
        <v>0</v>
      </c>
      <c r="N160" s="19">
        <v>0</v>
      </c>
      <c r="O160" s="41">
        <f t="shared" si="33"/>
        <v>0</v>
      </c>
      <c r="P160" s="19">
        <v>0</v>
      </c>
      <c r="Q160" s="41">
        <f t="shared" si="34"/>
        <v>0</v>
      </c>
      <c r="R160" s="44">
        <f t="shared" si="35"/>
        <v>0</v>
      </c>
      <c r="S160" s="44">
        <f t="shared" si="36"/>
        <v>0</v>
      </c>
      <c r="T160" s="44">
        <f t="shared" si="37"/>
        <v>0</v>
      </c>
      <c r="U160" s="44">
        <f t="shared" si="38"/>
        <v>0</v>
      </c>
      <c r="V160" s="44">
        <f t="shared" si="39"/>
        <v>0</v>
      </c>
      <c r="X160" s="36">
        <f t="shared" si="40"/>
        <v>100</v>
      </c>
      <c r="Y160" s="47">
        <f t="shared" si="41"/>
        <v>0</v>
      </c>
    </row>
    <row r="161" spans="1:25" ht="15" x14ac:dyDescent="0.25">
      <c r="A161" s="18" t="s">
        <v>364</v>
      </c>
      <c r="B161" s="18" t="s">
        <v>365</v>
      </c>
      <c r="C161" s="18" t="s">
        <v>28</v>
      </c>
      <c r="D161" s="19">
        <v>2.8758499999999998</v>
      </c>
      <c r="E161" s="19">
        <v>0</v>
      </c>
      <c r="F161" s="19">
        <v>0</v>
      </c>
      <c r="G161" s="19">
        <v>0</v>
      </c>
      <c r="H161" s="19">
        <f t="shared" si="28"/>
        <v>2.8758499999999998</v>
      </c>
      <c r="I161" s="42">
        <f t="shared" si="29"/>
        <v>0</v>
      </c>
      <c r="J161" s="42">
        <f t="shared" si="30"/>
        <v>0</v>
      </c>
      <c r="K161" s="42">
        <f t="shared" si="31"/>
        <v>0</v>
      </c>
      <c r="L161" s="42">
        <f t="shared" si="32"/>
        <v>100</v>
      </c>
      <c r="M161" s="19">
        <v>1.8800000000000001E-2</v>
      </c>
      <c r="N161" s="19">
        <v>0.122221</v>
      </c>
      <c r="O161" s="41">
        <f t="shared" si="33"/>
        <v>0.14102100000000001</v>
      </c>
      <c r="P161" s="19">
        <v>0.39967900000000001</v>
      </c>
      <c r="Q161" s="41">
        <f t="shared" si="34"/>
        <v>0.54069999999999996</v>
      </c>
      <c r="R161" s="44">
        <f t="shared" si="35"/>
        <v>0.65371976980718749</v>
      </c>
      <c r="S161" s="44">
        <f t="shared" si="36"/>
        <v>4.2499087226385246</v>
      </c>
      <c r="T161" s="44">
        <f t="shared" si="37"/>
        <v>4.9036284924457121</v>
      </c>
      <c r="U161" s="44">
        <f t="shared" si="38"/>
        <v>13.897769355147174</v>
      </c>
      <c r="V161" s="44">
        <f t="shared" si="39"/>
        <v>18.801397847592884</v>
      </c>
      <c r="X161" s="36">
        <f t="shared" si="40"/>
        <v>100</v>
      </c>
      <c r="Y161" s="47">
        <f t="shared" si="41"/>
        <v>18.801397847592888</v>
      </c>
    </row>
    <row r="162" spans="1:25" ht="15" x14ac:dyDescent="0.25">
      <c r="A162" s="18" t="s">
        <v>366</v>
      </c>
      <c r="B162" s="18" t="s">
        <v>367</v>
      </c>
      <c r="C162" s="18" t="s">
        <v>28</v>
      </c>
      <c r="D162" s="19">
        <v>2.2989700000000002</v>
      </c>
      <c r="E162" s="19">
        <v>0</v>
      </c>
      <c r="F162" s="19">
        <v>0</v>
      </c>
      <c r="G162" s="19">
        <v>0</v>
      </c>
      <c r="H162" s="19">
        <f t="shared" si="28"/>
        <v>2.2989700000000002</v>
      </c>
      <c r="I162" s="42">
        <f t="shared" si="29"/>
        <v>0</v>
      </c>
      <c r="J162" s="42">
        <f t="shared" si="30"/>
        <v>0</v>
      </c>
      <c r="K162" s="42">
        <f t="shared" si="31"/>
        <v>0</v>
      </c>
      <c r="L162" s="42">
        <f t="shared" si="32"/>
        <v>100</v>
      </c>
      <c r="M162" s="19">
        <v>7.6399999999999996E-2</v>
      </c>
      <c r="N162" s="19">
        <v>7.7008800000000002E-2</v>
      </c>
      <c r="O162" s="41">
        <f t="shared" si="33"/>
        <v>0.15340880000000001</v>
      </c>
      <c r="P162" s="19">
        <v>0.218502</v>
      </c>
      <c r="Q162" s="41">
        <f t="shared" si="34"/>
        <v>0.37191079999999999</v>
      </c>
      <c r="R162" s="44">
        <f t="shared" si="35"/>
        <v>3.3232273583387339</v>
      </c>
      <c r="S162" s="44">
        <f t="shared" si="36"/>
        <v>3.3497087826287424</v>
      </c>
      <c r="T162" s="44">
        <f t="shared" si="37"/>
        <v>6.6729361409674768</v>
      </c>
      <c r="U162" s="44">
        <f t="shared" si="38"/>
        <v>9.5043432493681941</v>
      </c>
      <c r="V162" s="44">
        <f t="shared" si="39"/>
        <v>16.17727939033567</v>
      </c>
      <c r="X162" s="36">
        <f t="shared" si="40"/>
        <v>100</v>
      </c>
      <c r="Y162" s="47">
        <f t="shared" si="41"/>
        <v>16.17727939033567</v>
      </c>
    </row>
    <row r="163" spans="1:25" ht="15" x14ac:dyDescent="0.25">
      <c r="A163" s="18" t="s">
        <v>368</v>
      </c>
      <c r="B163" s="18" t="s">
        <v>369</v>
      </c>
      <c r="C163" s="18" t="s">
        <v>49</v>
      </c>
      <c r="D163" s="19">
        <v>1.47357</v>
      </c>
      <c r="E163" s="19">
        <v>0</v>
      </c>
      <c r="F163" s="19">
        <v>0</v>
      </c>
      <c r="G163" s="19">
        <v>0</v>
      </c>
      <c r="H163" s="19">
        <f t="shared" si="28"/>
        <v>1.47357</v>
      </c>
      <c r="I163" s="42">
        <f t="shared" si="29"/>
        <v>0</v>
      </c>
      <c r="J163" s="42">
        <f t="shared" si="30"/>
        <v>0</v>
      </c>
      <c r="K163" s="42">
        <f t="shared" si="31"/>
        <v>0</v>
      </c>
      <c r="L163" s="42">
        <f t="shared" si="32"/>
        <v>100</v>
      </c>
      <c r="M163" s="19">
        <v>0</v>
      </c>
      <c r="N163" s="19">
        <v>0</v>
      </c>
      <c r="O163" s="41">
        <f t="shared" si="33"/>
        <v>0</v>
      </c>
      <c r="P163" s="19">
        <v>3.4616599999999997E-2</v>
      </c>
      <c r="Q163" s="41">
        <f t="shared" si="34"/>
        <v>3.4616599999999997E-2</v>
      </c>
      <c r="R163" s="44">
        <f t="shared" si="35"/>
        <v>0</v>
      </c>
      <c r="S163" s="44">
        <f t="shared" si="36"/>
        <v>0</v>
      </c>
      <c r="T163" s="44">
        <f t="shared" si="37"/>
        <v>0</v>
      </c>
      <c r="U163" s="44">
        <f t="shared" si="38"/>
        <v>2.3491656317650329</v>
      </c>
      <c r="V163" s="44">
        <f t="shared" si="39"/>
        <v>2.3491656317650329</v>
      </c>
      <c r="X163" s="36">
        <f t="shared" si="40"/>
        <v>100</v>
      </c>
      <c r="Y163" s="47">
        <f t="shared" si="41"/>
        <v>2.3491656317650329</v>
      </c>
    </row>
    <row r="164" spans="1:25" ht="15" x14ac:dyDescent="0.25">
      <c r="A164" s="18" t="s">
        <v>370</v>
      </c>
      <c r="B164" s="18" t="s">
        <v>371</v>
      </c>
      <c r="C164" s="18" t="s">
        <v>38</v>
      </c>
      <c r="D164" s="19">
        <v>0.25486199999999998</v>
      </c>
      <c r="E164" s="19">
        <v>0</v>
      </c>
      <c r="F164" s="19">
        <v>0</v>
      </c>
      <c r="G164" s="19">
        <v>0</v>
      </c>
      <c r="H164" s="19">
        <f t="shared" si="28"/>
        <v>0.25486199999999998</v>
      </c>
      <c r="I164" s="42">
        <f t="shared" si="29"/>
        <v>0</v>
      </c>
      <c r="J164" s="42">
        <f t="shared" si="30"/>
        <v>0</v>
      </c>
      <c r="K164" s="42">
        <f t="shared" si="31"/>
        <v>0</v>
      </c>
      <c r="L164" s="42">
        <f t="shared" si="32"/>
        <v>100</v>
      </c>
      <c r="M164" s="19">
        <v>0</v>
      </c>
      <c r="N164" s="19">
        <v>0</v>
      </c>
      <c r="O164" s="41">
        <f t="shared" si="33"/>
        <v>0</v>
      </c>
      <c r="P164" s="19">
        <v>7.2575899999999997E-4</v>
      </c>
      <c r="Q164" s="41">
        <f t="shared" si="34"/>
        <v>7.2575899999999997E-4</v>
      </c>
      <c r="R164" s="44">
        <f t="shared" si="35"/>
        <v>0</v>
      </c>
      <c r="S164" s="44">
        <f t="shared" si="36"/>
        <v>0</v>
      </c>
      <c r="T164" s="44">
        <f t="shared" si="37"/>
        <v>0</v>
      </c>
      <c r="U164" s="44">
        <f t="shared" si="38"/>
        <v>0.28476548092693299</v>
      </c>
      <c r="V164" s="44">
        <f t="shared" si="39"/>
        <v>0.28476548092693299</v>
      </c>
      <c r="X164" s="36">
        <f t="shared" si="40"/>
        <v>100</v>
      </c>
      <c r="Y164" s="47">
        <f t="shared" si="41"/>
        <v>0.28476548092693299</v>
      </c>
    </row>
    <row r="165" spans="1:25" ht="15" x14ac:dyDescent="0.25">
      <c r="A165" s="18" t="s">
        <v>372</v>
      </c>
      <c r="B165" s="18" t="s">
        <v>373</v>
      </c>
      <c r="C165" s="18" t="s">
        <v>49</v>
      </c>
      <c r="D165" s="19">
        <v>10.360300000000001</v>
      </c>
      <c r="E165" s="19">
        <v>0.18920149009600001</v>
      </c>
      <c r="F165" s="19">
        <v>3.0467953940300001</v>
      </c>
      <c r="G165" s="19">
        <v>3.3072885135400001</v>
      </c>
      <c r="H165" s="19">
        <f t="shared" si="28"/>
        <v>3.8170146023340004</v>
      </c>
      <c r="I165" s="42">
        <f t="shared" si="29"/>
        <v>1.8262163267086862</v>
      </c>
      <c r="J165" s="42">
        <f t="shared" si="30"/>
        <v>29.408370356360336</v>
      </c>
      <c r="K165" s="42">
        <f t="shared" si="31"/>
        <v>31.92270989778288</v>
      </c>
      <c r="L165" s="42">
        <f t="shared" si="32"/>
        <v>36.842703419148101</v>
      </c>
      <c r="M165" s="19">
        <v>0.45088400000000001</v>
      </c>
      <c r="N165" s="19">
        <v>0.37968600000000002</v>
      </c>
      <c r="O165" s="41">
        <f t="shared" si="33"/>
        <v>0.83057000000000003</v>
      </c>
      <c r="P165" s="19">
        <v>2.29332</v>
      </c>
      <c r="Q165" s="41">
        <f t="shared" si="34"/>
        <v>3.1238900000000003</v>
      </c>
      <c r="R165" s="44">
        <f t="shared" si="35"/>
        <v>4.352036137949673</v>
      </c>
      <c r="S165" s="44">
        <f t="shared" si="36"/>
        <v>3.6648166558883428</v>
      </c>
      <c r="T165" s="44">
        <f t="shared" si="37"/>
        <v>8.0168527938380176</v>
      </c>
      <c r="U165" s="44">
        <f t="shared" si="38"/>
        <v>22.135652442496838</v>
      </c>
      <c r="V165" s="44">
        <f t="shared" si="39"/>
        <v>30.152505236334861</v>
      </c>
      <c r="X165" s="36">
        <f t="shared" si="40"/>
        <v>100</v>
      </c>
      <c r="Y165" s="47">
        <f t="shared" si="41"/>
        <v>30.152505236334854</v>
      </c>
    </row>
    <row r="166" spans="1:25" ht="15" x14ac:dyDescent="0.25">
      <c r="A166" s="18" t="s">
        <v>374</v>
      </c>
      <c r="B166" s="18" t="s">
        <v>375</v>
      </c>
      <c r="C166" s="18" t="s">
        <v>38</v>
      </c>
      <c r="D166" s="19">
        <v>52.594799999999999</v>
      </c>
      <c r="E166" s="19">
        <v>1.4565070303500001</v>
      </c>
      <c r="F166" s="19">
        <v>0.25876486693900003</v>
      </c>
      <c r="G166" s="19">
        <v>1.19523260887</v>
      </c>
      <c r="H166" s="19">
        <f t="shared" si="28"/>
        <v>49.684295493840992</v>
      </c>
      <c r="I166" s="42">
        <f t="shared" si="29"/>
        <v>2.7692985434871891</v>
      </c>
      <c r="J166" s="42">
        <f t="shared" si="30"/>
        <v>0.49199705472594252</v>
      </c>
      <c r="K166" s="42">
        <f t="shared" si="31"/>
        <v>2.2725300008175715</v>
      </c>
      <c r="L166" s="42">
        <f t="shared" si="32"/>
        <v>94.46617440096928</v>
      </c>
      <c r="M166" s="19">
        <v>1.28207</v>
      </c>
      <c r="N166" s="19">
        <v>0.57637899999999997</v>
      </c>
      <c r="O166" s="41">
        <f t="shared" si="33"/>
        <v>1.858449</v>
      </c>
      <c r="P166" s="19">
        <v>1.66255</v>
      </c>
      <c r="Q166" s="41">
        <f t="shared" si="34"/>
        <v>3.5209989999999998</v>
      </c>
      <c r="R166" s="44">
        <f t="shared" si="35"/>
        <v>2.4376364203305267</v>
      </c>
      <c r="S166" s="44">
        <f t="shared" si="36"/>
        <v>1.0958859050704632</v>
      </c>
      <c r="T166" s="44">
        <f t="shared" si="37"/>
        <v>3.5335223254009902</v>
      </c>
      <c r="U166" s="44">
        <f t="shared" si="38"/>
        <v>3.1610539444964143</v>
      </c>
      <c r="V166" s="44">
        <f t="shared" si="39"/>
        <v>6.6945762698974036</v>
      </c>
      <c r="X166" s="36">
        <f t="shared" si="40"/>
        <v>99.999999999999986</v>
      </c>
      <c r="Y166" s="47">
        <f t="shared" si="41"/>
        <v>6.6945762698974045</v>
      </c>
    </row>
    <row r="167" spans="1:25" ht="15" x14ac:dyDescent="0.25">
      <c r="A167" s="18" t="s">
        <v>376</v>
      </c>
      <c r="B167" s="18" t="s">
        <v>377</v>
      </c>
      <c r="C167" s="18" t="s">
        <v>38</v>
      </c>
      <c r="D167" s="19">
        <v>7.9946000000000002</v>
      </c>
      <c r="E167" s="19">
        <v>0</v>
      </c>
      <c r="F167" s="19">
        <v>0</v>
      </c>
      <c r="G167" s="19">
        <v>0</v>
      </c>
      <c r="H167" s="19">
        <f t="shared" si="28"/>
        <v>7.9946000000000002</v>
      </c>
      <c r="I167" s="42">
        <f t="shared" si="29"/>
        <v>0</v>
      </c>
      <c r="J167" s="42">
        <f t="shared" si="30"/>
        <v>0</v>
      </c>
      <c r="K167" s="42">
        <f t="shared" si="31"/>
        <v>0</v>
      </c>
      <c r="L167" s="42">
        <f t="shared" si="32"/>
        <v>100</v>
      </c>
      <c r="M167" s="19">
        <v>0</v>
      </c>
      <c r="N167" s="19">
        <v>0</v>
      </c>
      <c r="O167" s="41">
        <f t="shared" si="33"/>
        <v>0</v>
      </c>
      <c r="P167" s="19">
        <v>0</v>
      </c>
      <c r="Q167" s="41">
        <f t="shared" si="34"/>
        <v>0</v>
      </c>
      <c r="R167" s="44">
        <f t="shared" si="35"/>
        <v>0</v>
      </c>
      <c r="S167" s="44">
        <f t="shared" si="36"/>
        <v>0</v>
      </c>
      <c r="T167" s="44">
        <f t="shared" si="37"/>
        <v>0</v>
      </c>
      <c r="U167" s="44">
        <f t="shared" si="38"/>
        <v>0</v>
      </c>
      <c r="V167" s="44">
        <f t="shared" si="39"/>
        <v>0</v>
      </c>
      <c r="X167" s="36">
        <f t="shared" si="40"/>
        <v>100</v>
      </c>
      <c r="Y167" s="47">
        <f t="shared" si="41"/>
        <v>0</v>
      </c>
    </row>
    <row r="168" spans="1:25" ht="15" x14ac:dyDescent="0.25">
      <c r="A168" s="18" t="s">
        <v>378</v>
      </c>
      <c r="B168" s="18" t="s">
        <v>379</v>
      </c>
      <c r="C168" s="18" t="s">
        <v>38</v>
      </c>
      <c r="D168" s="19">
        <v>0.63217199999999996</v>
      </c>
      <c r="E168" s="19">
        <v>0</v>
      </c>
      <c r="F168" s="19">
        <v>0</v>
      </c>
      <c r="G168" s="19">
        <v>0</v>
      </c>
      <c r="H168" s="19">
        <f t="shared" si="28"/>
        <v>0.63217199999999996</v>
      </c>
      <c r="I168" s="42">
        <f t="shared" si="29"/>
        <v>0</v>
      </c>
      <c r="J168" s="42">
        <f t="shared" si="30"/>
        <v>0</v>
      </c>
      <c r="K168" s="42">
        <f t="shared" si="31"/>
        <v>0</v>
      </c>
      <c r="L168" s="42">
        <f t="shared" si="32"/>
        <v>100</v>
      </c>
      <c r="M168" s="19">
        <v>0</v>
      </c>
      <c r="N168" s="19">
        <v>0</v>
      </c>
      <c r="O168" s="41">
        <f t="shared" si="33"/>
        <v>0</v>
      </c>
      <c r="P168" s="19">
        <v>2.3470000000000001E-3</v>
      </c>
      <c r="Q168" s="41">
        <f t="shared" si="34"/>
        <v>2.3470000000000001E-3</v>
      </c>
      <c r="R168" s="44">
        <f t="shared" si="35"/>
        <v>0</v>
      </c>
      <c r="S168" s="44">
        <f t="shared" si="36"/>
        <v>0</v>
      </c>
      <c r="T168" s="44">
        <f t="shared" si="37"/>
        <v>0</v>
      </c>
      <c r="U168" s="44">
        <f t="shared" si="38"/>
        <v>0.37125972045582539</v>
      </c>
      <c r="V168" s="44">
        <f t="shared" si="39"/>
        <v>0.37125972045582539</v>
      </c>
      <c r="X168" s="36">
        <f t="shared" si="40"/>
        <v>100</v>
      </c>
      <c r="Y168" s="47">
        <f t="shared" si="41"/>
        <v>0.37125972045582539</v>
      </c>
    </row>
    <row r="169" spans="1:25" ht="15" x14ac:dyDescent="0.25">
      <c r="A169" s="18" t="s">
        <v>380</v>
      </c>
      <c r="B169" s="18" t="s">
        <v>381</v>
      </c>
      <c r="C169" s="18" t="s">
        <v>38</v>
      </c>
      <c r="D169" s="19">
        <v>0.75166299999999997</v>
      </c>
      <c r="E169" s="19">
        <v>0</v>
      </c>
      <c r="F169" s="19">
        <v>0</v>
      </c>
      <c r="G169" s="19">
        <v>0</v>
      </c>
      <c r="H169" s="19">
        <f t="shared" si="28"/>
        <v>0.75166299999999997</v>
      </c>
      <c r="I169" s="42">
        <f t="shared" si="29"/>
        <v>0</v>
      </c>
      <c r="J169" s="42">
        <f t="shared" si="30"/>
        <v>0</v>
      </c>
      <c r="K169" s="42">
        <f t="shared" si="31"/>
        <v>0</v>
      </c>
      <c r="L169" s="42">
        <f t="shared" si="32"/>
        <v>100</v>
      </c>
      <c r="M169" s="19">
        <v>9.1860800000000007E-5</v>
      </c>
      <c r="N169" s="19">
        <v>5.4209099999999997E-4</v>
      </c>
      <c r="O169" s="41">
        <f t="shared" si="33"/>
        <v>6.3395179999999995E-4</v>
      </c>
      <c r="P169" s="19">
        <v>1.1084E-2</v>
      </c>
      <c r="Q169" s="41">
        <f t="shared" si="34"/>
        <v>1.1717951799999999E-2</v>
      </c>
      <c r="R169" s="44">
        <f t="shared" si="35"/>
        <v>1.2221008616893476E-2</v>
      </c>
      <c r="S169" s="44">
        <f t="shared" si="36"/>
        <v>7.2118888384821389E-2</v>
      </c>
      <c r="T169" s="44">
        <f t="shared" si="37"/>
        <v>8.4339897001714861E-2</v>
      </c>
      <c r="U169" s="44">
        <f t="shared" si="38"/>
        <v>1.4745969935995256</v>
      </c>
      <c r="V169" s="44">
        <f t="shared" si="39"/>
        <v>1.5589368906012402</v>
      </c>
      <c r="X169" s="36">
        <f t="shared" si="40"/>
        <v>100</v>
      </c>
      <c r="Y169" s="47">
        <f t="shared" si="41"/>
        <v>1.5589368906012404</v>
      </c>
    </row>
    <row r="170" spans="1:25" ht="15" x14ac:dyDescent="0.25">
      <c r="A170" s="18" t="s">
        <v>382</v>
      </c>
      <c r="B170" s="18" t="s">
        <v>383</v>
      </c>
      <c r="C170" s="18" t="s">
        <v>38</v>
      </c>
      <c r="D170" s="19">
        <v>1.29681</v>
      </c>
      <c r="E170" s="19">
        <v>0</v>
      </c>
      <c r="F170" s="19">
        <v>0</v>
      </c>
      <c r="G170" s="19">
        <v>0</v>
      </c>
      <c r="H170" s="19">
        <f t="shared" si="28"/>
        <v>1.29681</v>
      </c>
      <c r="I170" s="42">
        <f t="shared" si="29"/>
        <v>0</v>
      </c>
      <c r="J170" s="42">
        <f t="shared" si="30"/>
        <v>0</v>
      </c>
      <c r="K170" s="42">
        <f t="shared" si="31"/>
        <v>0</v>
      </c>
      <c r="L170" s="42">
        <f t="shared" si="32"/>
        <v>100</v>
      </c>
      <c r="M170" s="19">
        <v>0</v>
      </c>
      <c r="N170" s="19">
        <v>0</v>
      </c>
      <c r="O170" s="41">
        <f t="shared" si="33"/>
        <v>0</v>
      </c>
      <c r="P170" s="19">
        <v>1.11141E-3</v>
      </c>
      <c r="Q170" s="41">
        <f t="shared" si="34"/>
        <v>1.11141E-3</v>
      </c>
      <c r="R170" s="44">
        <f t="shared" si="35"/>
        <v>0</v>
      </c>
      <c r="S170" s="44">
        <f t="shared" si="36"/>
        <v>0</v>
      </c>
      <c r="T170" s="44">
        <f t="shared" si="37"/>
        <v>0</v>
      </c>
      <c r="U170" s="44">
        <f t="shared" si="38"/>
        <v>8.5703379832049412E-2</v>
      </c>
      <c r="V170" s="44">
        <f t="shared" si="39"/>
        <v>8.5703379832049412E-2</v>
      </c>
      <c r="X170" s="36">
        <f t="shared" si="40"/>
        <v>100</v>
      </c>
      <c r="Y170" s="47">
        <f t="shared" si="41"/>
        <v>8.5703379832049412E-2</v>
      </c>
    </row>
    <row r="171" spans="1:25" ht="15" x14ac:dyDescent="0.25">
      <c r="A171" s="18" t="s">
        <v>384</v>
      </c>
      <c r="B171" s="18" t="s">
        <v>385</v>
      </c>
      <c r="C171" s="18" t="s">
        <v>49</v>
      </c>
      <c r="D171" s="19">
        <v>8.0999099999999995</v>
      </c>
      <c r="E171" s="19">
        <v>0</v>
      </c>
      <c r="F171" s="19">
        <v>0</v>
      </c>
      <c r="G171" s="19">
        <v>0</v>
      </c>
      <c r="H171" s="19">
        <f t="shared" si="28"/>
        <v>8.0999099999999995</v>
      </c>
      <c r="I171" s="42">
        <f t="shared" si="29"/>
        <v>0</v>
      </c>
      <c r="J171" s="42">
        <f t="shared" si="30"/>
        <v>0</v>
      </c>
      <c r="K171" s="42">
        <f t="shared" si="31"/>
        <v>0</v>
      </c>
      <c r="L171" s="42">
        <f t="shared" si="32"/>
        <v>100</v>
      </c>
      <c r="M171" s="19">
        <v>1.3886000000000001E-2</v>
      </c>
      <c r="N171" s="19">
        <v>5.0877600000000002E-2</v>
      </c>
      <c r="O171" s="41">
        <f t="shared" si="33"/>
        <v>6.4763600000000004E-2</v>
      </c>
      <c r="P171" s="19">
        <v>0.14452000000000001</v>
      </c>
      <c r="Q171" s="41">
        <f t="shared" si="34"/>
        <v>0.20928360000000001</v>
      </c>
      <c r="R171" s="44">
        <f t="shared" si="35"/>
        <v>0.1714340035876942</v>
      </c>
      <c r="S171" s="44">
        <f t="shared" si="36"/>
        <v>0.62812549769071513</v>
      </c>
      <c r="T171" s="44">
        <f t="shared" si="37"/>
        <v>0.79955950127840947</v>
      </c>
      <c r="U171" s="44">
        <f t="shared" si="38"/>
        <v>1.7842173555014811</v>
      </c>
      <c r="V171" s="44">
        <f t="shared" si="39"/>
        <v>2.5837768567798904</v>
      </c>
      <c r="X171" s="36">
        <f t="shared" si="40"/>
        <v>100</v>
      </c>
      <c r="Y171" s="47">
        <f t="shared" si="41"/>
        <v>2.5837768567798904</v>
      </c>
    </row>
    <row r="172" spans="1:25" ht="15" x14ac:dyDescent="0.25">
      <c r="A172" s="18" t="s">
        <v>386</v>
      </c>
      <c r="B172" s="18" t="s">
        <v>387</v>
      </c>
      <c r="C172" s="18" t="s">
        <v>38</v>
      </c>
      <c r="D172" s="19">
        <v>1.77745</v>
      </c>
      <c r="E172" s="19">
        <v>0</v>
      </c>
      <c r="F172" s="19">
        <v>0</v>
      </c>
      <c r="G172" s="19">
        <v>0</v>
      </c>
      <c r="H172" s="19">
        <f t="shared" si="28"/>
        <v>1.77745</v>
      </c>
      <c r="I172" s="42">
        <f t="shared" si="29"/>
        <v>0</v>
      </c>
      <c r="J172" s="42">
        <f t="shared" si="30"/>
        <v>0</v>
      </c>
      <c r="K172" s="42">
        <f t="shared" si="31"/>
        <v>0</v>
      </c>
      <c r="L172" s="42">
        <f t="shared" si="32"/>
        <v>100</v>
      </c>
      <c r="M172" s="19">
        <v>0</v>
      </c>
      <c r="N172" s="19">
        <v>2.2179899999999999E-2</v>
      </c>
      <c r="O172" s="41">
        <f t="shared" si="33"/>
        <v>2.2179899999999999E-2</v>
      </c>
      <c r="P172" s="19">
        <v>3.8133599999999997E-2</v>
      </c>
      <c r="Q172" s="41">
        <f t="shared" si="34"/>
        <v>6.0313499999999992E-2</v>
      </c>
      <c r="R172" s="44">
        <f t="shared" si="35"/>
        <v>0</v>
      </c>
      <c r="S172" s="44">
        <f t="shared" si="36"/>
        <v>1.2478494472418353</v>
      </c>
      <c r="T172" s="44">
        <f t="shared" si="37"/>
        <v>1.2478494472418353</v>
      </c>
      <c r="U172" s="44">
        <f t="shared" si="38"/>
        <v>2.1454105600720133</v>
      </c>
      <c r="V172" s="44">
        <f t="shared" si="39"/>
        <v>3.3932600073138484</v>
      </c>
      <c r="X172" s="36">
        <f t="shared" si="40"/>
        <v>100</v>
      </c>
      <c r="Y172" s="47">
        <f t="shared" si="41"/>
        <v>3.3932600073138488</v>
      </c>
    </row>
    <row r="173" spans="1:25" ht="15" x14ac:dyDescent="0.25">
      <c r="A173" s="18" t="s">
        <v>388</v>
      </c>
      <c r="B173" s="18" t="s">
        <v>389</v>
      </c>
      <c r="C173" s="18" t="s">
        <v>38</v>
      </c>
      <c r="D173" s="19">
        <v>0.67146700000000004</v>
      </c>
      <c r="E173" s="19">
        <v>0</v>
      </c>
      <c r="F173" s="19">
        <v>0</v>
      </c>
      <c r="G173" s="19">
        <v>0</v>
      </c>
      <c r="H173" s="19">
        <f t="shared" si="28"/>
        <v>0.67146700000000004</v>
      </c>
      <c r="I173" s="42">
        <f t="shared" si="29"/>
        <v>0</v>
      </c>
      <c r="J173" s="42">
        <f t="shared" si="30"/>
        <v>0</v>
      </c>
      <c r="K173" s="42">
        <f t="shared" si="31"/>
        <v>0</v>
      </c>
      <c r="L173" s="42">
        <f t="shared" si="32"/>
        <v>100</v>
      </c>
      <c r="M173" s="19">
        <v>0</v>
      </c>
      <c r="N173" s="19">
        <v>0</v>
      </c>
      <c r="O173" s="41">
        <f t="shared" si="33"/>
        <v>0</v>
      </c>
      <c r="P173" s="19">
        <v>4.0345800000000001E-2</v>
      </c>
      <c r="Q173" s="41">
        <f t="shared" si="34"/>
        <v>4.0345800000000001E-2</v>
      </c>
      <c r="R173" s="44">
        <f t="shared" si="35"/>
        <v>0</v>
      </c>
      <c r="S173" s="44">
        <f t="shared" si="36"/>
        <v>0</v>
      </c>
      <c r="T173" s="44">
        <f t="shared" si="37"/>
        <v>0</v>
      </c>
      <c r="U173" s="44">
        <f t="shared" si="38"/>
        <v>6.0086050394137018</v>
      </c>
      <c r="V173" s="44">
        <f t="shared" si="39"/>
        <v>6.0086050394137018</v>
      </c>
      <c r="X173" s="36">
        <f t="shared" si="40"/>
        <v>100</v>
      </c>
      <c r="Y173" s="47">
        <f t="shared" si="41"/>
        <v>6.0086050394137018</v>
      </c>
    </row>
    <row r="174" spans="1:25" ht="15" x14ac:dyDescent="0.25">
      <c r="A174" s="18" t="s">
        <v>390</v>
      </c>
      <c r="B174" s="18" t="s">
        <v>391</v>
      </c>
      <c r="C174" s="18" t="s">
        <v>38</v>
      </c>
      <c r="D174" s="19">
        <v>7.2844499999999996</v>
      </c>
      <c r="E174" s="19">
        <v>0</v>
      </c>
      <c r="F174" s="19">
        <v>0</v>
      </c>
      <c r="G174" s="19">
        <v>0</v>
      </c>
      <c r="H174" s="19">
        <f t="shared" si="28"/>
        <v>7.2844499999999996</v>
      </c>
      <c r="I174" s="42">
        <f t="shared" si="29"/>
        <v>0</v>
      </c>
      <c r="J174" s="42">
        <f t="shared" si="30"/>
        <v>0</v>
      </c>
      <c r="K174" s="42">
        <f t="shared" si="31"/>
        <v>0</v>
      </c>
      <c r="L174" s="42">
        <f t="shared" si="32"/>
        <v>100</v>
      </c>
      <c r="M174" s="19">
        <v>7.4806200000000003E-2</v>
      </c>
      <c r="N174" s="19">
        <v>7.9490599999999995E-2</v>
      </c>
      <c r="O174" s="41">
        <f t="shared" si="33"/>
        <v>0.15429680000000001</v>
      </c>
      <c r="P174" s="19">
        <v>0.22259999999999999</v>
      </c>
      <c r="Q174" s="41">
        <f t="shared" si="34"/>
        <v>0.37689680000000003</v>
      </c>
      <c r="R174" s="44">
        <f t="shared" si="35"/>
        <v>1.0269299672590244</v>
      </c>
      <c r="S174" s="44">
        <f t="shared" si="36"/>
        <v>1.0912368126625893</v>
      </c>
      <c r="T174" s="44">
        <f t="shared" si="37"/>
        <v>2.1181667799216144</v>
      </c>
      <c r="U174" s="44">
        <f t="shared" si="38"/>
        <v>3.0558243930564424</v>
      </c>
      <c r="V174" s="44">
        <f t="shared" si="39"/>
        <v>5.1739911729780568</v>
      </c>
      <c r="X174" s="36">
        <f t="shared" si="40"/>
        <v>100</v>
      </c>
      <c r="Y174" s="47">
        <f t="shared" si="41"/>
        <v>5.1739911729780559</v>
      </c>
    </row>
    <row r="175" spans="1:25" ht="15" x14ac:dyDescent="0.25">
      <c r="A175" s="18" t="s">
        <v>392</v>
      </c>
      <c r="B175" s="18" t="s">
        <v>393</v>
      </c>
      <c r="C175" s="18" t="s">
        <v>38</v>
      </c>
      <c r="D175" s="19">
        <v>0.91221699999999994</v>
      </c>
      <c r="E175" s="19">
        <v>0</v>
      </c>
      <c r="F175" s="19">
        <v>0</v>
      </c>
      <c r="G175" s="19">
        <v>0</v>
      </c>
      <c r="H175" s="19">
        <f t="shared" si="28"/>
        <v>0.91221699999999994</v>
      </c>
      <c r="I175" s="42">
        <f t="shared" si="29"/>
        <v>0</v>
      </c>
      <c r="J175" s="42">
        <f t="shared" si="30"/>
        <v>0</v>
      </c>
      <c r="K175" s="42">
        <f t="shared" si="31"/>
        <v>0</v>
      </c>
      <c r="L175" s="42">
        <f t="shared" si="32"/>
        <v>100</v>
      </c>
      <c r="M175" s="19">
        <v>1.1599999999999999E-2</v>
      </c>
      <c r="N175" s="19">
        <v>3.2000000000000002E-3</v>
      </c>
      <c r="O175" s="41">
        <f t="shared" si="33"/>
        <v>1.4799999999999999E-2</v>
      </c>
      <c r="P175" s="19">
        <v>4.7999999999999996E-3</v>
      </c>
      <c r="Q175" s="41">
        <f t="shared" si="34"/>
        <v>1.9599999999999999E-2</v>
      </c>
      <c r="R175" s="44">
        <f t="shared" si="35"/>
        <v>1.271627255357004</v>
      </c>
      <c r="S175" s="44">
        <f t="shared" si="36"/>
        <v>0.35079372561572525</v>
      </c>
      <c r="T175" s="44">
        <f t="shared" si="37"/>
        <v>1.6224209809727292</v>
      </c>
      <c r="U175" s="44">
        <f t="shared" si="38"/>
        <v>0.52619058842358779</v>
      </c>
      <c r="V175" s="44">
        <f t="shared" si="39"/>
        <v>2.148611569396317</v>
      </c>
      <c r="X175" s="36">
        <f t="shared" si="40"/>
        <v>100</v>
      </c>
      <c r="Y175" s="47">
        <f t="shared" si="41"/>
        <v>2.148611569396317</v>
      </c>
    </row>
    <row r="176" spans="1:25" ht="15" x14ac:dyDescent="0.25">
      <c r="A176" s="18" t="s">
        <v>394</v>
      </c>
      <c r="B176" s="18" t="s">
        <v>395</v>
      </c>
      <c r="C176" s="18" t="s">
        <v>38</v>
      </c>
      <c r="D176" s="19">
        <v>2.46726</v>
      </c>
      <c r="E176" s="19">
        <v>0</v>
      </c>
      <c r="F176" s="19">
        <v>0</v>
      </c>
      <c r="G176" s="19">
        <v>0</v>
      </c>
      <c r="H176" s="19">
        <f t="shared" si="28"/>
        <v>2.46726</v>
      </c>
      <c r="I176" s="42">
        <f t="shared" si="29"/>
        <v>0</v>
      </c>
      <c r="J176" s="42">
        <f t="shared" si="30"/>
        <v>0</v>
      </c>
      <c r="K176" s="42">
        <f t="shared" si="31"/>
        <v>0</v>
      </c>
      <c r="L176" s="42">
        <f t="shared" si="32"/>
        <v>100</v>
      </c>
      <c r="M176" s="19">
        <v>5.0233800000000002E-2</v>
      </c>
      <c r="N176" s="19">
        <v>3.7497000000000003E-2</v>
      </c>
      <c r="O176" s="41">
        <f t="shared" si="33"/>
        <v>8.7730799999999998E-2</v>
      </c>
      <c r="P176" s="19">
        <v>0.12463200000000001</v>
      </c>
      <c r="Q176" s="41">
        <f t="shared" si="34"/>
        <v>0.21236280000000002</v>
      </c>
      <c r="R176" s="44">
        <f t="shared" si="35"/>
        <v>2.036015661097736</v>
      </c>
      <c r="S176" s="44">
        <f t="shared" si="36"/>
        <v>1.5197830792052722</v>
      </c>
      <c r="T176" s="44">
        <f t="shared" si="37"/>
        <v>3.555798740303008</v>
      </c>
      <c r="U176" s="44">
        <f t="shared" si="38"/>
        <v>5.0514335740862339</v>
      </c>
      <c r="V176" s="44">
        <f t="shared" si="39"/>
        <v>8.6072323143892415</v>
      </c>
      <c r="X176" s="36">
        <f t="shared" si="40"/>
        <v>100</v>
      </c>
      <c r="Y176" s="47">
        <f t="shared" si="41"/>
        <v>8.6072323143892433</v>
      </c>
    </row>
    <row r="177" spans="1:25" ht="15" x14ac:dyDescent="0.25">
      <c r="A177" s="18" t="s">
        <v>396</v>
      </c>
      <c r="B177" s="18" t="s">
        <v>397</v>
      </c>
      <c r="C177" s="18" t="s">
        <v>38</v>
      </c>
      <c r="D177" s="19">
        <v>1.7083299999999999</v>
      </c>
      <c r="E177" s="19">
        <v>0</v>
      </c>
      <c r="F177" s="19">
        <v>0</v>
      </c>
      <c r="G177" s="19">
        <v>0</v>
      </c>
      <c r="H177" s="19">
        <f t="shared" si="28"/>
        <v>1.7083299999999999</v>
      </c>
      <c r="I177" s="42">
        <f t="shared" si="29"/>
        <v>0</v>
      </c>
      <c r="J177" s="42">
        <f t="shared" si="30"/>
        <v>0</v>
      </c>
      <c r="K177" s="42">
        <f t="shared" si="31"/>
        <v>0</v>
      </c>
      <c r="L177" s="42">
        <f t="shared" si="32"/>
        <v>100</v>
      </c>
      <c r="M177" s="19">
        <v>0</v>
      </c>
      <c r="N177" s="19">
        <v>0</v>
      </c>
      <c r="O177" s="41">
        <f t="shared" si="33"/>
        <v>0</v>
      </c>
      <c r="P177" s="19">
        <v>0</v>
      </c>
      <c r="Q177" s="41">
        <f t="shared" si="34"/>
        <v>0</v>
      </c>
      <c r="R177" s="44">
        <f t="shared" si="35"/>
        <v>0</v>
      </c>
      <c r="S177" s="44">
        <f t="shared" si="36"/>
        <v>0</v>
      </c>
      <c r="T177" s="44">
        <f t="shared" si="37"/>
        <v>0</v>
      </c>
      <c r="U177" s="44">
        <f t="shared" si="38"/>
        <v>0</v>
      </c>
      <c r="V177" s="44">
        <f t="shared" si="39"/>
        <v>0</v>
      </c>
      <c r="X177" s="36">
        <f t="shared" si="40"/>
        <v>100</v>
      </c>
      <c r="Y177" s="47">
        <f t="shared" si="41"/>
        <v>0</v>
      </c>
    </row>
    <row r="178" spans="1:25" ht="15" x14ac:dyDescent="0.25">
      <c r="A178" s="18" t="s">
        <v>398</v>
      </c>
      <c r="B178" s="18" t="s">
        <v>399</v>
      </c>
      <c r="C178" s="18" t="s">
        <v>38</v>
      </c>
      <c r="D178" s="19">
        <v>1.48691</v>
      </c>
      <c r="E178" s="19">
        <v>0</v>
      </c>
      <c r="F178" s="19">
        <v>0</v>
      </c>
      <c r="G178" s="19">
        <v>0</v>
      </c>
      <c r="H178" s="19">
        <f t="shared" si="28"/>
        <v>1.48691</v>
      </c>
      <c r="I178" s="42">
        <f t="shared" si="29"/>
        <v>0</v>
      </c>
      <c r="J178" s="42">
        <f t="shared" si="30"/>
        <v>0</v>
      </c>
      <c r="K178" s="42">
        <f t="shared" si="31"/>
        <v>0</v>
      </c>
      <c r="L178" s="42">
        <f t="shared" si="32"/>
        <v>100</v>
      </c>
      <c r="M178" s="19">
        <v>0.31270500000000001</v>
      </c>
      <c r="N178" s="19">
        <v>6.3367499999999993E-2</v>
      </c>
      <c r="O178" s="41">
        <f t="shared" si="33"/>
        <v>0.37607250000000003</v>
      </c>
      <c r="P178" s="19">
        <v>0.34408100000000003</v>
      </c>
      <c r="Q178" s="41">
        <f t="shared" si="34"/>
        <v>0.72015350000000011</v>
      </c>
      <c r="R178" s="44">
        <f t="shared" si="35"/>
        <v>21.030526393662026</v>
      </c>
      <c r="S178" s="44">
        <f t="shared" si="36"/>
        <v>4.2616903511308681</v>
      </c>
      <c r="T178" s="44">
        <f t="shared" si="37"/>
        <v>25.292216744792896</v>
      </c>
      <c r="U178" s="44">
        <f t="shared" si="38"/>
        <v>23.140674284253926</v>
      </c>
      <c r="V178" s="44">
        <f t="shared" si="39"/>
        <v>48.432891029046829</v>
      </c>
      <c r="X178" s="36">
        <f t="shared" si="40"/>
        <v>100</v>
      </c>
      <c r="Y178" s="47">
        <f t="shared" si="41"/>
        <v>48.432891029046822</v>
      </c>
    </row>
    <row r="179" spans="1:25" ht="15" x14ac:dyDescent="0.25">
      <c r="A179" s="18" t="s">
        <v>400</v>
      </c>
      <c r="B179" s="18" t="s">
        <v>401</v>
      </c>
      <c r="C179" s="18" t="s">
        <v>38</v>
      </c>
      <c r="D179" s="19">
        <v>2.71218</v>
      </c>
      <c r="E179" s="19">
        <v>0</v>
      </c>
      <c r="F179" s="19">
        <v>0</v>
      </c>
      <c r="G179" s="19">
        <v>0</v>
      </c>
      <c r="H179" s="19">
        <f t="shared" si="28"/>
        <v>2.71218</v>
      </c>
      <c r="I179" s="42">
        <f t="shared" si="29"/>
        <v>0</v>
      </c>
      <c r="J179" s="42">
        <f t="shared" si="30"/>
        <v>0</v>
      </c>
      <c r="K179" s="42">
        <f t="shared" si="31"/>
        <v>0</v>
      </c>
      <c r="L179" s="42">
        <f t="shared" si="32"/>
        <v>100</v>
      </c>
      <c r="M179" s="19">
        <v>0.117691</v>
      </c>
      <c r="N179" s="19">
        <v>6.1265800000000002E-2</v>
      </c>
      <c r="O179" s="41">
        <f t="shared" si="33"/>
        <v>0.1789568</v>
      </c>
      <c r="P179" s="19">
        <v>0.14933099999999999</v>
      </c>
      <c r="Q179" s="41">
        <f t="shared" si="34"/>
        <v>0.32828780000000002</v>
      </c>
      <c r="R179" s="44">
        <f t="shared" si="35"/>
        <v>4.339350633070076</v>
      </c>
      <c r="S179" s="44">
        <f t="shared" si="36"/>
        <v>2.2589134939421425</v>
      </c>
      <c r="T179" s="44">
        <f t="shared" si="37"/>
        <v>6.598264127012218</v>
      </c>
      <c r="U179" s="44">
        <f t="shared" si="38"/>
        <v>5.5059398712474827</v>
      </c>
      <c r="V179" s="44">
        <f t="shared" si="39"/>
        <v>12.104203998259704</v>
      </c>
      <c r="X179" s="36">
        <f t="shared" si="40"/>
        <v>100</v>
      </c>
      <c r="Y179" s="47">
        <f t="shared" si="41"/>
        <v>12.104203998259701</v>
      </c>
    </row>
    <row r="180" spans="1:25" ht="15" x14ac:dyDescent="0.25">
      <c r="A180" s="18" t="s">
        <v>402</v>
      </c>
      <c r="B180" s="18" t="s">
        <v>403</v>
      </c>
      <c r="C180" s="18" t="s">
        <v>38</v>
      </c>
      <c r="D180" s="19">
        <v>0.16164799999999999</v>
      </c>
      <c r="E180" s="19">
        <v>0</v>
      </c>
      <c r="F180" s="19">
        <v>0</v>
      </c>
      <c r="G180" s="19">
        <v>0</v>
      </c>
      <c r="H180" s="19">
        <f t="shared" si="28"/>
        <v>0.16164799999999999</v>
      </c>
      <c r="I180" s="42">
        <f t="shared" si="29"/>
        <v>0</v>
      </c>
      <c r="J180" s="42">
        <f t="shared" si="30"/>
        <v>0</v>
      </c>
      <c r="K180" s="42">
        <f t="shared" si="31"/>
        <v>0</v>
      </c>
      <c r="L180" s="42">
        <f t="shared" si="32"/>
        <v>100</v>
      </c>
      <c r="M180" s="19">
        <v>0</v>
      </c>
      <c r="N180" s="19">
        <v>0</v>
      </c>
      <c r="O180" s="41">
        <f t="shared" si="33"/>
        <v>0</v>
      </c>
      <c r="P180" s="19">
        <v>0</v>
      </c>
      <c r="Q180" s="41">
        <f t="shared" si="34"/>
        <v>0</v>
      </c>
      <c r="R180" s="44">
        <f t="shared" si="35"/>
        <v>0</v>
      </c>
      <c r="S180" s="44">
        <f t="shared" si="36"/>
        <v>0</v>
      </c>
      <c r="T180" s="44">
        <f t="shared" si="37"/>
        <v>0</v>
      </c>
      <c r="U180" s="44">
        <f t="shared" si="38"/>
        <v>0</v>
      </c>
      <c r="V180" s="44">
        <f t="shared" si="39"/>
        <v>0</v>
      </c>
      <c r="X180" s="36">
        <f t="shared" si="40"/>
        <v>100</v>
      </c>
      <c r="Y180" s="47">
        <f t="shared" si="41"/>
        <v>0</v>
      </c>
    </row>
    <row r="181" spans="1:25" ht="15" x14ac:dyDescent="0.25">
      <c r="A181" s="18" t="s">
        <v>404</v>
      </c>
      <c r="B181" s="18" t="s">
        <v>405</v>
      </c>
      <c r="C181" s="18" t="s">
        <v>28</v>
      </c>
      <c r="D181" s="19">
        <v>0.68737099999999995</v>
      </c>
      <c r="E181" s="19">
        <v>0</v>
      </c>
      <c r="F181" s="19">
        <v>0</v>
      </c>
      <c r="G181" s="19">
        <v>0</v>
      </c>
      <c r="H181" s="19">
        <f t="shared" si="28"/>
        <v>0.68737099999999995</v>
      </c>
      <c r="I181" s="42">
        <f t="shared" si="29"/>
        <v>0</v>
      </c>
      <c r="J181" s="42">
        <f t="shared" si="30"/>
        <v>0</v>
      </c>
      <c r="K181" s="42">
        <f t="shared" si="31"/>
        <v>0</v>
      </c>
      <c r="L181" s="42">
        <f t="shared" si="32"/>
        <v>100</v>
      </c>
      <c r="M181" s="19">
        <v>0</v>
      </c>
      <c r="N181" s="19">
        <v>0</v>
      </c>
      <c r="O181" s="41">
        <f t="shared" si="33"/>
        <v>0</v>
      </c>
      <c r="P181" s="19">
        <v>3.1610999999999998E-4</v>
      </c>
      <c r="Q181" s="41">
        <f t="shared" si="34"/>
        <v>3.1610999999999998E-4</v>
      </c>
      <c r="R181" s="44">
        <f t="shared" si="35"/>
        <v>0</v>
      </c>
      <c r="S181" s="44">
        <f t="shared" si="36"/>
        <v>0</v>
      </c>
      <c r="T181" s="44">
        <f t="shared" si="37"/>
        <v>0</v>
      </c>
      <c r="U181" s="44">
        <f t="shared" si="38"/>
        <v>4.5988265434532445E-2</v>
      </c>
      <c r="V181" s="44">
        <f t="shared" si="39"/>
        <v>4.5988265434532445E-2</v>
      </c>
      <c r="X181" s="36">
        <f t="shared" si="40"/>
        <v>100</v>
      </c>
      <c r="Y181" s="47">
        <f t="shared" si="41"/>
        <v>4.5988265434532445E-2</v>
      </c>
    </row>
    <row r="182" spans="1:25" ht="15" x14ac:dyDescent="0.25">
      <c r="A182" s="18" t="s">
        <v>406</v>
      </c>
      <c r="B182" s="18" t="s">
        <v>407</v>
      </c>
      <c r="C182" s="18" t="s">
        <v>38</v>
      </c>
      <c r="D182" s="19">
        <v>4.1290899999999997</v>
      </c>
      <c r="E182" s="19">
        <v>0</v>
      </c>
      <c r="F182" s="19">
        <v>0</v>
      </c>
      <c r="G182" s="19">
        <v>0</v>
      </c>
      <c r="H182" s="19">
        <f t="shared" si="28"/>
        <v>4.1290899999999997</v>
      </c>
      <c r="I182" s="42">
        <f t="shared" si="29"/>
        <v>0</v>
      </c>
      <c r="J182" s="42">
        <f t="shared" si="30"/>
        <v>0</v>
      </c>
      <c r="K182" s="42">
        <f t="shared" si="31"/>
        <v>0</v>
      </c>
      <c r="L182" s="42">
        <f t="shared" si="32"/>
        <v>100</v>
      </c>
      <c r="M182" s="19">
        <v>0.1552</v>
      </c>
      <c r="N182" s="19">
        <v>0.15376600000000001</v>
      </c>
      <c r="O182" s="41">
        <f t="shared" si="33"/>
        <v>0.30896600000000002</v>
      </c>
      <c r="P182" s="19">
        <v>0.42665999999999998</v>
      </c>
      <c r="Q182" s="41">
        <f t="shared" si="34"/>
        <v>0.735626</v>
      </c>
      <c r="R182" s="44">
        <f t="shared" si="35"/>
        <v>3.7586974369655302</v>
      </c>
      <c r="S182" s="44">
        <f t="shared" si="36"/>
        <v>3.7239682351317125</v>
      </c>
      <c r="T182" s="44">
        <f t="shared" si="37"/>
        <v>7.4826656720972426</v>
      </c>
      <c r="U182" s="44">
        <f t="shared" si="38"/>
        <v>10.333027374070317</v>
      </c>
      <c r="V182" s="44">
        <f t="shared" si="39"/>
        <v>17.815693046167556</v>
      </c>
      <c r="X182" s="36">
        <f t="shared" si="40"/>
        <v>100</v>
      </c>
      <c r="Y182" s="47">
        <f t="shared" si="41"/>
        <v>17.81569304616756</v>
      </c>
    </row>
    <row r="183" spans="1:25" ht="15" x14ac:dyDescent="0.25">
      <c r="A183" s="18" t="s">
        <v>408</v>
      </c>
      <c r="B183" s="18" t="s">
        <v>409</v>
      </c>
      <c r="C183" s="18" t="s">
        <v>38</v>
      </c>
      <c r="D183" s="19">
        <v>4.6914400000000001</v>
      </c>
      <c r="E183" s="19">
        <v>0</v>
      </c>
      <c r="F183" s="19">
        <v>0</v>
      </c>
      <c r="G183" s="19">
        <v>1.33851049868E-5</v>
      </c>
      <c r="H183" s="19">
        <f t="shared" si="28"/>
        <v>4.691426614895013</v>
      </c>
      <c r="I183" s="42">
        <f t="shared" si="29"/>
        <v>0</v>
      </c>
      <c r="J183" s="42">
        <f t="shared" si="30"/>
        <v>0</v>
      </c>
      <c r="K183" s="42">
        <f t="shared" si="31"/>
        <v>2.8530909458076838E-4</v>
      </c>
      <c r="L183" s="42">
        <f t="shared" si="32"/>
        <v>99.999714690905421</v>
      </c>
      <c r="M183" s="19">
        <v>0.23433000000000001</v>
      </c>
      <c r="N183" s="19">
        <v>0.16788</v>
      </c>
      <c r="O183" s="41">
        <f t="shared" si="33"/>
        <v>0.40221000000000001</v>
      </c>
      <c r="P183" s="19">
        <v>0.384577</v>
      </c>
      <c r="Q183" s="41">
        <f t="shared" si="34"/>
        <v>0.78678700000000001</v>
      </c>
      <c r="R183" s="44">
        <f t="shared" si="35"/>
        <v>4.9948416690824144</v>
      </c>
      <c r="S183" s="44">
        <f t="shared" si="36"/>
        <v>3.578432208447726</v>
      </c>
      <c r="T183" s="44">
        <f t="shared" si="37"/>
        <v>8.5732738775301396</v>
      </c>
      <c r="U183" s="44">
        <f t="shared" si="38"/>
        <v>8.1974191293078444</v>
      </c>
      <c r="V183" s="44">
        <f t="shared" si="39"/>
        <v>16.770693006837988</v>
      </c>
      <c r="X183" s="36">
        <f t="shared" si="40"/>
        <v>100</v>
      </c>
      <c r="Y183" s="47">
        <f t="shared" si="41"/>
        <v>16.770693006837988</v>
      </c>
    </row>
    <row r="184" spans="1:25" ht="15" x14ac:dyDescent="0.25">
      <c r="A184" s="18" t="s">
        <v>410</v>
      </c>
      <c r="B184" s="18" t="s">
        <v>411</v>
      </c>
      <c r="C184" s="18" t="s">
        <v>38</v>
      </c>
      <c r="D184" s="19">
        <v>9.1981199999999994</v>
      </c>
      <c r="E184" s="19">
        <v>0</v>
      </c>
      <c r="F184" s="19">
        <v>0</v>
      </c>
      <c r="G184" s="19">
        <v>0</v>
      </c>
      <c r="H184" s="19">
        <f t="shared" si="28"/>
        <v>9.1981199999999994</v>
      </c>
      <c r="I184" s="42">
        <f t="shared" si="29"/>
        <v>0</v>
      </c>
      <c r="J184" s="42">
        <f t="shared" si="30"/>
        <v>0</v>
      </c>
      <c r="K184" s="42">
        <f t="shared" si="31"/>
        <v>0</v>
      </c>
      <c r="L184" s="42">
        <f t="shared" si="32"/>
        <v>100</v>
      </c>
      <c r="M184" s="19">
        <v>0.15754499999999999</v>
      </c>
      <c r="N184" s="19">
        <v>0.26172499999999999</v>
      </c>
      <c r="O184" s="41">
        <f t="shared" si="33"/>
        <v>0.41926999999999998</v>
      </c>
      <c r="P184" s="19">
        <v>0.83547099999999996</v>
      </c>
      <c r="Q184" s="41">
        <f t="shared" si="34"/>
        <v>1.2547409999999999</v>
      </c>
      <c r="R184" s="44">
        <f t="shared" si="35"/>
        <v>1.712795658243206</v>
      </c>
      <c r="S184" s="44">
        <f t="shared" si="36"/>
        <v>2.8454184115884549</v>
      </c>
      <c r="T184" s="44">
        <f t="shared" si="37"/>
        <v>4.5582140698316609</v>
      </c>
      <c r="U184" s="44">
        <f t="shared" si="38"/>
        <v>9.0830626258409328</v>
      </c>
      <c r="V184" s="44">
        <f t="shared" si="39"/>
        <v>13.641276695672595</v>
      </c>
      <c r="X184" s="36">
        <f t="shared" si="40"/>
        <v>100</v>
      </c>
      <c r="Y184" s="47">
        <f t="shared" si="41"/>
        <v>13.641276695672595</v>
      </c>
    </row>
    <row r="185" spans="1:25" ht="15" x14ac:dyDescent="0.25">
      <c r="A185" s="18" t="s">
        <v>412</v>
      </c>
      <c r="B185" s="18" t="s">
        <v>413</v>
      </c>
      <c r="C185" s="18" t="s">
        <v>38</v>
      </c>
      <c r="D185" s="19">
        <v>1.1402099999999999</v>
      </c>
      <c r="E185" s="19">
        <v>0</v>
      </c>
      <c r="F185" s="19">
        <v>0</v>
      </c>
      <c r="G185" s="19">
        <v>0</v>
      </c>
      <c r="H185" s="19">
        <f t="shared" si="28"/>
        <v>1.1402099999999999</v>
      </c>
      <c r="I185" s="42">
        <f t="shared" si="29"/>
        <v>0</v>
      </c>
      <c r="J185" s="42">
        <f t="shared" si="30"/>
        <v>0</v>
      </c>
      <c r="K185" s="42">
        <f t="shared" si="31"/>
        <v>0</v>
      </c>
      <c r="L185" s="42">
        <f t="shared" si="32"/>
        <v>100</v>
      </c>
      <c r="M185" s="19">
        <v>3.7021100000000001E-2</v>
      </c>
      <c r="N185" s="19">
        <v>0.10150000000000001</v>
      </c>
      <c r="O185" s="41">
        <f t="shared" si="33"/>
        <v>0.13852110000000001</v>
      </c>
      <c r="P185" s="19">
        <v>0.16101399999999999</v>
      </c>
      <c r="Q185" s="41">
        <f t="shared" si="34"/>
        <v>0.2995351</v>
      </c>
      <c r="R185" s="44">
        <f t="shared" si="35"/>
        <v>3.2468668052376319</v>
      </c>
      <c r="S185" s="44">
        <f t="shared" si="36"/>
        <v>8.9018689539646214</v>
      </c>
      <c r="T185" s="44">
        <f t="shared" si="37"/>
        <v>12.148735759202253</v>
      </c>
      <c r="U185" s="44">
        <f t="shared" si="38"/>
        <v>14.121433770972015</v>
      </c>
      <c r="V185" s="44">
        <f t="shared" si="39"/>
        <v>26.270169530174272</v>
      </c>
      <c r="X185" s="36">
        <f t="shared" si="40"/>
        <v>100</v>
      </c>
      <c r="Y185" s="47">
        <f t="shared" si="41"/>
        <v>26.270169530174268</v>
      </c>
    </row>
    <row r="186" spans="1:25" ht="15" x14ac:dyDescent="0.25">
      <c r="A186" s="18" t="s">
        <v>414</v>
      </c>
      <c r="B186" s="18" t="s">
        <v>415</v>
      </c>
      <c r="C186" s="18" t="s">
        <v>38</v>
      </c>
      <c r="D186" s="19">
        <v>3.4237500000000001</v>
      </c>
      <c r="E186" s="19">
        <v>0</v>
      </c>
      <c r="F186" s="19">
        <v>0</v>
      </c>
      <c r="G186" s="19">
        <v>0</v>
      </c>
      <c r="H186" s="19">
        <f t="shared" si="28"/>
        <v>3.4237500000000001</v>
      </c>
      <c r="I186" s="42">
        <f t="shared" si="29"/>
        <v>0</v>
      </c>
      <c r="J186" s="42">
        <f t="shared" si="30"/>
        <v>0</v>
      </c>
      <c r="K186" s="42">
        <f t="shared" si="31"/>
        <v>0</v>
      </c>
      <c r="L186" s="42">
        <f t="shared" si="32"/>
        <v>100</v>
      </c>
      <c r="M186" s="19">
        <v>1.04E-2</v>
      </c>
      <c r="N186" s="19">
        <v>7.4974000000000004E-3</v>
      </c>
      <c r="O186" s="41">
        <f t="shared" si="33"/>
        <v>1.7897400000000001E-2</v>
      </c>
      <c r="P186" s="19">
        <v>0.35998200000000002</v>
      </c>
      <c r="Q186" s="41">
        <f t="shared" si="34"/>
        <v>0.37787940000000003</v>
      </c>
      <c r="R186" s="44">
        <f t="shared" si="35"/>
        <v>0.30376049653158083</v>
      </c>
      <c r="S186" s="44">
        <f t="shared" si="36"/>
        <v>0.21898211025921871</v>
      </c>
      <c r="T186" s="44">
        <f t="shared" si="37"/>
        <v>0.52274260679079954</v>
      </c>
      <c r="U186" s="44">
        <f t="shared" si="38"/>
        <v>10.514260679079957</v>
      </c>
      <c r="V186" s="44">
        <f t="shared" si="39"/>
        <v>11.037003285870757</v>
      </c>
      <c r="X186" s="36">
        <f t="shared" si="40"/>
        <v>100</v>
      </c>
      <c r="Y186" s="47">
        <f t="shared" si="41"/>
        <v>11.037003285870757</v>
      </c>
    </row>
    <row r="187" spans="1:25" ht="15" x14ac:dyDescent="0.25">
      <c r="A187" s="18" t="s">
        <v>416</v>
      </c>
      <c r="B187" s="18" t="s">
        <v>417</v>
      </c>
      <c r="C187" s="18" t="s">
        <v>38</v>
      </c>
      <c r="D187" s="19">
        <v>10.085900000000001</v>
      </c>
      <c r="E187" s="19">
        <v>0</v>
      </c>
      <c r="F187" s="19">
        <v>0</v>
      </c>
      <c r="G187" s="19">
        <v>0</v>
      </c>
      <c r="H187" s="19">
        <f t="shared" si="28"/>
        <v>10.085900000000001</v>
      </c>
      <c r="I187" s="42">
        <f t="shared" si="29"/>
        <v>0</v>
      </c>
      <c r="J187" s="42">
        <f t="shared" si="30"/>
        <v>0</v>
      </c>
      <c r="K187" s="42">
        <f t="shared" si="31"/>
        <v>0</v>
      </c>
      <c r="L187" s="42">
        <f t="shared" si="32"/>
        <v>100</v>
      </c>
      <c r="M187" s="19">
        <v>0</v>
      </c>
      <c r="N187" s="19">
        <v>0</v>
      </c>
      <c r="O187" s="41">
        <f t="shared" si="33"/>
        <v>0</v>
      </c>
      <c r="P187" s="19">
        <v>0</v>
      </c>
      <c r="Q187" s="41">
        <f t="shared" si="34"/>
        <v>0</v>
      </c>
      <c r="R187" s="44">
        <f t="shared" si="35"/>
        <v>0</v>
      </c>
      <c r="S187" s="44">
        <f t="shared" si="36"/>
        <v>0</v>
      </c>
      <c r="T187" s="44">
        <f t="shared" si="37"/>
        <v>0</v>
      </c>
      <c r="U187" s="44">
        <f t="shared" si="38"/>
        <v>0</v>
      </c>
      <c r="V187" s="44">
        <f t="shared" si="39"/>
        <v>0</v>
      </c>
      <c r="X187" s="36">
        <f t="shared" si="40"/>
        <v>100</v>
      </c>
      <c r="Y187" s="47">
        <f t="shared" si="41"/>
        <v>0</v>
      </c>
    </row>
    <row r="188" spans="1:25" ht="15" x14ac:dyDescent="0.25">
      <c r="A188" s="18" t="s">
        <v>418</v>
      </c>
      <c r="B188" s="18" t="s">
        <v>419</v>
      </c>
      <c r="C188" s="18" t="s">
        <v>49</v>
      </c>
      <c r="D188" s="19">
        <v>9.5153400000000001</v>
      </c>
      <c r="E188" s="19">
        <v>0</v>
      </c>
      <c r="F188" s="19">
        <v>0</v>
      </c>
      <c r="G188" s="19">
        <v>0</v>
      </c>
      <c r="H188" s="19">
        <f t="shared" si="28"/>
        <v>9.5153400000000001</v>
      </c>
      <c r="I188" s="42">
        <f t="shared" si="29"/>
        <v>0</v>
      </c>
      <c r="J188" s="42">
        <f t="shared" si="30"/>
        <v>0</v>
      </c>
      <c r="K188" s="42">
        <f t="shared" si="31"/>
        <v>0</v>
      </c>
      <c r="L188" s="42">
        <f t="shared" si="32"/>
        <v>100</v>
      </c>
      <c r="M188" s="19">
        <v>0.135601</v>
      </c>
      <c r="N188" s="19">
        <v>4.57493E-2</v>
      </c>
      <c r="O188" s="41">
        <f t="shared" si="33"/>
        <v>0.18135029999999999</v>
      </c>
      <c r="P188" s="19">
        <v>0.17696999999999999</v>
      </c>
      <c r="Q188" s="41">
        <f t="shared" si="34"/>
        <v>0.35832029999999998</v>
      </c>
      <c r="R188" s="44">
        <f t="shared" si="35"/>
        <v>1.4250778217068438</v>
      </c>
      <c r="S188" s="44">
        <f t="shared" si="36"/>
        <v>0.48079522119020446</v>
      </c>
      <c r="T188" s="44">
        <f t="shared" si="37"/>
        <v>1.9058730428970483</v>
      </c>
      <c r="U188" s="44">
        <f t="shared" si="38"/>
        <v>1.8598389547824878</v>
      </c>
      <c r="V188" s="44">
        <f t="shared" si="39"/>
        <v>3.7657119976795363</v>
      </c>
      <c r="X188" s="36">
        <f t="shared" si="40"/>
        <v>100</v>
      </c>
      <c r="Y188" s="47">
        <f t="shared" si="41"/>
        <v>3.7657119976795359</v>
      </c>
    </row>
    <row r="189" spans="1:25" ht="15" x14ac:dyDescent="0.25">
      <c r="A189" s="18" t="s">
        <v>420</v>
      </c>
      <c r="B189" s="18" t="s">
        <v>421</v>
      </c>
      <c r="C189" s="18" t="s">
        <v>49</v>
      </c>
      <c r="D189" s="19">
        <v>5.1589200000000002</v>
      </c>
      <c r="E189" s="19">
        <v>0</v>
      </c>
      <c r="F189" s="19">
        <v>0</v>
      </c>
      <c r="G189" s="19">
        <v>0</v>
      </c>
      <c r="H189" s="19">
        <f t="shared" ref="H189:H234" si="42">D189-E189-F189-G189</f>
        <v>5.1589200000000002</v>
      </c>
      <c r="I189" s="42">
        <f t="shared" ref="I189:I234" si="43">E189/D189*100</f>
        <v>0</v>
      </c>
      <c r="J189" s="42">
        <f t="shared" ref="J189:J234" si="44">F189/D189*100</f>
        <v>0</v>
      </c>
      <c r="K189" s="42">
        <f t="shared" ref="K189:K234" si="45">G189/D189*100</f>
        <v>0</v>
      </c>
      <c r="L189" s="42">
        <f t="shared" ref="L189:L234" si="46">H189/D189*100</f>
        <v>100</v>
      </c>
      <c r="M189" s="19">
        <v>2.8000000000000001E-2</v>
      </c>
      <c r="N189" s="19">
        <v>1.6000000000000001E-3</v>
      </c>
      <c r="O189" s="41">
        <f t="shared" ref="O189:O234" si="47">M189+N189</f>
        <v>2.9600000000000001E-2</v>
      </c>
      <c r="P189" s="19">
        <v>7.8E-2</v>
      </c>
      <c r="Q189" s="41">
        <f t="shared" ref="Q189:Q234" si="48">O189+P189</f>
        <v>0.1076</v>
      </c>
      <c r="R189" s="44">
        <f t="shared" ref="R189:R234" si="49">M189/D189*100</f>
        <v>0.54274925759655124</v>
      </c>
      <c r="S189" s="44">
        <f t="shared" ref="S189:S234" si="50">N189/D189*100</f>
        <v>3.1014243291231501E-2</v>
      </c>
      <c r="T189" s="44">
        <f t="shared" ref="T189:T234" si="51">O189/D189*100</f>
        <v>0.57376350088778272</v>
      </c>
      <c r="U189" s="44">
        <f t="shared" ref="U189:U234" si="52">P189/D189*100</f>
        <v>1.5119443604475356</v>
      </c>
      <c r="V189" s="44">
        <f t="shared" ref="V189:V234" si="53">Q189/D189*100</f>
        <v>2.0857078613353184</v>
      </c>
      <c r="X189" s="36">
        <f t="shared" ref="X189:X234" si="54">SUM(I189:L189)</f>
        <v>100</v>
      </c>
      <c r="Y189" s="47">
        <f t="shared" ref="Y189:Y234" si="55">SUM(R189:S189,U189)</f>
        <v>2.0857078613353184</v>
      </c>
    </row>
    <row r="190" spans="1:25" ht="15" x14ac:dyDescent="0.25">
      <c r="A190" s="18" t="s">
        <v>422</v>
      </c>
      <c r="B190" s="18" t="s">
        <v>423</v>
      </c>
      <c r="C190" s="18" t="s">
        <v>38</v>
      </c>
      <c r="D190" s="19">
        <v>20.912199999999999</v>
      </c>
      <c r="E190" s="19">
        <v>0</v>
      </c>
      <c r="F190" s="19">
        <v>0</v>
      </c>
      <c r="G190" s="19">
        <v>0</v>
      </c>
      <c r="H190" s="19">
        <f t="shared" si="42"/>
        <v>20.912199999999999</v>
      </c>
      <c r="I190" s="42">
        <f t="shared" si="43"/>
        <v>0</v>
      </c>
      <c r="J190" s="42">
        <f t="shared" si="44"/>
        <v>0</v>
      </c>
      <c r="K190" s="42">
        <f t="shared" si="45"/>
        <v>0</v>
      </c>
      <c r="L190" s="42">
        <f t="shared" si="46"/>
        <v>100</v>
      </c>
      <c r="M190" s="19">
        <v>0.20277500000000001</v>
      </c>
      <c r="N190" s="19">
        <v>0.42837900000000001</v>
      </c>
      <c r="O190" s="41">
        <f t="shared" si="47"/>
        <v>0.63115399999999999</v>
      </c>
      <c r="P190" s="19">
        <v>1.8365400000000001</v>
      </c>
      <c r="Q190" s="41">
        <f t="shared" si="48"/>
        <v>2.4676939999999998</v>
      </c>
      <c r="R190" s="44">
        <f t="shared" si="49"/>
        <v>0.9696492956264765</v>
      </c>
      <c r="S190" s="44">
        <f t="shared" si="50"/>
        <v>2.0484645326651432</v>
      </c>
      <c r="T190" s="44">
        <f t="shared" si="51"/>
        <v>3.0181138282916193</v>
      </c>
      <c r="U190" s="44">
        <f t="shared" si="52"/>
        <v>8.7821463069404473</v>
      </c>
      <c r="V190" s="44">
        <f t="shared" si="53"/>
        <v>11.800260135232065</v>
      </c>
      <c r="X190" s="36">
        <f t="shared" si="54"/>
        <v>100</v>
      </c>
      <c r="Y190" s="47">
        <f t="shared" si="55"/>
        <v>11.800260135232067</v>
      </c>
    </row>
    <row r="191" spans="1:25" ht="15" x14ac:dyDescent="0.25">
      <c r="A191" s="18" t="s">
        <v>424</v>
      </c>
      <c r="B191" s="18" t="s">
        <v>403</v>
      </c>
      <c r="C191" s="18" t="s">
        <v>38</v>
      </c>
      <c r="D191" s="19">
        <v>0.16164799999999999</v>
      </c>
      <c r="E191" s="19">
        <v>0</v>
      </c>
      <c r="F191" s="19">
        <v>0</v>
      </c>
      <c r="G191" s="19">
        <v>0</v>
      </c>
      <c r="H191" s="19">
        <f t="shared" si="42"/>
        <v>0.16164799999999999</v>
      </c>
      <c r="I191" s="42">
        <f t="shared" si="43"/>
        <v>0</v>
      </c>
      <c r="J191" s="42">
        <f t="shared" si="44"/>
        <v>0</v>
      </c>
      <c r="K191" s="42">
        <f t="shared" si="45"/>
        <v>0</v>
      </c>
      <c r="L191" s="42">
        <f t="shared" si="46"/>
        <v>100</v>
      </c>
      <c r="M191" s="19">
        <v>0</v>
      </c>
      <c r="N191" s="19">
        <v>0</v>
      </c>
      <c r="O191" s="41">
        <f t="shared" si="47"/>
        <v>0</v>
      </c>
      <c r="P191" s="19">
        <v>0</v>
      </c>
      <c r="Q191" s="41">
        <f t="shared" si="48"/>
        <v>0</v>
      </c>
      <c r="R191" s="44">
        <f t="shared" si="49"/>
        <v>0</v>
      </c>
      <c r="S191" s="44">
        <f t="shared" si="50"/>
        <v>0</v>
      </c>
      <c r="T191" s="44">
        <f t="shared" si="51"/>
        <v>0</v>
      </c>
      <c r="U191" s="44">
        <f t="shared" si="52"/>
        <v>0</v>
      </c>
      <c r="V191" s="44">
        <f t="shared" si="53"/>
        <v>0</v>
      </c>
      <c r="X191" s="36">
        <f t="shared" si="54"/>
        <v>100</v>
      </c>
      <c r="Y191" s="47">
        <f t="shared" si="55"/>
        <v>0</v>
      </c>
    </row>
    <row r="192" spans="1:25" ht="15" x14ac:dyDescent="0.25">
      <c r="A192" s="18" t="s">
        <v>425</v>
      </c>
      <c r="B192" s="18" t="s">
        <v>426</v>
      </c>
      <c r="C192" s="18" t="s">
        <v>49</v>
      </c>
      <c r="D192" s="19">
        <v>0.68737099999999995</v>
      </c>
      <c r="E192" s="19">
        <v>0</v>
      </c>
      <c r="F192" s="19">
        <v>0</v>
      </c>
      <c r="G192" s="19">
        <v>0</v>
      </c>
      <c r="H192" s="19">
        <f t="shared" si="42"/>
        <v>0.68737099999999995</v>
      </c>
      <c r="I192" s="42">
        <f t="shared" si="43"/>
        <v>0</v>
      </c>
      <c r="J192" s="42">
        <f t="shared" si="44"/>
        <v>0</v>
      </c>
      <c r="K192" s="42">
        <f t="shared" si="45"/>
        <v>0</v>
      </c>
      <c r="L192" s="42">
        <f t="shared" si="46"/>
        <v>100</v>
      </c>
      <c r="M192" s="19">
        <v>0</v>
      </c>
      <c r="N192" s="19">
        <v>0</v>
      </c>
      <c r="O192" s="41">
        <f t="shared" si="47"/>
        <v>0</v>
      </c>
      <c r="P192" s="19">
        <v>3.1610999999999998E-4</v>
      </c>
      <c r="Q192" s="41">
        <f t="shared" si="48"/>
        <v>3.1610999999999998E-4</v>
      </c>
      <c r="R192" s="44">
        <f t="shared" si="49"/>
        <v>0</v>
      </c>
      <c r="S192" s="44">
        <f t="shared" si="50"/>
        <v>0</v>
      </c>
      <c r="T192" s="44">
        <f t="shared" si="51"/>
        <v>0</v>
      </c>
      <c r="U192" s="44">
        <f t="shared" si="52"/>
        <v>4.5988265434532445E-2</v>
      </c>
      <c r="V192" s="44">
        <f t="shared" si="53"/>
        <v>4.5988265434532445E-2</v>
      </c>
      <c r="X192" s="36">
        <f t="shared" si="54"/>
        <v>100</v>
      </c>
      <c r="Y192" s="47">
        <f t="shared" si="55"/>
        <v>4.5988265434532445E-2</v>
      </c>
    </row>
    <row r="193" spans="1:25" ht="15" x14ac:dyDescent="0.25">
      <c r="A193" s="18" t="s">
        <v>427</v>
      </c>
      <c r="B193" s="18" t="s">
        <v>428</v>
      </c>
      <c r="C193" s="18" t="s">
        <v>49</v>
      </c>
      <c r="D193" s="19">
        <v>20.507999999999999</v>
      </c>
      <c r="E193" s="19">
        <v>0</v>
      </c>
      <c r="F193" s="19">
        <v>0</v>
      </c>
      <c r="G193" s="19">
        <v>0</v>
      </c>
      <c r="H193" s="19">
        <f t="shared" si="42"/>
        <v>20.507999999999999</v>
      </c>
      <c r="I193" s="42">
        <f t="shared" si="43"/>
        <v>0</v>
      </c>
      <c r="J193" s="42">
        <f t="shared" si="44"/>
        <v>0</v>
      </c>
      <c r="K193" s="42">
        <f t="shared" si="45"/>
        <v>0</v>
      </c>
      <c r="L193" s="42">
        <f t="shared" si="46"/>
        <v>100</v>
      </c>
      <c r="M193" s="19">
        <v>8.3507399999999996E-2</v>
      </c>
      <c r="N193" s="19">
        <v>5.4275299999999999E-2</v>
      </c>
      <c r="O193" s="41">
        <f t="shared" si="47"/>
        <v>0.13778269999999998</v>
      </c>
      <c r="P193" s="19">
        <v>0.179313</v>
      </c>
      <c r="Q193" s="41">
        <f t="shared" si="48"/>
        <v>0.31709569999999998</v>
      </c>
      <c r="R193" s="44">
        <f t="shared" si="49"/>
        <v>0.40719426565242833</v>
      </c>
      <c r="S193" s="44">
        <f t="shared" si="50"/>
        <v>0.26465428125609519</v>
      </c>
      <c r="T193" s="44">
        <f t="shared" si="51"/>
        <v>0.67184854690852336</v>
      </c>
      <c r="U193" s="44">
        <f t="shared" si="52"/>
        <v>0.87435634874195434</v>
      </c>
      <c r="V193" s="44">
        <f t="shared" si="53"/>
        <v>1.5462048956504779</v>
      </c>
      <c r="X193" s="36">
        <f t="shared" si="54"/>
        <v>100</v>
      </c>
      <c r="Y193" s="47">
        <f t="shared" si="55"/>
        <v>1.5462048956504779</v>
      </c>
    </row>
    <row r="194" spans="1:25" ht="15" x14ac:dyDescent="0.25">
      <c r="A194" s="18" t="s">
        <v>429</v>
      </c>
      <c r="B194" s="18" t="s">
        <v>430</v>
      </c>
      <c r="C194" s="18" t="s">
        <v>38</v>
      </c>
      <c r="D194" s="19">
        <v>2.8179500000000002</v>
      </c>
      <c r="E194" s="19">
        <v>0</v>
      </c>
      <c r="F194" s="19">
        <v>0</v>
      </c>
      <c r="G194" s="19">
        <v>0</v>
      </c>
      <c r="H194" s="19">
        <f t="shared" si="42"/>
        <v>2.8179500000000002</v>
      </c>
      <c r="I194" s="42">
        <f t="shared" si="43"/>
        <v>0</v>
      </c>
      <c r="J194" s="42">
        <f t="shared" si="44"/>
        <v>0</v>
      </c>
      <c r="K194" s="42">
        <f t="shared" si="45"/>
        <v>0</v>
      </c>
      <c r="L194" s="42">
        <f t="shared" si="46"/>
        <v>100</v>
      </c>
      <c r="M194" s="19">
        <v>1.8333800000000001E-2</v>
      </c>
      <c r="N194" s="19">
        <v>2.79229E-2</v>
      </c>
      <c r="O194" s="41">
        <f t="shared" si="47"/>
        <v>4.6256699999999998E-2</v>
      </c>
      <c r="P194" s="19">
        <v>5.7381700000000001E-2</v>
      </c>
      <c r="Q194" s="41">
        <f t="shared" si="48"/>
        <v>0.10363839999999999</v>
      </c>
      <c r="R194" s="44">
        <f t="shared" si="49"/>
        <v>0.65060771127947625</v>
      </c>
      <c r="S194" s="44">
        <f t="shared" si="50"/>
        <v>0.99089408967511838</v>
      </c>
      <c r="T194" s="44">
        <f t="shared" si="51"/>
        <v>1.6415018009545943</v>
      </c>
      <c r="U194" s="44">
        <f t="shared" si="52"/>
        <v>2.0362923401763693</v>
      </c>
      <c r="V194" s="44">
        <f t="shared" si="53"/>
        <v>3.6777941411309634</v>
      </c>
      <c r="X194" s="36">
        <f t="shared" si="54"/>
        <v>100</v>
      </c>
      <c r="Y194" s="47">
        <f t="shared" si="55"/>
        <v>3.6777941411309638</v>
      </c>
    </row>
    <row r="195" spans="1:25" ht="15" x14ac:dyDescent="0.25">
      <c r="A195" s="18" t="s">
        <v>431</v>
      </c>
      <c r="B195" s="18" t="s">
        <v>432</v>
      </c>
      <c r="C195" s="18" t="s">
        <v>38</v>
      </c>
      <c r="D195" s="19">
        <v>5.2466999999999997</v>
      </c>
      <c r="E195" s="19">
        <v>0</v>
      </c>
      <c r="F195" s="19">
        <v>0</v>
      </c>
      <c r="G195" s="19">
        <v>0</v>
      </c>
      <c r="H195" s="19">
        <f t="shared" si="42"/>
        <v>5.2466999999999997</v>
      </c>
      <c r="I195" s="42">
        <f t="shared" si="43"/>
        <v>0</v>
      </c>
      <c r="J195" s="42">
        <f t="shared" si="44"/>
        <v>0</v>
      </c>
      <c r="K195" s="42">
        <f t="shared" si="45"/>
        <v>0</v>
      </c>
      <c r="L195" s="42">
        <f t="shared" si="46"/>
        <v>100</v>
      </c>
      <c r="M195" s="19">
        <v>0.12725600000000001</v>
      </c>
      <c r="N195" s="19">
        <v>0.14799899999999999</v>
      </c>
      <c r="O195" s="41">
        <f t="shared" si="47"/>
        <v>0.27525500000000003</v>
      </c>
      <c r="P195" s="19">
        <v>0.49168000000000001</v>
      </c>
      <c r="Q195" s="41">
        <f t="shared" si="48"/>
        <v>0.76693500000000003</v>
      </c>
      <c r="R195" s="44">
        <f t="shared" si="49"/>
        <v>2.4254483770751141</v>
      </c>
      <c r="S195" s="44">
        <f t="shared" si="50"/>
        <v>2.820801646749385</v>
      </c>
      <c r="T195" s="44">
        <f t="shared" si="51"/>
        <v>5.2462500238245005</v>
      </c>
      <c r="U195" s="44">
        <f t="shared" si="52"/>
        <v>9.3712238168753696</v>
      </c>
      <c r="V195" s="44">
        <f t="shared" si="53"/>
        <v>14.617473840699871</v>
      </c>
      <c r="X195" s="36">
        <f t="shared" si="54"/>
        <v>100</v>
      </c>
      <c r="Y195" s="47">
        <f t="shared" si="55"/>
        <v>14.617473840699869</v>
      </c>
    </row>
    <row r="196" spans="1:25" ht="15" x14ac:dyDescent="0.25">
      <c r="A196" s="18" t="s">
        <v>433</v>
      </c>
      <c r="B196" s="18" t="s">
        <v>434</v>
      </c>
      <c r="C196" s="18" t="s">
        <v>38</v>
      </c>
      <c r="D196" s="19">
        <v>1.49607</v>
      </c>
      <c r="E196" s="19">
        <v>0</v>
      </c>
      <c r="F196" s="19">
        <v>0</v>
      </c>
      <c r="G196" s="19">
        <v>0</v>
      </c>
      <c r="H196" s="19">
        <f t="shared" si="42"/>
        <v>1.49607</v>
      </c>
      <c r="I196" s="42">
        <f t="shared" si="43"/>
        <v>0</v>
      </c>
      <c r="J196" s="42">
        <f t="shared" si="44"/>
        <v>0</v>
      </c>
      <c r="K196" s="42">
        <f t="shared" si="45"/>
        <v>0</v>
      </c>
      <c r="L196" s="42">
        <f t="shared" si="46"/>
        <v>100</v>
      </c>
      <c r="M196" s="19">
        <v>0</v>
      </c>
      <c r="N196" s="19">
        <v>1.3085299999999999E-2</v>
      </c>
      <c r="O196" s="41">
        <f t="shared" si="47"/>
        <v>1.3085299999999999E-2</v>
      </c>
      <c r="P196" s="19">
        <v>1.0711999999999999E-2</v>
      </c>
      <c r="Q196" s="41">
        <f t="shared" si="48"/>
        <v>2.37973E-2</v>
      </c>
      <c r="R196" s="44">
        <f t="shared" si="49"/>
        <v>0</v>
      </c>
      <c r="S196" s="44">
        <f t="shared" si="50"/>
        <v>0.87464490297913866</v>
      </c>
      <c r="T196" s="44">
        <f t="shared" si="51"/>
        <v>0.87464490297913866</v>
      </c>
      <c r="U196" s="44">
        <f t="shared" si="52"/>
        <v>0.71600927764075206</v>
      </c>
      <c r="V196" s="44">
        <f t="shared" si="53"/>
        <v>1.5906541806198908</v>
      </c>
      <c r="X196" s="36">
        <f t="shared" si="54"/>
        <v>100</v>
      </c>
      <c r="Y196" s="47">
        <f t="shared" si="55"/>
        <v>1.5906541806198908</v>
      </c>
    </row>
    <row r="197" spans="1:25" ht="15" x14ac:dyDescent="0.25">
      <c r="A197" s="18" t="s">
        <v>435</v>
      </c>
      <c r="B197" s="18" t="s">
        <v>436</v>
      </c>
      <c r="C197" s="18" t="s">
        <v>38</v>
      </c>
      <c r="D197" s="19">
        <v>3.1227800000000001</v>
      </c>
      <c r="E197" s="19">
        <v>0</v>
      </c>
      <c r="F197" s="19">
        <v>0.37974403898600001</v>
      </c>
      <c r="G197" s="19">
        <v>2.5063779252299998</v>
      </c>
      <c r="H197" s="19">
        <f t="shared" si="42"/>
        <v>0.23665803578400046</v>
      </c>
      <c r="I197" s="42">
        <f t="shared" si="43"/>
        <v>0</v>
      </c>
      <c r="J197" s="42">
        <f t="shared" si="44"/>
        <v>12.160448029832391</v>
      </c>
      <c r="K197" s="42">
        <f t="shared" si="45"/>
        <v>80.261111100685923</v>
      </c>
      <c r="L197" s="42">
        <f t="shared" si="46"/>
        <v>7.5784408694816934</v>
      </c>
      <c r="M197" s="19">
        <v>3.7395299999999999E-2</v>
      </c>
      <c r="N197" s="19">
        <v>0.175703</v>
      </c>
      <c r="O197" s="41">
        <f t="shared" si="47"/>
        <v>0.21309829999999999</v>
      </c>
      <c r="P197" s="19">
        <v>0.416912</v>
      </c>
      <c r="Q197" s="41">
        <f t="shared" si="48"/>
        <v>0.63001030000000002</v>
      </c>
      <c r="R197" s="44">
        <f t="shared" si="49"/>
        <v>1.1975003042161152</v>
      </c>
      <c r="S197" s="44">
        <f t="shared" si="50"/>
        <v>5.6264930606702999</v>
      </c>
      <c r="T197" s="44">
        <f t="shared" si="51"/>
        <v>6.8239933648864142</v>
      </c>
      <c r="U197" s="44">
        <f t="shared" si="52"/>
        <v>13.350668314770815</v>
      </c>
      <c r="V197" s="44">
        <f t="shared" si="53"/>
        <v>20.17466167965723</v>
      </c>
      <c r="X197" s="36">
        <f t="shared" si="54"/>
        <v>100.00000000000001</v>
      </c>
      <c r="Y197" s="47">
        <f t="shared" si="55"/>
        <v>20.17466167965723</v>
      </c>
    </row>
    <row r="198" spans="1:25" ht="15" x14ac:dyDescent="0.25">
      <c r="A198" s="18" t="s">
        <v>437</v>
      </c>
      <c r="B198" s="18" t="s">
        <v>438</v>
      </c>
      <c r="C198" s="18" t="s">
        <v>38</v>
      </c>
      <c r="D198" s="19">
        <v>10.0829</v>
      </c>
      <c r="E198" s="19">
        <v>0</v>
      </c>
      <c r="F198" s="19">
        <v>1.5662738566099999E-2</v>
      </c>
      <c r="G198" s="19">
        <v>0.36352719341099998</v>
      </c>
      <c r="H198" s="19">
        <f t="shared" si="42"/>
        <v>9.7037100680229003</v>
      </c>
      <c r="I198" s="42">
        <f t="shared" si="43"/>
        <v>0</v>
      </c>
      <c r="J198" s="42">
        <f t="shared" si="44"/>
        <v>0.15533962020946354</v>
      </c>
      <c r="K198" s="42">
        <f t="shared" si="45"/>
        <v>3.6053833064991223</v>
      </c>
      <c r="L198" s="42">
        <f t="shared" si="46"/>
        <v>96.239277073291419</v>
      </c>
      <c r="M198" s="19">
        <v>0.15010200000000001</v>
      </c>
      <c r="N198" s="19">
        <v>6.2090699999999999E-2</v>
      </c>
      <c r="O198" s="41">
        <f t="shared" si="47"/>
        <v>0.21219270000000001</v>
      </c>
      <c r="P198" s="19">
        <v>0.36662699999999998</v>
      </c>
      <c r="Q198" s="41">
        <f t="shared" si="48"/>
        <v>0.57881969999999994</v>
      </c>
      <c r="R198" s="44">
        <f t="shared" si="49"/>
        <v>1.4886788523143144</v>
      </c>
      <c r="S198" s="44">
        <f t="shared" si="50"/>
        <v>0.61580200140832497</v>
      </c>
      <c r="T198" s="44">
        <f t="shared" si="51"/>
        <v>2.1044808537226394</v>
      </c>
      <c r="U198" s="44">
        <f t="shared" si="52"/>
        <v>3.6361265112219696</v>
      </c>
      <c r="V198" s="44">
        <f t="shared" si="53"/>
        <v>5.7406073649446085</v>
      </c>
      <c r="X198" s="36">
        <f t="shared" si="54"/>
        <v>100</v>
      </c>
      <c r="Y198" s="47">
        <f t="shared" si="55"/>
        <v>5.7406073649446085</v>
      </c>
    </row>
    <row r="199" spans="1:25" ht="15" x14ac:dyDescent="0.25">
      <c r="A199" s="18" t="s">
        <v>439</v>
      </c>
      <c r="B199" s="18" t="s">
        <v>440</v>
      </c>
      <c r="C199" s="18" t="s">
        <v>38</v>
      </c>
      <c r="D199" s="19">
        <v>1.5141500000000001</v>
      </c>
      <c r="E199" s="19">
        <v>0</v>
      </c>
      <c r="F199" s="19">
        <v>0</v>
      </c>
      <c r="G199" s="19">
        <v>0</v>
      </c>
      <c r="H199" s="19">
        <f t="shared" si="42"/>
        <v>1.5141500000000001</v>
      </c>
      <c r="I199" s="42">
        <f t="shared" si="43"/>
        <v>0</v>
      </c>
      <c r="J199" s="42">
        <f t="shared" si="44"/>
        <v>0</v>
      </c>
      <c r="K199" s="42">
        <f t="shared" si="45"/>
        <v>0</v>
      </c>
      <c r="L199" s="42">
        <f t="shared" si="46"/>
        <v>100</v>
      </c>
      <c r="M199" s="19">
        <v>4.6651699999999997E-2</v>
      </c>
      <c r="N199" s="19">
        <v>2.8617699999999999E-2</v>
      </c>
      <c r="O199" s="41">
        <f t="shared" si="47"/>
        <v>7.52694E-2</v>
      </c>
      <c r="P199" s="19">
        <v>5.0397499999999998E-2</v>
      </c>
      <c r="Q199" s="41">
        <f t="shared" si="48"/>
        <v>0.1256669</v>
      </c>
      <c r="R199" s="44">
        <f t="shared" si="49"/>
        <v>3.0810487732391105</v>
      </c>
      <c r="S199" s="44">
        <f t="shared" si="50"/>
        <v>1.8900175015685368</v>
      </c>
      <c r="T199" s="44">
        <f t="shared" si="51"/>
        <v>4.9710662748076482</v>
      </c>
      <c r="U199" s="44">
        <f t="shared" si="52"/>
        <v>3.3284350955981901</v>
      </c>
      <c r="V199" s="44">
        <f t="shared" si="53"/>
        <v>8.2995013704058369</v>
      </c>
      <c r="X199" s="36">
        <f t="shared" si="54"/>
        <v>100</v>
      </c>
      <c r="Y199" s="47">
        <f t="shared" si="55"/>
        <v>8.2995013704058369</v>
      </c>
    </row>
    <row r="200" spans="1:25" ht="15" x14ac:dyDescent="0.25">
      <c r="A200" s="18" t="s">
        <v>441</v>
      </c>
      <c r="B200" s="18" t="s">
        <v>442</v>
      </c>
      <c r="C200" s="18" t="s">
        <v>38</v>
      </c>
      <c r="D200" s="19">
        <v>11.7126</v>
      </c>
      <c r="E200" s="19">
        <v>0</v>
      </c>
      <c r="F200" s="19">
        <v>0</v>
      </c>
      <c r="G200" s="19">
        <v>0</v>
      </c>
      <c r="H200" s="19">
        <f t="shared" si="42"/>
        <v>11.7126</v>
      </c>
      <c r="I200" s="42">
        <f t="shared" si="43"/>
        <v>0</v>
      </c>
      <c r="J200" s="42">
        <f t="shared" si="44"/>
        <v>0</v>
      </c>
      <c r="K200" s="42">
        <f t="shared" si="45"/>
        <v>0</v>
      </c>
      <c r="L200" s="42">
        <f t="shared" si="46"/>
        <v>100</v>
      </c>
      <c r="M200" s="19">
        <v>0.27021499999999998</v>
      </c>
      <c r="N200" s="19">
        <v>8.0613000000000004E-2</v>
      </c>
      <c r="O200" s="41">
        <f t="shared" si="47"/>
        <v>0.35082799999999997</v>
      </c>
      <c r="P200" s="19">
        <v>0.28226600000000002</v>
      </c>
      <c r="Q200" s="41">
        <f t="shared" si="48"/>
        <v>0.63309400000000005</v>
      </c>
      <c r="R200" s="44">
        <f t="shared" si="49"/>
        <v>2.3070454040947355</v>
      </c>
      <c r="S200" s="44">
        <f t="shared" si="50"/>
        <v>0.68825879821730451</v>
      </c>
      <c r="T200" s="44">
        <f t="shared" si="51"/>
        <v>2.9953042023120395</v>
      </c>
      <c r="U200" s="44">
        <f t="shared" si="52"/>
        <v>2.4099346003449278</v>
      </c>
      <c r="V200" s="44">
        <f t="shared" si="53"/>
        <v>5.4052388026569682</v>
      </c>
      <c r="X200" s="36">
        <f t="shared" si="54"/>
        <v>100</v>
      </c>
      <c r="Y200" s="47">
        <f t="shared" si="55"/>
        <v>5.4052388026569673</v>
      </c>
    </row>
    <row r="201" spans="1:25" ht="15" x14ac:dyDescent="0.25">
      <c r="A201" s="18" t="s">
        <v>443</v>
      </c>
      <c r="B201" s="18" t="s">
        <v>444</v>
      </c>
      <c r="C201" s="18" t="s">
        <v>28</v>
      </c>
      <c r="D201" s="19">
        <v>2.73116</v>
      </c>
      <c r="E201" s="19">
        <v>0</v>
      </c>
      <c r="F201" s="19">
        <v>0</v>
      </c>
      <c r="G201" s="19">
        <v>0</v>
      </c>
      <c r="H201" s="19">
        <f t="shared" si="42"/>
        <v>2.73116</v>
      </c>
      <c r="I201" s="42">
        <f t="shared" si="43"/>
        <v>0</v>
      </c>
      <c r="J201" s="42">
        <f t="shared" si="44"/>
        <v>0</v>
      </c>
      <c r="K201" s="42">
        <f t="shared" si="45"/>
        <v>0</v>
      </c>
      <c r="L201" s="42">
        <f t="shared" si="46"/>
        <v>100</v>
      </c>
      <c r="M201" s="19">
        <v>3.7874100000000001E-2</v>
      </c>
      <c r="N201" s="19">
        <v>9.6829799999999994E-2</v>
      </c>
      <c r="O201" s="41">
        <f t="shared" si="47"/>
        <v>0.13470389999999999</v>
      </c>
      <c r="P201" s="19">
        <v>0.61489899999999997</v>
      </c>
      <c r="Q201" s="41">
        <f t="shared" si="48"/>
        <v>0.74960289999999996</v>
      </c>
      <c r="R201" s="44">
        <f t="shared" si="49"/>
        <v>1.3867404326366819</v>
      </c>
      <c r="S201" s="44">
        <f t="shared" si="50"/>
        <v>3.5453726621655268</v>
      </c>
      <c r="T201" s="44">
        <f t="shared" si="51"/>
        <v>4.9321130948022081</v>
      </c>
      <c r="U201" s="44">
        <f t="shared" si="52"/>
        <v>22.514206417785847</v>
      </c>
      <c r="V201" s="44">
        <f t="shared" si="53"/>
        <v>27.446319512588058</v>
      </c>
      <c r="X201" s="36">
        <f t="shared" si="54"/>
        <v>100</v>
      </c>
      <c r="Y201" s="47">
        <f t="shared" si="55"/>
        <v>27.446319512588055</v>
      </c>
    </row>
    <row r="202" spans="1:25" ht="15" x14ac:dyDescent="0.25">
      <c r="A202" s="18" t="s">
        <v>445</v>
      </c>
      <c r="B202" s="18" t="s">
        <v>446</v>
      </c>
      <c r="C202" s="18" t="s">
        <v>38</v>
      </c>
      <c r="D202" s="19">
        <v>1.71672</v>
      </c>
      <c r="E202" s="19">
        <v>0</v>
      </c>
      <c r="F202" s="19">
        <v>0</v>
      </c>
      <c r="G202" s="19">
        <v>0</v>
      </c>
      <c r="H202" s="19">
        <f t="shared" si="42"/>
        <v>1.71672</v>
      </c>
      <c r="I202" s="42">
        <f t="shared" si="43"/>
        <v>0</v>
      </c>
      <c r="J202" s="42">
        <f t="shared" si="44"/>
        <v>0</v>
      </c>
      <c r="K202" s="42">
        <f t="shared" si="45"/>
        <v>0</v>
      </c>
      <c r="L202" s="42">
        <f t="shared" si="46"/>
        <v>100</v>
      </c>
      <c r="M202" s="19">
        <v>0</v>
      </c>
      <c r="N202" s="19">
        <v>0</v>
      </c>
      <c r="O202" s="41">
        <f t="shared" si="47"/>
        <v>0</v>
      </c>
      <c r="P202" s="19">
        <v>0</v>
      </c>
      <c r="Q202" s="41">
        <f t="shared" si="48"/>
        <v>0</v>
      </c>
      <c r="R202" s="44">
        <f t="shared" si="49"/>
        <v>0</v>
      </c>
      <c r="S202" s="44">
        <f t="shared" si="50"/>
        <v>0</v>
      </c>
      <c r="T202" s="44">
        <f t="shared" si="51"/>
        <v>0</v>
      </c>
      <c r="U202" s="44">
        <f t="shared" si="52"/>
        <v>0</v>
      </c>
      <c r="V202" s="44">
        <f t="shared" si="53"/>
        <v>0</v>
      </c>
      <c r="X202" s="36">
        <f t="shared" si="54"/>
        <v>100</v>
      </c>
      <c r="Y202" s="47">
        <f t="shared" si="55"/>
        <v>0</v>
      </c>
    </row>
    <row r="203" spans="1:25" ht="15" x14ac:dyDescent="0.25">
      <c r="A203" s="18" t="s">
        <v>447</v>
      </c>
      <c r="B203" s="18" t="s">
        <v>448</v>
      </c>
      <c r="C203" s="18" t="s">
        <v>38</v>
      </c>
      <c r="D203" s="19">
        <v>2.5008300000000001</v>
      </c>
      <c r="E203" s="19">
        <v>0</v>
      </c>
      <c r="F203" s="19">
        <v>0</v>
      </c>
      <c r="G203" s="19">
        <v>0</v>
      </c>
      <c r="H203" s="19">
        <f t="shared" si="42"/>
        <v>2.5008300000000001</v>
      </c>
      <c r="I203" s="42">
        <f t="shared" si="43"/>
        <v>0</v>
      </c>
      <c r="J203" s="42">
        <f t="shared" si="44"/>
        <v>0</v>
      </c>
      <c r="K203" s="42">
        <f t="shared" si="45"/>
        <v>0</v>
      </c>
      <c r="L203" s="42">
        <f t="shared" si="46"/>
        <v>100</v>
      </c>
      <c r="M203" s="19">
        <v>2.8799999999999999E-2</v>
      </c>
      <c r="N203" s="19">
        <v>3.10934E-2</v>
      </c>
      <c r="O203" s="41">
        <f t="shared" si="47"/>
        <v>5.9893399999999999E-2</v>
      </c>
      <c r="P203" s="19">
        <v>0.14463200000000001</v>
      </c>
      <c r="Q203" s="41">
        <f t="shared" si="48"/>
        <v>0.20452540000000002</v>
      </c>
      <c r="R203" s="44">
        <f t="shared" si="49"/>
        <v>1.1516176629359052</v>
      </c>
      <c r="S203" s="44">
        <f t="shared" si="50"/>
        <v>1.2433232166920583</v>
      </c>
      <c r="T203" s="44">
        <f t="shared" si="51"/>
        <v>2.3949408796279634</v>
      </c>
      <c r="U203" s="44">
        <f t="shared" si="52"/>
        <v>5.7833599245050644</v>
      </c>
      <c r="V203" s="44">
        <f t="shared" si="53"/>
        <v>8.1783008041330287</v>
      </c>
      <c r="X203" s="36">
        <f t="shared" si="54"/>
        <v>100</v>
      </c>
      <c r="Y203" s="47">
        <f t="shared" si="55"/>
        <v>8.178300804133027</v>
      </c>
    </row>
    <row r="204" spans="1:25" ht="15" x14ac:dyDescent="0.25">
      <c r="A204" s="18" t="s">
        <v>449</v>
      </c>
      <c r="B204" s="18" t="s">
        <v>450</v>
      </c>
      <c r="C204" s="18" t="s">
        <v>38</v>
      </c>
      <c r="D204" s="19">
        <v>0.56743699999999997</v>
      </c>
      <c r="E204" s="19">
        <v>0</v>
      </c>
      <c r="F204" s="19">
        <v>0</v>
      </c>
      <c r="G204" s="19">
        <v>0</v>
      </c>
      <c r="H204" s="19">
        <f t="shared" si="42"/>
        <v>0.56743699999999997</v>
      </c>
      <c r="I204" s="42">
        <f t="shared" si="43"/>
        <v>0</v>
      </c>
      <c r="J204" s="42">
        <f t="shared" si="44"/>
        <v>0</v>
      </c>
      <c r="K204" s="42">
        <f t="shared" si="45"/>
        <v>0</v>
      </c>
      <c r="L204" s="42">
        <f t="shared" si="46"/>
        <v>100</v>
      </c>
      <c r="M204" s="19">
        <v>0</v>
      </c>
      <c r="N204" s="19">
        <v>0</v>
      </c>
      <c r="O204" s="41">
        <f t="shared" si="47"/>
        <v>0</v>
      </c>
      <c r="P204" s="19">
        <v>9.7392000000000006E-2</v>
      </c>
      <c r="Q204" s="41">
        <f t="shared" si="48"/>
        <v>9.7392000000000006E-2</v>
      </c>
      <c r="R204" s="44">
        <f t="shared" si="49"/>
        <v>0</v>
      </c>
      <c r="S204" s="44">
        <f t="shared" si="50"/>
        <v>0</v>
      </c>
      <c r="T204" s="44">
        <f t="shared" si="51"/>
        <v>0</v>
      </c>
      <c r="U204" s="44">
        <f t="shared" si="52"/>
        <v>17.163491277445779</v>
      </c>
      <c r="V204" s="44">
        <f t="shared" si="53"/>
        <v>17.163491277445779</v>
      </c>
      <c r="X204" s="36">
        <f t="shared" si="54"/>
        <v>100</v>
      </c>
      <c r="Y204" s="47">
        <f t="shared" si="55"/>
        <v>17.163491277445779</v>
      </c>
    </row>
    <row r="205" spans="1:25" ht="15" x14ac:dyDescent="0.25">
      <c r="A205" s="18" t="s">
        <v>451</v>
      </c>
      <c r="B205" s="18" t="s">
        <v>452</v>
      </c>
      <c r="C205" s="18" t="s">
        <v>38</v>
      </c>
      <c r="D205" s="19">
        <v>4.8125999999999998</v>
      </c>
      <c r="E205" s="19">
        <v>0</v>
      </c>
      <c r="F205" s="19">
        <v>0</v>
      </c>
      <c r="G205" s="19">
        <v>0</v>
      </c>
      <c r="H205" s="19">
        <f t="shared" si="42"/>
        <v>4.8125999999999998</v>
      </c>
      <c r="I205" s="42">
        <f t="shared" si="43"/>
        <v>0</v>
      </c>
      <c r="J205" s="42">
        <f t="shared" si="44"/>
        <v>0</v>
      </c>
      <c r="K205" s="42">
        <f t="shared" si="45"/>
        <v>0</v>
      </c>
      <c r="L205" s="42">
        <f t="shared" si="46"/>
        <v>100</v>
      </c>
      <c r="M205" s="19">
        <v>0</v>
      </c>
      <c r="N205" s="19">
        <v>0</v>
      </c>
      <c r="O205" s="41">
        <f t="shared" si="47"/>
        <v>0</v>
      </c>
      <c r="P205" s="19">
        <v>1.44E-2</v>
      </c>
      <c r="Q205" s="41">
        <f t="shared" si="48"/>
        <v>1.44E-2</v>
      </c>
      <c r="R205" s="44">
        <f t="shared" si="49"/>
        <v>0</v>
      </c>
      <c r="S205" s="44">
        <f t="shared" si="50"/>
        <v>0</v>
      </c>
      <c r="T205" s="44">
        <f t="shared" si="51"/>
        <v>0</v>
      </c>
      <c r="U205" s="44">
        <f t="shared" si="52"/>
        <v>0.29921456177533973</v>
      </c>
      <c r="V205" s="44">
        <f t="shared" si="53"/>
        <v>0.29921456177533973</v>
      </c>
      <c r="X205" s="36">
        <f t="shared" si="54"/>
        <v>100</v>
      </c>
      <c r="Y205" s="47">
        <f t="shared" si="55"/>
        <v>0.29921456177533973</v>
      </c>
    </row>
    <row r="206" spans="1:25" ht="15" x14ac:dyDescent="0.25">
      <c r="A206" s="18" t="s">
        <v>453</v>
      </c>
      <c r="B206" s="18" t="s">
        <v>454</v>
      </c>
      <c r="C206" s="18" t="s">
        <v>38</v>
      </c>
      <c r="D206" s="19">
        <v>5.9658300000000004</v>
      </c>
      <c r="E206" s="19">
        <v>0</v>
      </c>
      <c r="F206" s="19">
        <v>0</v>
      </c>
      <c r="G206" s="19">
        <v>0</v>
      </c>
      <c r="H206" s="19">
        <f t="shared" si="42"/>
        <v>5.9658300000000004</v>
      </c>
      <c r="I206" s="42">
        <f t="shared" si="43"/>
        <v>0</v>
      </c>
      <c r="J206" s="42">
        <f t="shared" si="44"/>
        <v>0</v>
      </c>
      <c r="K206" s="42">
        <f t="shared" si="45"/>
        <v>0</v>
      </c>
      <c r="L206" s="42">
        <f t="shared" si="46"/>
        <v>100</v>
      </c>
      <c r="M206" s="19">
        <v>7.9347100000000004E-2</v>
      </c>
      <c r="N206" s="19">
        <v>7.6535300000000001E-2</v>
      </c>
      <c r="O206" s="41">
        <f t="shared" si="47"/>
        <v>0.1558824</v>
      </c>
      <c r="P206" s="19">
        <v>0.80906299999999998</v>
      </c>
      <c r="Q206" s="41">
        <f t="shared" si="48"/>
        <v>0.96494539999999995</v>
      </c>
      <c r="R206" s="44">
        <f t="shared" si="49"/>
        <v>1.3300261656802155</v>
      </c>
      <c r="S206" s="44">
        <f t="shared" si="50"/>
        <v>1.2828944170383667</v>
      </c>
      <c r="T206" s="44">
        <f t="shared" si="51"/>
        <v>2.6129205827185822</v>
      </c>
      <c r="U206" s="44">
        <f t="shared" si="52"/>
        <v>13.561616740671456</v>
      </c>
      <c r="V206" s="44">
        <f t="shared" si="53"/>
        <v>16.174537323390037</v>
      </c>
      <c r="X206" s="36">
        <f t="shared" si="54"/>
        <v>100</v>
      </c>
      <c r="Y206" s="47">
        <f t="shared" si="55"/>
        <v>16.174537323390037</v>
      </c>
    </row>
    <row r="207" spans="1:25" ht="15" x14ac:dyDescent="0.25">
      <c r="A207" s="18" t="s">
        <v>455</v>
      </c>
      <c r="B207" s="18" t="s">
        <v>456</v>
      </c>
      <c r="C207" s="18" t="s">
        <v>38</v>
      </c>
      <c r="D207" s="19">
        <v>6.0395500000000002</v>
      </c>
      <c r="E207" s="19">
        <v>0</v>
      </c>
      <c r="F207" s="19">
        <v>0</v>
      </c>
      <c r="G207" s="19">
        <v>0</v>
      </c>
      <c r="H207" s="19">
        <f t="shared" si="42"/>
        <v>6.0395500000000002</v>
      </c>
      <c r="I207" s="42">
        <f t="shared" si="43"/>
        <v>0</v>
      </c>
      <c r="J207" s="42">
        <f t="shared" si="44"/>
        <v>0</v>
      </c>
      <c r="K207" s="42">
        <f t="shared" si="45"/>
        <v>0</v>
      </c>
      <c r="L207" s="42">
        <f t="shared" si="46"/>
        <v>100</v>
      </c>
      <c r="M207" s="19">
        <v>0</v>
      </c>
      <c r="N207" s="19">
        <v>0</v>
      </c>
      <c r="O207" s="41">
        <f t="shared" si="47"/>
        <v>0</v>
      </c>
      <c r="P207" s="19">
        <v>2.0799999999999999E-2</v>
      </c>
      <c r="Q207" s="41">
        <f t="shared" si="48"/>
        <v>2.0799999999999999E-2</v>
      </c>
      <c r="R207" s="44">
        <f t="shared" si="49"/>
        <v>0</v>
      </c>
      <c r="S207" s="44">
        <f t="shared" si="50"/>
        <v>0</v>
      </c>
      <c r="T207" s="44">
        <f t="shared" si="51"/>
        <v>0</v>
      </c>
      <c r="U207" s="44">
        <f t="shared" si="52"/>
        <v>0.34439651960824896</v>
      </c>
      <c r="V207" s="44">
        <f t="shared" si="53"/>
        <v>0.34439651960824896</v>
      </c>
      <c r="X207" s="36">
        <f t="shared" si="54"/>
        <v>100</v>
      </c>
      <c r="Y207" s="47">
        <f t="shared" si="55"/>
        <v>0.34439651960824896</v>
      </c>
    </row>
    <row r="208" spans="1:25" ht="15" x14ac:dyDescent="0.25">
      <c r="A208" s="18" t="s">
        <v>457</v>
      </c>
      <c r="B208" s="18" t="s">
        <v>458</v>
      </c>
      <c r="C208" s="18" t="s">
        <v>38</v>
      </c>
      <c r="D208" s="19">
        <v>18.575299999999999</v>
      </c>
      <c r="E208" s="19">
        <v>4.5051612528000003E-2</v>
      </c>
      <c r="F208" s="19">
        <v>1.7920868645200001E-2</v>
      </c>
      <c r="G208" s="19">
        <v>0.234291726482</v>
      </c>
      <c r="H208" s="19">
        <f t="shared" si="42"/>
        <v>18.278035792344802</v>
      </c>
      <c r="I208" s="42">
        <f t="shared" si="43"/>
        <v>0.24253504669103598</v>
      </c>
      <c r="J208" s="42">
        <f t="shared" si="44"/>
        <v>9.6476873295182328E-2</v>
      </c>
      <c r="K208" s="42">
        <f t="shared" si="45"/>
        <v>1.2613079007176198</v>
      </c>
      <c r="L208" s="42">
        <f t="shared" si="46"/>
        <v>98.399680179296183</v>
      </c>
      <c r="M208" s="19">
        <v>3.7927700000000002E-2</v>
      </c>
      <c r="N208" s="19">
        <v>1.81002E-2</v>
      </c>
      <c r="O208" s="41">
        <f t="shared" si="47"/>
        <v>5.6027900000000005E-2</v>
      </c>
      <c r="P208" s="19">
        <v>0.11837399999999999</v>
      </c>
      <c r="Q208" s="41">
        <f t="shared" si="48"/>
        <v>0.1744019</v>
      </c>
      <c r="R208" s="44">
        <f t="shared" si="49"/>
        <v>0.20418351251392983</v>
      </c>
      <c r="S208" s="44">
        <f t="shared" si="50"/>
        <v>9.7442302412343279E-2</v>
      </c>
      <c r="T208" s="44">
        <f t="shared" si="51"/>
        <v>0.30162581492627311</v>
      </c>
      <c r="U208" s="44">
        <f t="shared" si="52"/>
        <v>0.63726561616770661</v>
      </c>
      <c r="V208" s="44">
        <f t="shared" si="53"/>
        <v>0.93889143109397966</v>
      </c>
      <c r="X208" s="36">
        <f t="shared" si="54"/>
        <v>100.00000000000003</v>
      </c>
      <c r="Y208" s="47">
        <f t="shared" si="55"/>
        <v>0.93889143109397977</v>
      </c>
    </row>
    <row r="209" spans="1:25" ht="15" x14ac:dyDescent="0.25">
      <c r="A209" s="18" t="s">
        <v>459</v>
      </c>
      <c r="B209" s="18" t="s">
        <v>460</v>
      </c>
      <c r="C209" s="18" t="s">
        <v>38</v>
      </c>
      <c r="D209" s="19">
        <v>4.6132400000000002</v>
      </c>
      <c r="E209" s="19">
        <v>0</v>
      </c>
      <c r="F209" s="19">
        <v>0</v>
      </c>
      <c r="G209" s="19">
        <v>0</v>
      </c>
      <c r="H209" s="19">
        <f t="shared" si="42"/>
        <v>4.6132400000000002</v>
      </c>
      <c r="I209" s="42">
        <f t="shared" si="43"/>
        <v>0</v>
      </c>
      <c r="J209" s="42">
        <f t="shared" si="44"/>
        <v>0</v>
      </c>
      <c r="K209" s="42">
        <f t="shared" si="45"/>
        <v>0</v>
      </c>
      <c r="L209" s="42">
        <f t="shared" si="46"/>
        <v>100</v>
      </c>
      <c r="M209" s="19">
        <v>1.32E-2</v>
      </c>
      <c r="N209" s="19">
        <v>3.2000000000000002E-3</v>
      </c>
      <c r="O209" s="41">
        <f t="shared" si="47"/>
        <v>1.6400000000000001E-2</v>
      </c>
      <c r="P209" s="19">
        <v>1.6400000000000001E-2</v>
      </c>
      <c r="Q209" s="41">
        <f t="shared" si="48"/>
        <v>3.2800000000000003E-2</v>
      </c>
      <c r="R209" s="44">
        <f t="shared" si="49"/>
        <v>0.28613295644709574</v>
      </c>
      <c r="S209" s="44">
        <f t="shared" si="50"/>
        <v>6.9365565199295931E-2</v>
      </c>
      <c r="T209" s="44">
        <f t="shared" si="51"/>
        <v>0.35549852164639173</v>
      </c>
      <c r="U209" s="44">
        <f t="shared" si="52"/>
        <v>0.35549852164639173</v>
      </c>
      <c r="V209" s="44">
        <f t="shared" si="53"/>
        <v>0.71099704329278346</v>
      </c>
      <c r="X209" s="36">
        <f t="shared" si="54"/>
        <v>100</v>
      </c>
      <c r="Y209" s="47">
        <f t="shared" si="55"/>
        <v>0.71099704329278346</v>
      </c>
    </row>
    <row r="210" spans="1:25" ht="30" x14ac:dyDescent="0.25">
      <c r="A210" s="18" t="s">
        <v>461</v>
      </c>
      <c r="B210" s="49" t="s">
        <v>1693</v>
      </c>
      <c r="C210" s="18" t="s">
        <v>38</v>
      </c>
      <c r="D210" s="19">
        <v>6.9016999999999999</v>
      </c>
      <c r="E210" s="19">
        <v>0</v>
      </c>
      <c r="F210" s="19">
        <v>0</v>
      </c>
      <c r="G210" s="19">
        <v>0</v>
      </c>
      <c r="H210" s="19">
        <f t="shared" si="42"/>
        <v>6.9016999999999999</v>
      </c>
      <c r="I210" s="42">
        <f t="shared" si="43"/>
        <v>0</v>
      </c>
      <c r="J210" s="42">
        <f t="shared" si="44"/>
        <v>0</v>
      </c>
      <c r="K210" s="42">
        <f t="shared" si="45"/>
        <v>0</v>
      </c>
      <c r="L210" s="42">
        <f t="shared" si="46"/>
        <v>100</v>
      </c>
      <c r="M210" s="19">
        <v>0</v>
      </c>
      <c r="N210" s="19">
        <v>0</v>
      </c>
      <c r="O210" s="41">
        <f t="shared" si="47"/>
        <v>0</v>
      </c>
      <c r="P210" s="19">
        <v>5.1200000000000002E-2</v>
      </c>
      <c r="Q210" s="41">
        <f t="shared" si="48"/>
        <v>5.1200000000000002E-2</v>
      </c>
      <c r="R210" s="44">
        <f t="shared" si="49"/>
        <v>0</v>
      </c>
      <c r="S210" s="44">
        <f t="shared" si="50"/>
        <v>0</v>
      </c>
      <c r="T210" s="44">
        <f t="shared" si="51"/>
        <v>0</v>
      </c>
      <c r="U210" s="44">
        <f t="shared" si="52"/>
        <v>0.74184621180288923</v>
      </c>
      <c r="V210" s="44">
        <f t="shared" si="53"/>
        <v>0.74184621180288923</v>
      </c>
      <c r="X210" s="36">
        <f t="shared" si="54"/>
        <v>100</v>
      </c>
      <c r="Y210" s="47">
        <f t="shared" si="55"/>
        <v>0.74184621180288923</v>
      </c>
    </row>
    <row r="211" spans="1:25" ht="15" x14ac:dyDescent="0.25">
      <c r="A211" s="18" t="s">
        <v>462</v>
      </c>
      <c r="B211" s="49" t="s">
        <v>1692</v>
      </c>
      <c r="C211" s="18" t="s">
        <v>38</v>
      </c>
      <c r="D211" s="19">
        <v>1.8372299999999999</v>
      </c>
      <c r="E211" s="19">
        <v>0</v>
      </c>
      <c r="F211" s="19">
        <v>0</v>
      </c>
      <c r="G211" s="19">
        <v>0</v>
      </c>
      <c r="H211" s="19">
        <f t="shared" si="42"/>
        <v>1.8372299999999999</v>
      </c>
      <c r="I211" s="42">
        <f t="shared" si="43"/>
        <v>0</v>
      </c>
      <c r="J211" s="42">
        <f t="shared" si="44"/>
        <v>0</v>
      </c>
      <c r="K211" s="42">
        <f t="shared" si="45"/>
        <v>0</v>
      </c>
      <c r="L211" s="42">
        <f t="shared" si="46"/>
        <v>100</v>
      </c>
      <c r="M211" s="19">
        <v>0.116352</v>
      </c>
      <c r="N211" s="19">
        <v>7.9191300000000006E-2</v>
      </c>
      <c r="O211" s="41">
        <f t="shared" si="47"/>
        <v>0.1955433</v>
      </c>
      <c r="P211" s="19">
        <v>0.25628400000000001</v>
      </c>
      <c r="Q211" s="41">
        <f t="shared" si="48"/>
        <v>0.45182730000000004</v>
      </c>
      <c r="R211" s="44">
        <f t="shared" si="49"/>
        <v>6.3330121977106844</v>
      </c>
      <c r="S211" s="44">
        <f t="shared" si="50"/>
        <v>4.3103639718489255</v>
      </c>
      <c r="T211" s="44">
        <f t="shared" si="51"/>
        <v>10.643376169559609</v>
      </c>
      <c r="U211" s="44">
        <f t="shared" si="52"/>
        <v>13.949478290687612</v>
      </c>
      <c r="V211" s="44">
        <f t="shared" si="53"/>
        <v>24.592854460247224</v>
      </c>
      <c r="X211" s="36">
        <f t="shared" si="54"/>
        <v>100</v>
      </c>
      <c r="Y211" s="47">
        <f t="shared" si="55"/>
        <v>24.592854460247221</v>
      </c>
    </row>
    <row r="212" spans="1:25" ht="30" x14ac:dyDescent="0.25">
      <c r="A212" s="18" t="s">
        <v>463</v>
      </c>
      <c r="B212" s="49" t="s">
        <v>1694</v>
      </c>
      <c r="C212" s="18" t="s">
        <v>38</v>
      </c>
      <c r="D212" s="19">
        <v>7.0010300000000001</v>
      </c>
      <c r="E212" s="19">
        <v>0</v>
      </c>
      <c r="F212" s="19">
        <v>0</v>
      </c>
      <c r="G212" s="19">
        <v>0</v>
      </c>
      <c r="H212" s="19">
        <f t="shared" si="42"/>
        <v>7.0010300000000001</v>
      </c>
      <c r="I212" s="42">
        <f t="shared" si="43"/>
        <v>0</v>
      </c>
      <c r="J212" s="42">
        <f t="shared" si="44"/>
        <v>0</v>
      </c>
      <c r="K212" s="42">
        <f t="shared" si="45"/>
        <v>0</v>
      </c>
      <c r="L212" s="42">
        <f t="shared" si="46"/>
        <v>100</v>
      </c>
      <c r="M212" s="19">
        <v>0</v>
      </c>
      <c r="N212" s="19">
        <v>0</v>
      </c>
      <c r="O212" s="41">
        <f t="shared" si="47"/>
        <v>0</v>
      </c>
      <c r="P212" s="19">
        <v>5.1200000000000002E-2</v>
      </c>
      <c r="Q212" s="41">
        <f t="shared" si="48"/>
        <v>5.1200000000000002E-2</v>
      </c>
      <c r="R212" s="44">
        <f t="shared" si="49"/>
        <v>0</v>
      </c>
      <c r="S212" s="44">
        <f t="shared" si="50"/>
        <v>0</v>
      </c>
      <c r="T212" s="44">
        <f t="shared" si="51"/>
        <v>0</v>
      </c>
      <c r="U212" s="44">
        <f t="shared" si="52"/>
        <v>0.7313209627726206</v>
      </c>
      <c r="V212" s="44">
        <f t="shared" si="53"/>
        <v>0.7313209627726206</v>
      </c>
      <c r="X212" s="36">
        <f t="shared" si="54"/>
        <v>100</v>
      </c>
      <c r="Y212" s="47">
        <f t="shared" si="55"/>
        <v>0.7313209627726206</v>
      </c>
    </row>
    <row r="213" spans="1:25" ht="15" x14ac:dyDescent="0.25">
      <c r="A213" s="18" t="s">
        <v>464</v>
      </c>
      <c r="B213" s="49" t="s">
        <v>1695</v>
      </c>
      <c r="C213" s="18" t="s">
        <v>38</v>
      </c>
      <c r="D213" s="19">
        <v>2.6535600000000001</v>
      </c>
      <c r="E213" s="19">
        <v>0</v>
      </c>
      <c r="F213" s="19">
        <v>0</v>
      </c>
      <c r="G213" s="19">
        <v>0</v>
      </c>
      <c r="H213" s="19">
        <f t="shared" si="42"/>
        <v>2.6535600000000001</v>
      </c>
      <c r="I213" s="42">
        <f t="shared" si="43"/>
        <v>0</v>
      </c>
      <c r="J213" s="42">
        <f t="shared" si="44"/>
        <v>0</v>
      </c>
      <c r="K213" s="42">
        <f t="shared" si="45"/>
        <v>0</v>
      </c>
      <c r="L213" s="42">
        <f t="shared" si="46"/>
        <v>100</v>
      </c>
      <c r="M213" s="19">
        <v>3.5200000000000002E-2</v>
      </c>
      <c r="N213" s="19">
        <v>3.4799999999999998E-2</v>
      </c>
      <c r="O213" s="41">
        <f t="shared" si="47"/>
        <v>7.0000000000000007E-2</v>
      </c>
      <c r="P213" s="19">
        <v>0.26066</v>
      </c>
      <c r="Q213" s="41">
        <f t="shared" si="48"/>
        <v>0.33066000000000001</v>
      </c>
      <c r="R213" s="44">
        <f t="shared" si="49"/>
        <v>1.3265198450383635</v>
      </c>
      <c r="S213" s="44">
        <f t="shared" si="50"/>
        <v>1.3114457558902002</v>
      </c>
      <c r="T213" s="44">
        <f t="shared" si="51"/>
        <v>2.6379656009285641</v>
      </c>
      <c r="U213" s="44">
        <f t="shared" si="52"/>
        <v>9.8230301934005624</v>
      </c>
      <c r="V213" s="44">
        <f t="shared" si="53"/>
        <v>12.460995794329127</v>
      </c>
      <c r="X213" s="36">
        <f t="shared" si="54"/>
        <v>100</v>
      </c>
      <c r="Y213" s="47">
        <f t="shared" si="55"/>
        <v>12.460995794329126</v>
      </c>
    </row>
    <row r="214" spans="1:25" ht="15" x14ac:dyDescent="0.25">
      <c r="A214" s="18" t="s">
        <v>465</v>
      </c>
      <c r="B214" s="49" t="s">
        <v>1696</v>
      </c>
      <c r="C214" s="18" t="s">
        <v>38</v>
      </c>
      <c r="D214" s="19">
        <v>3.70939</v>
      </c>
      <c r="E214" s="19">
        <v>0</v>
      </c>
      <c r="F214" s="19">
        <v>0</v>
      </c>
      <c r="G214" s="19">
        <v>0</v>
      </c>
      <c r="H214" s="19">
        <f t="shared" si="42"/>
        <v>3.70939</v>
      </c>
      <c r="I214" s="42">
        <f t="shared" si="43"/>
        <v>0</v>
      </c>
      <c r="J214" s="42">
        <f t="shared" si="44"/>
        <v>0</v>
      </c>
      <c r="K214" s="42">
        <f t="shared" si="45"/>
        <v>0</v>
      </c>
      <c r="L214" s="42">
        <f t="shared" si="46"/>
        <v>100</v>
      </c>
      <c r="M214" s="19">
        <v>2.2842600000000001E-2</v>
      </c>
      <c r="N214" s="19">
        <v>1.6613300000000001E-2</v>
      </c>
      <c r="O214" s="41">
        <f t="shared" si="47"/>
        <v>3.9455900000000002E-2</v>
      </c>
      <c r="P214" s="19">
        <v>7.6684100000000005E-2</v>
      </c>
      <c r="Q214" s="41">
        <f t="shared" si="48"/>
        <v>0.11614000000000001</v>
      </c>
      <c r="R214" s="44">
        <f t="shared" si="49"/>
        <v>0.61580475495971032</v>
      </c>
      <c r="S214" s="44">
        <f t="shared" si="50"/>
        <v>0.44787148291228474</v>
      </c>
      <c r="T214" s="44">
        <f t="shared" si="51"/>
        <v>1.0636762378719953</v>
      </c>
      <c r="U214" s="44">
        <f t="shared" si="52"/>
        <v>2.0672967792548103</v>
      </c>
      <c r="V214" s="44">
        <f t="shared" si="53"/>
        <v>3.1309730171268058</v>
      </c>
      <c r="X214" s="36">
        <f t="shared" si="54"/>
        <v>100</v>
      </c>
      <c r="Y214" s="47">
        <f t="shared" si="55"/>
        <v>3.1309730171268053</v>
      </c>
    </row>
    <row r="215" spans="1:25" ht="15" x14ac:dyDescent="0.25">
      <c r="A215" s="18" t="s">
        <v>466</v>
      </c>
      <c r="B215" s="49" t="s">
        <v>1697</v>
      </c>
      <c r="C215" s="18" t="s">
        <v>38</v>
      </c>
      <c r="D215" s="19">
        <v>0.60758599999999996</v>
      </c>
      <c r="E215" s="19">
        <v>0</v>
      </c>
      <c r="F215" s="19">
        <v>0</v>
      </c>
      <c r="G215" s="19">
        <v>0</v>
      </c>
      <c r="H215" s="19">
        <f t="shared" si="42"/>
        <v>0.60758599999999996</v>
      </c>
      <c r="I215" s="42">
        <f t="shared" si="43"/>
        <v>0</v>
      </c>
      <c r="J215" s="42">
        <f t="shared" si="44"/>
        <v>0</v>
      </c>
      <c r="K215" s="42">
        <f t="shared" si="45"/>
        <v>0</v>
      </c>
      <c r="L215" s="42">
        <f t="shared" si="46"/>
        <v>100</v>
      </c>
      <c r="M215" s="19">
        <v>0</v>
      </c>
      <c r="N215" s="19">
        <v>0</v>
      </c>
      <c r="O215" s="41">
        <f t="shared" si="47"/>
        <v>0</v>
      </c>
      <c r="P215" s="19">
        <v>0</v>
      </c>
      <c r="Q215" s="41">
        <f t="shared" si="48"/>
        <v>0</v>
      </c>
      <c r="R215" s="44">
        <f t="shared" si="49"/>
        <v>0</v>
      </c>
      <c r="S215" s="44">
        <f t="shared" si="50"/>
        <v>0</v>
      </c>
      <c r="T215" s="44">
        <f t="shared" si="51"/>
        <v>0</v>
      </c>
      <c r="U215" s="44">
        <f t="shared" si="52"/>
        <v>0</v>
      </c>
      <c r="V215" s="44">
        <f t="shared" si="53"/>
        <v>0</v>
      </c>
      <c r="X215" s="36">
        <f t="shared" si="54"/>
        <v>100</v>
      </c>
      <c r="Y215" s="47">
        <f t="shared" si="55"/>
        <v>0</v>
      </c>
    </row>
    <row r="216" spans="1:25" ht="15" x14ac:dyDescent="0.25">
      <c r="A216" s="18" t="s">
        <v>467</v>
      </c>
      <c r="B216" s="18" t="s">
        <v>468</v>
      </c>
      <c r="C216" s="18" t="s">
        <v>38</v>
      </c>
      <c r="D216" s="19">
        <v>0.139182</v>
      </c>
      <c r="E216" s="19">
        <v>0</v>
      </c>
      <c r="F216" s="19">
        <v>0</v>
      </c>
      <c r="G216" s="19">
        <v>0</v>
      </c>
      <c r="H216" s="19">
        <f t="shared" si="42"/>
        <v>0.139182</v>
      </c>
      <c r="I216" s="42">
        <f t="shared" si="43"/>
        <v>0</v>
      </c>
      <c r="J216" s="42">
        <f t="shared" si="44"/>
        <v>0</v>
      </c>
      <c r="K216" s="42">
        <f t="shared" si="45"/>
        <v>0</v>
      </c>
      <c r="L216" s="42">
        <f t="shared" si="46"/>
        <v>100</v>
      </c>
      <c r="M216" s="19">
        <v>0</v>
      </c>
      <c r="N216" s="19">
        <v>5.2103100000000001E-3</v>
      </c>
      <c r="O216" s="41">
        <f t="shared" si="47"/>
        <v>5.2103100000000001E-3</v>
      </c>
      <c r="P216" s="19">
        <v>2.07367E-2</v>
      </c>
      <c r="Q216" s="41">
        <f t="shared" si="48"/>
        <v>2.594701E-2</v>
      </c>
      <c r="R216" s="44">
        <f t="shared" si="49"/>
        <v>0</v>
      </c>
      <c r="S216" s="44">
        <f t="shared" si="50"/>
        <v>3.7435228693365517</v>
      </c>
      <c r="T216" s="44">
        <f t="shared" si="51"/>
        <v>3.7435228693365517</v>
      </c>
      <c r="U216" s="44">
        <f t="shared" si="52"/>
        <v>14.898981190096421</v>
      </c>
      <c r="V216" s="44">
        <f t="shared" si="53"/>
        <v>18.642504059432969</v>
      </c>
      <c r="X216" s="36">
        <f t="shared" si="54"/>
        <v>100</v>
      </c>
      <c r="Y216" s="47">
        <f t="shared" si="55"/>
        <v>18.642504059432973</v>
      </c>
    </row>
    <row r="217" spans="1:25" ht="15" x14ac:dyDescent="0.25">
      <c r="A217" s="18" t="s">
        <v>469</v>
      </c>
      <c r="B217" s="18" t="s">
        <v>470</v>
      </c>
      <c r="C217" s="18" t="s">
        <v>38</v>
      </c>
      <c r="D217" s="19">
        <v>6.8602699999999999</v>
      </c>
      <c r="E217" s="19">
        <v>0</v>
      </c>
      <c r="F217" s="19">
        <v>0</v>
      </c>
      <c r="G217" s="19">
        <v>0</v>
      </c>
      <c r="H217" s="19">
        <f t="shared" si="42"/>
        <v>6.8602699999999999</v>
      </c>
      <c r="I217" s="42">
        <f t="shared" si="43"/>
        <v>0</v>
      </c>
      <c r="J217" s="42">
        <f t="shared" si="44"/>
        <v>0</v>
      </c>
      <c r="K217" s="42">
        <f t="shared" si="45"/>
        <v>0</v>
      </c>
      <c r="L217" s="42">
        <f t="shared" si="46"/>
        <v>100</v>
      </c>
      <c r="M217" s="19">
        <v>1.52E-2</v>
      </c>
      <c r="N217" s="19">
        <v>2.3999999999999998E-3</v>
      </c>
      <c r="O217" s="41">
        <f t="shared" si="47"/>
        <v>1.7600000000000001E-2</v>
      </c>
      <c r="P217" s="19">
        <v>8.7890199999999998E-3</v>
      </c>
      <c r="Q217" s="41">
        <f t="shared" si="48"/>
        <v>2.6389019999999999E-2</v>
      </c>
      <c r="R217" s="44">
        <f t="shared" si="49"/>
        <v>0.22156562351044493</v>
      </c>
      <c r="S217" s="44">
        <f t="shared" si="50"/>
        <v>3.4984045817438671E-2</v>
      </c>
      <c r="T217" s="44">
        <f t="shared" si="51"/>
        <v>0.25654966932788364</v>
      </c>
      <c r="U217" s="44">
        <f t="shared" si="52"/>
        <v>0.12811478265432702</v>
      </c>
      <c r="V217" s="44">
        <f t="shared" si="53"/>
        <v>0.38466445198221061</v>
      </c>
      <c r="X217" s="36">
        <f t="shared" si="54"/>
        <v>100</v>
      </c>
      <c r="Y217" s="47">
        <f t="shared" si="55"/>
        <v>0.38466445198221061</v>
      </c>
    </row>
    <row r="218" spans="1:25" ht="15" x14ac:dyDescent="0.25">
      <c r="A218" s="18" t="s">
        <v>471</v>
      </c>
      <c r="B218" s="18" t="s">
        <v>472</v>
      </c>
      <c r="C218" s="18" t="s">
        <v>38</v>
      </c>
      <c r="D218" s="19">
        <v>0.59857899999999997</v>
      </c>
      <c r="E218" s="19">
        <v>0</v>
      </c>
      <c r="F218" s="19">
        <v>0</v>
      </c>
      <c r="G218" s="19">
        <v>0</v>
      </c>
      <c r="H218" s="19">
        <f t="shared" si="42"/>
        <v>0.59857899999999997</v>
      </c>
      <c r="I218" s="42">
        <f t="shared" si="43"/>
        <v>0</v>
      </c>
      <c r="J218" s="42">
        <f t="shared" si="44"/>
        <v>0</v>
      </c>
      <c r="K218" s="42">
        <f t="shared" si="45"/>
        <v>0</v>
      </c>
      <c r="L218" s="42">
        <f t="shared" si="46"/>
        <v>100</v>
      </c>
      <c r="M218" s="19">
        <v>0</v>
      </c>
      <c r="N218" s="19">
        <v>0</v>
      </c>
      <c r="O218" s="41">
        <f t="shared" si="47"/>
        <v>0</v>
      </c>
      <c r="P218" s="19">
        <v>0</v>
      </c>
      <c r="Q218" s="41">
        <f t="shared" si="48"/>
        <v>0</v>
      </c>
      <c r="R218" s="44">
        <f t="shared" si="49"/>
        <v>0</v>
      </c>
      <c r="S218" s="44">
        <f t="shared" si="50"/>
        <v>0</v>
      </c>
      <c r="T218" s="44">
        <f t="shared" si="51"/>
        <v>0</v>
      </c>
      <c r="U218" s="44">
        <f t="shared" si="52"/>
        <v>0</v>
      </c>
      <c r="V218" s="44">
        <f t="shared" si="53"/>
        <v>0</v>
      </c>
      <c r="X218" s="36">
        <f t="shared" si="54"/>
        <v>100</v>
      </c>
      <c r="Y218" s="47">
        <f t="shared" si="55"/>
        <v>0</v>
      </c>
    </row>
    <row r="219" spans="1:25" ht="15" x14ac:dyDescent="0.25">
      <c r="A219" s="18" t="s">
        <v>473</v>
      </c>
      <c r="B219" s="49" t="s">
        <v>1698</v>
      </c>
      <c r="C219" s="18" t="s">
        <v>38</v>
      </c>
      <c r="D219" s="19">
        <v>0.36277300000000001</v>
      </c>
      <c r="E219" s="19">
        <v>0</v>
      </c>
      <c r="F219" s="19">
        <v>0</v>
      </c>
      <c r="G219" s="19">
        <v>0</v>
      </c>
      <c r="H219" s="19">
        <f t="shared" si="42"/>
        <v>0.36277300000000001</v>
      </c>
      <c r="I219" s="42">
        <f t="shared" si="43"/>
        <v>0</v>
      </c>
      <c r="J219" s="42">
        <f t="shared" si="44"/>
        <v>0</v>
      </c>
      <c r="K219" s="42">
        <f t="shared" si="45"/>
        <v>0</v>
      </c>
      <c r="L219" s="42">
        <f t="shared" si="46"/>
        <v>100</v>
      </c>
      <c r="M219" s="19">
        <v>0</v>
      </c>
      <c r="N219" s="19">
        <v>0</v>
      </c>
      <c r="O219" s="41">
        <f t="shared" si="47"/>
        <v>0</v>
      </c>
      <c r="P219" s="19">
        <v>0</v>
      </c>
      <c r="Q219" s="41">
        <f t="shared" si="48"/>
        <v>0</v>
      </c>
      <c r="R219" s="44">
        <f t="shared" si="49"/>
        <v>0</v>
      </c>
      <c r="S219" s="44">
        <f t="shared" si="50"/>
        <v>0</v>
      </c>
      <c r="T219" s="44">
        <f t="shared" si="51"/>
        <v>0</v>
      </c>
      <c r="U219" s="44">
        <f t="shared" si="52"/>
        <v>0</v>
      </c>
      <c r="V219" s="44">
        <f t="shared" si="53"/>
        <v>0</v>
      </c>
      <c r="X219" s="36">
        <f t="shared" si="54"/>
        <v>100</v>
      </c>
      <c r="Y219" s="47">
        <f t="shared" si="55"/>
        <v>0</v>
      </c>
    </row>
    <row r="220" spans="1:25" ht="15" x14ac:dyDescent="0.25">
      <c r="A220" s="18" t="s">
        <v>474</v>
      </c>
      <c r="B220" s="18" t="s">
        <v>475</v>
      </c>
      <c r="C220" s="18" t="s">
        <v>38</v>
      </c>
      <c r="D220" s="19">
        <v>0.49627399999999999</v>
      </c>
      <c r="E220" s="19">
        <v>0</v>
      </c>
      <c r="F220" s="19">
        <v>0</v>
      </c>
      <c r="G220" s="19">
        <v>0</v>
      </c>
      <c r="H220" s="19">
        <f t="shared" si="42"/>
        <v>0.49627399999999999</v>
      </c>
      <c r="I220" s="42">
        <f t="shared" si="43"/>
        <v>0</v>
      </c>
      <c r="J220" s="42">
        <f t="shared" si="44"/>
        <v>0</v>
      </c>
      <c r="K220" s="42">
        <f t="shared" si="45"/>
        <v>0</v>
      </c>
      <c r="L220" s="42">
        <f t="shared" si="46"/>
        <v>100</v>
      </c>
      <c r="M220" s="19">
        <v>0</v>
      </c>
      <c r="N220" s="19">
        <v>0</v>
      </c>
      <c r="O220" s="41">
        <f t="shared" si="47"/>
        <v>0</v>
      </c>
      <c r="P220" s="19">
        <v>2.0281100000000001E-5</v>
      </c>
      <c r="Q220" s="41">
        <f t="shared" si="48"/>
        <v>2.0281100000000001E-5</v>
      </c>
      <c r="R220" s="44">
        <f t="shared" si="49"/>
        <v>0</v>
      </c>
      <c r="S220" s="44">
        <f t="shared" si="50"/>
        <v>0</v>
      </c>
      <c r="T220" s="44">
        <f t="shared" si="51"/>
        <v>0</v>
      </c>
      <c r="U220" s="44">
        <f t="shared" si="52"/>
        <v>4.086673893857023E-3</v>
      </c>
      <c r="V220" s="44">
        <f t="shared" si="53"/>
        <v>4.086673893857023E-3</v>
      </c>
      <c r="X220" s="36">
        <f t="shared" si="54"/>
        <v>100</v>
      </c>
      <c r="Y220" s="47">
        <f t="shared" si="55"/>
        <v>4.086673893857023E-3</v>
      </c>
    </row>
    <row r="221" spans="1:25" ht="15" x14ac:dyDescent="0.25">
      <c r="A221" s="18" t="s">
        <v>476</v>
      </c>
      <c r="B221" s="49" t="s">
        <v>1699</v>
      </c>
      <c r="C221" s="18" t="s">
        <v>38</v>
      </c>
      <c r="D221" s="19">
        <v>4.5365599999999997</v>
      </c>
      <c r="E221" s="19">
        <v>2.7481046525999999</v>
      </c>
      <c r="F221" s="19">
        <v>2.79975309651E-2</v>
      </c>
      <c r="G221" s="19">
        <v>0.425258378991</v>
      </c>
      <c r="H221" s="19">
        <f t="shared" si="42"/>
        <v>1.3351994374438998</v>
      </c>
      <c r="I221" s="42">
        <f t="shared" si="43"/>
        <v>60.576839115982153</v>
      </c>
      <c r="J221" s="42">
        <f t="shared" si="44"/>
        <v>0.61715332686220403</v>
      </c>
      <c r="K221" s="42">
        <f t="shared" si="45"/>
        <v>9.3740274346861945</v>
      </c>
      <c r="L221" s="42">
        <f t="shared" si="46"/>
        <v>29.431980122469447</v>
      </c>
      <c r="M221" s="19">
        <v>9.8000000000000004E-2</v>
      </c>
      <c r="N221" s="19">
        <v>0.167632</v>
      </c>
      <c r="O221" s="41">
        <f t="shared" si="47"/>
        <v>0.26563199999999998</v>
      </c>
      <c r="P221" s="19">
        <v>1.58368</v>
      </c>
      <c r="Q221" s="41">
        <f t="shared" si="48"/>
        <v>1.8493119999999998</v>
      </c>
      <c r="R221" s="44">
        <f t="shared" si="49"/>
        <v>2.1602271324527837</v>
      </c>
      <c r="S221" s="44">
        <f t="shared" si="50"/>
        <v>3.6951346394625002</v>
      </c>
      <c r="T221" s="44">
        <f t="shared" si="51"/>
        <v>5.855361771915284</v>
      </c>
      <c r="U221" s="44">
        <f t="shared" si="52"/>
        <v>34.909270460436986</v>
      </c>
      <c r="V221" s="44">
        <f t="shared" si="53"/>
        <v>40.764632232352263</v>
      </c>
      <c r="X221" s="36">
        <f t="shared" si="54"/>
        <v>100</v>
      </c>
      <c r="Y221" s="47">
        <f t="shared" si="55"/>
        <v>40.76463223235227</v>
      </c>
    </row>
    <row r="222" spans="1:25" ht="15" x14ac:dyDescent="0.25">
      <c r="A222" s="18" t="s">
        <v>477</v>
      </c>
      <c r="B222" s="18" t="s">
        <v>478</v>
      </c>
      <c r="C222" s="18" t="s">
        <v>38</v>
      </c>
      <c r="D222" s="19">
        <v>0.38731100000000002</v>
      </c>
      <c r="E222" s="19">
        <v>0</v>
      </c>
      <c r="F222" s="19">
        <v>0</v>
      </c>
      <c r="G222" s="19">
        <v>0</v>
      </c>
      <c r="H222" s="19">
        <f t="shared" si="42"/>
        <v>0.38731100000000002</v>
      </c>
      <c r="I222" s="42">
        <f t="shared" si="43"/>
        <v>0</v>
      </c>
      <c r="J222" s="42">
        <f t="shared" si="44"/>
        <v>0</v>
      </c>
      <c r="K222" s="42">
        <f t="shared" si="45"/>
        <v>0</v>
      </c>
      <c r="L222" s="42">
        <f t="shared" si="46"/>
        <v>100</v>
      </c>
      <c r="M222" s="19">
        <v>0</v>
      </c>
      <c r="N222" s="19">
        <v>0</v>
      </c>
      <c r="O222" s="41">
        <f t="shared" si="47"/>
        <v>0</v>
      </c>
      <c r="P222" s="19">
        <v>5.8696900000000003E-3</v>
      </c>
      <c r="Q222" s="41">
        <f t="shared" si="48"/>
        <v>5.8696900000000003E-3</v>
      </c>
      <c r="R222" s="44">
        <f t="shared" si="49"/>
        <v>0</v>
      </c>
      <c r="S222" s="44">
        <f t="shared" si="50"/>
        <v>0</v>
      </c>
      <c r="T222" s="44">
        <f t="shared" si="51"/>
        <v>0</v>
      </c>
      <c r="U222" s="44">
        <f t="shared" si="52"/>
        <v>1.515497881547387</v>
      </c>
      <c r="V222" s="44">
        <f t="shared" si="53"/>
        <v>1.515497881547387</v>
      </c>
      <c r="X222" s="36">
        <f t="shared" si="54"/>
        <v>100</v>
      </c>
      <c r="Y222" s="47">
        <f t="shared" si="55"/>
        <v>1.515497881547387</v>
      </c>
    </row>
    <row r="223" spans="1:25" ht="15" x14ac:dyDescent="0.25">
      <c r="A223" s="18" t="s">
        <v>479</v>
      </c>
      <c r="B223" s="18" t="s">
        <v>480</v>
      </c>
      <c r="C223" s="18" t="s">
        <v>38</v>
      </c>
      <c r="D223" s="19">
        <v>7.3414700000000002</v>
      </c>
      <c r="E223" s="19">
        <v>0</v>
      </c>
      <c r="F223" s="19">
        <v>0</v>
      </c>
      <c r="G223" s="19">
        <v>0</v>
      </c>
      <c r="H223" s="19">
        <f t="shared" si="42"/>
        <v>7.3414700000000002</v>
      </c>
      <c r="I223" s="42">
        <f t="shared" si="43"/>
        <v>0</v>
      </c>
      <c r="J223" s="42">
        <f t="shared" si="44"/>
        <v>0</v>
      </c>
      <c r="K223" s="42">
        <f t="shared" si="45"/>
        <v>0</v>
      </c>
      <c r="L223" s="42">
        <f t="shared" si="46"/>
        <v>100</v>
      </c>
      <c r="M223" s="19">
        <v>1.8869199999999999E-2</v>
      </c>
      <c r="N223" s="19">
        <v>1.9667400000000002E-2</v>
      </c>
      <c r="O223" s="41">
        <f t="shared" si="47"/>
        <v>3.8536600000000004E-2</v>
      </c>
      <c r="P223" s="19">
        <v>8.2561700000000002E-2</v>
      </c>
      <c r="Q223" s="41">
        <f t="shared" si="48"/>
        <v>0.12109830000000001</v>
      </c>
      <c r="R223" s="44">
        <f t="shared" si="49"/>
        <v>0.25702209503001439</v>
      </c>
      <c r="S223" s="44">
        <f t="shared" si="50"/>
        <v>0.26789457697164193</v>
      </c>
      <c r="T223" s="44">
        <f t="shared" si="51"/>
        <v>0.52491667200165637</v>
      </c>
      <c r="U223" s="44">
        <f t="shared" si="52"/>
        <v>1.1245935759459618</v>
      </c>
      <c r="V223" s="44">
        <f t="shared" si="53"/>
        <v>1.6495102479476182</v>
      </c>
      <c r="X223" s="36">
        <f t="shared" si="54"/>
        <v>100</v>
      </c>
      <c r="Y223" s="47">
        <f t="shared" si="55"/>
        <v>1.649510247947618</v>
      </c>
    </row>
    <row r="224" spans="1:25" ht="15" x14ac:dyDescent="0.25">
      <c r="A224" s="18" t="s">
        <v>481</v>
      </c>
      <c r="B224" s="18" t="s">
        <v>482</v>
      </c>
      <c r="C224" s="18" t="s">
        <v>38</v>
      </c>
      <c r="D224" s="19">
        <v>9.9352999999999998</v>
      </c>
      <c r="E224" s="19">
        <v>0</v>
      </c>
      <c r="F224" s="19">
        <v>0</v>
      </c>
      <c r="G224" s="19">
        <v>0</v>
      </c>
      <c r="H224" s="19">
        <f t="shared" si="42"/>
        <v>9.9352999999999998</v>
      </c>
      <c r="I224" s="42">
        <f t="shared" si="43"/>
        <v>0</v>
      </c>
      <c r="J224" s="42">
        <f t="shared" si="44"/>
        <v>0</v>
      </c>
      <c r="K224" s="42">
        <f t="shared" si="45"/>
        <v>0</v>
      </c>
      <c r="L224" s="42">
        <f t="shared" si="46"/>
        <v>100</v>
      </c>
      <c r="M224" s="19">
        <v>2.3444099999999999E-2</v>
      </c>
      <c r="N224" s="19">
        <v>4.6494199999999999E-2</v>
      </c>
      <c r="O224" s="41">
        <f t="shared" si="47"/>
        <v>6.9938299999999995E-2</v>
      </c>
      <c r="P224" s="19">
        <v>0.188476</v>
      </c>
      <c r="Q224" s="41">
        <f t="shared" si="48"/>
        <v>0.25841429999999999</v>
      </c>
      <c r="R224" s="44">
        <f t="shared" si="49"/>
        <v>0.23596771109075718</v>
      </c>
      <c r="S224" s="44">
        <f t="shared" si="50"/>
        <v>0.46796976437550952</v>
      </c>
      <c r="T224" s="44">
        <f t="shared" si="51"/>
        <v>0.70393747546626662</v>
      </c>
      <c r="U224" s="44">
        <f t="shared" si="52"/>
        <v>1.8970338087425647</v>
      </c>
      <c r="V224" s="44">
        <f t="shared" si="53"/>
        <v>2.6009712842088311</v>
      </c>
      <c r="X224" s="36">
        <f t="shared" si="54"/>
        <v>100</v>
      </c>
      <c r="Y224" s="47">
        <f t="shared" si="55"/>
        <v>2.6009712842088315</v>
      </c>
    </row>
    <row r="225" spans="1:25" ht="15" x14ac:dyDescent="0.25">
      <c r="A225" s="18" t="s">
        <v>483</v>
      </c>
      <c r="B225" s="49" t="s">
        <v>1700</v>
      </c>
      <c r="C225" s="18" t="s">
        <v>38</v>
      </c>
      <c r="D225" s="19">
        <v>6.5638800000000002</v>
      </c>
      <c r="E225" s="19">
        <v>0</v>
      </c>
      <c r="F225" s="19">
        <v>0</v>
      </c>
      <c r="G225" s="19">
        <v>0</v>
      </c>
      <c r="H225" s="19">
        <f t="shared" si="42"/>
        <v>6.5638800000000002</v>
      </c>
      <c r="I225" s="42">
        <f t="shared" si="43"/>
        <v>0</v>
      </c>
      <c r="J225" s="42">
        <f t="shared" si="44"/>
        <v>0</v>
      </c>
      <c r="K225" s="42">
        <f t="shared" si="45"/>
        <v>0</v>
      </c>
      <c r="L225" s="42">
        <f t="shared" si="46"/>
        <v>100</v>
      </c>
      <c r="M225" s="19">
        <v>0</v>
      </c>
      <c r="N225" s="19">
        <v>1.1430500000000001E-3</v>
      </c>
      <c r="O225" s="41">
        <f t="shared" si="47"/>
        <v>1.1430500000000001E-3</v>
      </c>
      <c r="P225" s="19">
        <v>2.1987299999999999E-3</v>
      </c>
      <c r="Q225" s="41">
        <f t="shared" si="48"/>
        <v>3.3417799999999999E-3</v>
      </c>
      <c r="R225" s="44">
        <f t="shared" si="49"/>
        <v>0</v>
      </c>
      <c r="S225" s="44">
        <f t="shared" si="50"/>
        <v>1.7414242795419782E-2</v>
      </c>
      <c r="T225" s="44">
        <f t="shared" si="51"/>
        <v>1.7414242795419782E-2</v>
      </c>
      <c r="U225" s="44">
        <f t="shared" si="52"/>
        <v>3.3497413115413439E-2</v>
      </c>
      <c r="V225" s="44">
        <f t="shared" si="53"/>
        <v>5.0911655910833221E-2</v>
      </c>
      <c r="X225" s="36">
        <f t="shared" si="54"/>
        <v>100</v>
      </c>
      <c r="Y225" s="47">
        <f t="shared" si="55"/>
        <v>5.0911655910833221E-2</v>
      </c>
    </row>
    <row r="226" spans="1:25" ht="15" x14ac:dyDescent="0.25">
      <c r="A226" s="18" t="s">
        <v>484</v>
      </c>
      <c r="B226" s="18" t="s">
        <v>485</v>
      </c>
      <c r="C226" s="18" t="s">
        <v>38</v>
      </c>
      <c r="D226" s="19">
        <v>1.1889799999999999</v>
      </c>
      <c r="E226" s="19">
        <v>0</v>
      </c>
      <c r="F226" s="19">
        <v>0</v>
      </c>
      <c r="G226" s="19">
        <v>0</v>
      </c>
      <c r="H226" s="19">
        <f t="shared" si="42"/>
        <v>1.1889799999999999</v>
      </c>
      <c r="I226" s="42">
        <f t="shared" si="43"/>
        <v>0</v>
      </c>
      <c r="J226" s="42">
        <f t="shared" si="44"/>
        <v>0</v>
      </c>
      <c r="K226" s="42">
        <f t="shared" si="45"/>
        <v>0</v>
      </c>
      <c r="L226" s="42">
        <f t="shared" si="46"/>
        <v>100</v>
      </c>
      <c r="M226" s="19">
        <v>0</v>
      </c>
      <c r="N226" s="19">
        <v>0</v>
      </c>
      <c r="O226" s="41">
        <f t="shared" si="47"/>
        <v>0</v>
      </c>
      <c r="P226" s="19">
        <v>4.2644899999999999E-2</v>
      </c>
      <c r="Q226" s="41">
        <f t="shared" si="48"/>
        <v>4.2644899999999999E-2</v>
      </c>
      <c r="R226" s="44">
        <f t="shared" si="49"/>
        <v>0</v>
      </c>
      <c r="S226" s="44">
        <f t="shared" si="50"/>
        <v>0</v>
      </c>
      <c r="T226" s="44">
        <f t="shared" si="51"/>
        <v>0</v>
      </c>
      <c r="U226" s="44">
        <f t="shared" si="52"/>
        <v>3.5866793385927438</v>
      </c>
      <c r="V226" s="44">
        <f t="shared" si="53"/>
        <v>3.5866793385927438</v>
      </c>
      <c r="X226" s="36">
        <f t="shared" si="54"/>
        <v>100</v>
      </c>
      <c r="Y226" s="47">
        <f t="shared" si="55"/>
        <v>3.5866793385927438</v>
      </c>
    </row>
    <row r="227" spans="1:25" ht="15" x14ac:dyDescent="0.25">
      <c r="A227" s="18" t="s">
        <v>486</v>
      </c>
      <c r="B227" s="18" t="s">
        <v>487</v>
      </c>
      <c r="C227" s="18" t="s">
        <v>38</v>
      </c>
      <c r="D227" s="19">
        <v>3.9960399999999998</v>
      </c>
      <c r="E227" s="19">
        <v>0</v>
      </c>
      <c r="F227" s="19">
        <v>0</v>
      </c>
      <c r="G227" s="19">
        <v>0</v>
      </c>
      <c r="H227" s="19">
        <f t="shared" si="42"/>
        <v>3.9960399999999998</v>
      </c>
      <c r="I227" s="42">
        <f t="shared" si="43"/>
        <v>0</v>
      </c>
      <c r="J227" s="42">
        <f t="shared" si="44"/>
        <v>0</v>
      </c>
      <c r="K227" s="42">
        <f t="shared" si="45"/>
        <v>0</v>
      </c>
      <c r="L227" s="42">
        <f t="shared" si="46"/>
        <v>100</v>
      </c>
      <c r="M227" s="19">
        <v>2.3599999999999999E-2</v>
      </c>
      <c r="N227" s="19">
        <v>0.02</v>
      </c>
      <c r="O227" s="41">
        <f t="shared" si="47"/>
        <v>4.36E-2</v>
      </c>
      <c r="P227" s="19">
        <v>7.1613499999999997E-2</v>
      </c>
      <c r="Q227" s="41">
        <f t="shared" si="48"/>
        <v>0.1152135</v>
      </c>
      <c r="R227" s="44">
        <f t="shared" si="49"/>
        <v>0.5905846788320438</v>
      </c>
      <c r="S227" s="44">
        <f t="shared" si="50"/>
        <v>0.50049549053563025</v>
      </c>
      <c r="T227" s="44">
        <f t="shared" si="51"/>
        <v>1.0910801693676742</v>
      </c>
      <c r="U227" s="44">
        <f t="shared" si="52"/>
        <v>1.792111690573668</v>
      </c>
      <c r="V227" s="44">
        <f t="shared" si="53"/>
        <v>2.8831918599413422</v>
      </c>
      <c r="X227" s="36">
        <f t="shared" si="54"/>
        <v>100</v>
      </c>
      <c r="Y227" s="47">
        <f t="shared" si="55"/>
        <v>2.8831918599413422</v>
      </c>
    </row>
    <row r="228" spans="1:25" ht="15" x14ac:dyDescent="0.25">
      <c r="A228" s="18" t="s">
        <v>488</v>
      </c>
      <c r="B228" s="49" t="s">
        <v>1701</v>
      </c>
      <c r="C228" s="18" t="s">
        <v>38</v>
      </c>
      <c r="D228" s="19">
        <v>33.381900000000002</v>
      </c>
      <c r="E228" s="19">
        <v>3.54589165895</v>
      </c>
      <c r="F228" s="19">
        <v>0</v>
      </c>
      <c r="G228" s="19">
        <v>1.8612051499800001E-3</v>
      </c>
      <c r="H228" s="19">
        <f t="shared" si="42"/>
        <v>29.834147135900022</v>
      </c>
      <c r="I228" s="42">
        <f t="shared" si="43"/>
        <v>10.622198433732052</v>
      </c>
      <c r="J228" s="42">
        <f t="shared" si="44"/>
        <v>0</v>
      </c>
      <c r="K228" s="42">
        <f t="shared" si="45"/>
        <v>5.5754919581569654E-3</v>
      </c>
      <c r="L228" s="42">
        <f t="shared" si="46"/>
        <v>89.372226074309793</v>
      </c>
      <c r="M228" s="19">
        <v>1.40672</v>
      </c>
      <c r="N228" s="19">
        <v>0.41373300000000002</v>
      </c>
      <c r="O228" s="41">
        <f t="shared" si="47"/>
        <v>1.8204530000000001</v>
      </c>
      <c r="P228" s="19">
        <v>4.4354300000000002</v>
      </c>
      <c r="Q228" s="41">
        <f t="shared" si="48"/>
        <v>6.2558830000000007</v>
      </c>
      <c r="R228" s="44">
        <f t="shared" si="49"/>
        <v>4.2140201726085094</v>
      </c>
      <c r="S228" s="44">
        <f t="shared" si="50"/>
        <v>1.2393932041016238</v>
      </c>
      <c r="T228" s="44">
        <f t="shared" si="51"/>
        <v>5.4534133767101336</v>
      </c>
      <c r="U228" s="44">
        <f t="shared" si="52"/>
        <v>13.286930941618063</v>
      </c>
      <c r="V228" s="44">
        <f t="shared" si="53"/>
        <v>18.740344318328198</v>
      </c>
      <c r="X228" s="36">
        <f t="shared" si="54"/>
        <v>100</v>
      </c>
      <c r="Y228" s="47">
        <f t="shared" si="55"/>
        <v>18.740344318328198</v>
      </c>
    </row>
    <row r="229" spans="1:25" ht="30" x14ac:dyDescent="0.25">
      <c r="A229" s="18" t="s">
        <v>489</v>
      </c>
      <c r="B229" s="49" t="s">
        <v>1702</v>
      </c>
      <c r="C229" s="18" t="s">
        <v>38</v>
      </c>
      <c r="D229" s="19">
        <v>19.546299999999999</v>
      </c>
      <c r="E229" s="19">
        <v>0</v>
      </c>
      <c r="F229" s="19">
        <v>0</v>
      </c>
      <c r="G229" s="19">
        <v>0</v>
      </c>
      <c r="H229" s="19">
        <f t="shared" si="42"/>
        <v>19.546299999999999</v>
      </c>
      <c r="I229" s="42">
        <f t="shared" si="43"/>
        <v>0</v>
      </c>
      <c r="J229" s="42">
        <f t="shared" si="44"/>
        <v>0</v>
      </c>
      <c r="K229" s="42">
        <f t="shared" si="45"/>
        <v>0</v>
      </c>
      <c r="L229" s="42">
        <f t="shared" si="46"/>
        <v>100</v>
      </c>
      <c r="M229" s="19">
        <v>0.45197700000000002</v>
      </c>
      <c r="N229" s="19">
        <v>0.13247999999999999</v>
      </c>
      <c r="O229" s="41">
        <f t="shared" si="47"/>
        <v>0.584457</v>
      </c>
      <c r="P229" s="19">
        <v>0.53465799999999997</v>
      </c>
      <c r="Q229" s="41">
        <f t="shared" si="48"/>
        <v>1.1191149999999999</v>
      </c>
      <c r="R229" s="44">
        <f t="shared" si="49"/>
        <v>2.3123404429482819</v>
      </c>
      <c r="S229" s="44">
        <f t="shared" si="50"/>
        <v>0.67777533343906515</v>
      </c>
      <c r="T229" s="44">
        <f t="shared" si="51"/>
        <v>2.9901157763873472</v>
      </c>
      <c r="U229" s="44">
        <f t="shared" si="52"/>
        <v>2.7353412154730052</v>
      </c>
      <c r="V229" s="44">
        <f t="shared" si="53"/>
        <v>5.7254569918603515</v>
      </c>
      <c r="X229" s="36">
        <f t="shared" si="54"/>
        <v>100</v>
      </c>
      <c r="Y229" s="47">
        <f t="shared" si="55"/>
        <v>5.7254569918603524</v>
      </c>
    </row>
    <row r="230" spans="1:25" ht="30" x14ac:dyDescent="0.25">
      <c r="A230" s="18" t="s">
        <v>490</v>
      </c>
      <c r="B230" s="49" t="s">
        <v>1703</v>
      </c>
      <c r="C230" s="18" t="s">
        <v>38</v>
      </c>
      <c r="D230" s="19">
        <v>2.2316600000000002</v>
      </c>
      <c r="E230" s="19">
        <v>0</v>
      </c>
      <c r="F230" s="19">
        <v>0</v>
      </c>
      <c r="G230" s="19">
        <v>0</v>
      </c>
      <c r="H230" s="19">
        <f t="shared" si="42"/>
        <v>2.2316600000000002</v>
      </c>
      <c r="I230" s="42">
        <f t="shared" si="43"/>
        <v>0</v>
      </c>
      <c r="J230" s="42">
        <f t="shared" si="44"/>
        <v>0</v>
      </c>
      <c r="K230" s="42">
        <f t="shared" si="45"/>
        <v>0</v>
      </c>
      <c r="L230" s="42">
        <f t="shared" si="46"/>
        <v>100</v>
      </c>
      <c r="M230" s="19">
        <v>3.1971199999999998E-2</v>
      </c>
      <c r="N230" s="19">
        <v>1.2413799999999999E-2</v>
      </c>
      <c r="O230" s="41">
        <f t="shared" si="47"/>
        <v>4.4384999999999994E-2</v>
      </c>
      <c r="P230" s="19">
        <v>3.4379300000000002E-2</v>
      </c>
      <c r="Q230" s="41">
        <f t="shared" si="48"/>
        <v>7.8764299999999995E-2</v>
      </c>
      <c r="R230" s="44">
        <f t="shared" si="49"/>
        <v>1.432619664285778</v>
      </c>
      <c r="S230" s="44">
        <f t="shared" si="50"/>
        <v>0.55625856985383071</v>
      </c>
      <c r="T230" s="44">
        <f t="shared" si="51"/>
        <v>1.9888782341396085</v>
      </c>
      <c r="U230" s="44">
        <f t="shared" si="52"/>
        <v>1.5405258865597804</v>
      </c>
      <c r="V230" s="44">
        <f t="shared" si="53"/>
        <v>3.5294041206993891</v>
      </c>
      <c r="X230" s="36">
        <f t="shared" si="54"/>
        <v>100</v>
      </c>
      <c r="Y230" s="47">
        <f t="shared" si="55"/>
        <v>3.5294041206993891</v>
      </c>
    </row>
    <row r="231" spans="1:25" ht="30" x14ac:dyDescent="0.25">
      <c r="A231" s="18" t="s">
        <v>491</v>
      </c>
      <c r="B231" s="49" t="s">
        <v>1704</v>
      </c>
      <c r="C231" s="18" t="s">
        <v>38</v>
      </c>
      <c r="D231" s="19">
        <v>7.0774299999999997</v>
      </c>
      <c r="E231" s="19">
        <v>0</v>
      </c>
      <c r="F231" s="19">
        <v>0</v>
      </c>
      <c r="G231" s="19">
        <v>0</v>
      </c>
      <c r="H231" s="19">
        <f t="shared" si="42"/>
        <v>7.0774299999999997</v>
      </c>
      <c r="I231" s="42">
        <f t="shared" si="43"/>
        <v>0</v>
      </c>
      <c r="J231" s="42">
        <f t="shared" si="44"/>
        <v>0</v>
      </c>
      <c r="K231" s="42">
        <f t="shared" si="45"/>
        <v>0</v>
      </c>
      <c r="L231" s="42">
        <f t="shared" si="46"/>
        <v>100</v>
      </c>
      <c r="M231" s="19">
        <v>0</v>
      </c>
      <c r="N231" s="19">
        <v>0</v>
      </c>
      <c r="O231" s="41">
        <f t="shared" si="47"/>
        <v>0</v>
      </c>
      <c r="P231" s="19">
        <v>4.34137E-2</v>
      </c>
      <c r="Q231" s="41">
        <f t="shared" si="48"/>
        <v>4.34137E-2</v>
      </c>
      <c r="R231" s="44">
        <f t="shared" si="49"/>
        <v>0</v>
      </c>
      <c r="S231" s="44">
        <f t="shared" si="50"/>
        <v>0</v>
      </c>
      <c r="T231" s="44">
        <f t="shared" si="51"/>
        <v>0</v>
      </c>
      <c r="U231" s="44">
        <f t="shared" si="52"/>
        <v>0.61341051765965893</v>
      </c>
      <c r="V231" s="44">
        <f t="shared" si="53"/>
        <v>0.61341051765965893</v>
      </c>
      <c r="X231" s="36">
        <f t="shared" si="54"/>
        <v>100</v>
      </c>
      <c r="Y231" s="47">
        <f t="shared" si="55"/>
        <v>0.61341051765965893</v>
      </c>
    </row>
    <row r="232" spans="1:25" ht="15" x14ac:dyDescent="0.25">
      <c r="A232" s="18" t="s">
        <v>492</v>
      </c>
      <c r="B232" s="49" t="s">
        <v>341</v>
      </c>
      <c r="C232" s="18" t="s">
        <v>38</v>
      </c>
      <c r="D232" s="19">
        <v>0.50253499999999995</v>
      </c>
      <c r="E232" s="19">
        <v>0</v>
      </c>
      <c r="F232" s="19">
        <v>0</v>
      </c>
      <c r="G232" s="19">
        <v>0</v>
      </c>
      <c r="H232" s="19">
        <f t="shared" si="42"/>
        <v>0.50253499999999995</v>
      </c>
      <c r="I232" s="42">
        <f t="shared" si="43"/>
        <v>0</v>
      </c>
      <c r="J232" s="42">
        <f t="shared" si="44"/>
        <v>0</v>
      </c>
      <c r="K232" s="42">
        <f t="shared" si="45"/>
        <v>0</v>
      </c>
      <c r="L232" s="42">
        <f t="shared" si="46"/>
        <v>100</v>
      </c>
      <c r="M232" s="19">
        <v>0</v>
      </c>
      <c r="N232" s="19">
        <v>0</v>
      </c>
      <c r="O232" s="41">
        <f t="shared" si="47"/>
        <v>0</v>
      </c>
      <c r="P232" s="19">
        <v>0</v>
      </c>
      <c r="Q232" s="41">
        <f t="shared" si="48"/>
        <v>0</v>
      </c>
      <c r="R232" s="44">
        <f t="shared" si="49"/>
        <v>0</v>
      </c>
      <c r="S232" s="44">
        <f t="shared" si="50"/>
        <v>0</v>
      </c>
      <c r="T232" s="44">
        <f t="shared" si="51"/>
        <v>0</v>
      </c>
      <c r="U232" s="44">
        <f t="shared" si="52"/>
        <v>0</v>
      </c>
      <c r="V232" s="44">
        <f t="shared" si="53"/>
        <v>0</v>
      </c>
      <c r="X232" s="36">
        <f t="shared" si="54"/>
        <v>100</v>
      </c>
      <c r="Y232" s="47">
        <f t="shared" si="55"/>
        <v>0</v>
      </c>
    </row>
    <row r="233" spans="1:25" ht="15" x14ac:dyDescent="0.25">
      <c r="A233" s="18" t="s">
        <v>493</v>
      </c>
      <c r="B233" s="49" t="s">
        <v>1705</v>
      </c>
      <c r="C233" s="18" t="s">
        <v>38</v>
      </c>
      <c r="D233" s="19">
        <v>0.219058</v>
      </c>
      <c r="E233" s="19">
        <v>0</v>
      </c>
      <c r="F233" s="19">
        <v>0</v>
      </c>
      <c r="G233" s="19">
        <v>3.3741206119999999E-2</v>
      </c>
      <c r="H233" s="19">
        <f t="shared" si="42"/>
        <v>0.18531679388</v>
      </c>
      <c r="I233" s="42">
        <f t="shared" si="43"/>
        <v>0</v>
      </c>
      <c r="J233" s="42">
        <f t="shared" si="44"/>
        <v>0</v>
      </c>
      <c r="K233" s="42">
        <f t="shared" si="45"/>
        <v>15.402864136438751</v>
      </c>
      <c r="L233" s="42">
        <f t="shared" si="46"/>
        <v>84.597135863561249</v>
      </c>
      <c r="M233" s="19">
        <v>0</v>
      </c>
      <c r="N233" s="19">
        <v>0</v>
      </c>
      <c r="O233" s="41">
        <f t="shared" si="47"/>
        <v>0</v>
      </c>
      <c r="P233" s="19">
        <v>2.8952100000000001E-6</v>
      </c>
      <c r="Q233" s="41">
        <f t="shared" si="48"/>
        <v>2.8952100000000001E-6</v>
      </c>
      <c r="R233" s="44">
        <f t="shared" si="49"/>
        <v>0</v>
      </c>
      <c r="S233" s="44">
        <f t="shared" si="50"/>
        <v>0</v>
      </c>
      <c r="T233" s="44">
        <f t="shared" si="51"/>
        <v>0</v>
      </c>
      <c r="U233" s="44">
        <f t="shared" si="52"/>
        <v>1.3216636689826439E-3</v>
      </c>
      <c r="V233" s="44">
        <f t="shared" si="53"/>
        <v>1.3216636689826439E-3</v>
      </c>
      <c r="X233" s="36">
        <f t="shared" si="54"/>
        <v>100</v>
      </c>
      <c r="Y233" s="47">
        <f t="shared" si="55"/>
        <v>1.3216636689826439E-3</v>
      </c>
    </row>
    <row r="234" spans="1:25" ht="15" x14ac:dyDescent="0.25">
      <c r="A234" s="18" t="s">
        <v>494</v>
      </c>
      <c r="B234" s="49" t="s">
        <v>1706</v>
      </c>
      <c r="C234" s="18" t="s">
        <v>38</v>
      </c>
      <c r="D234" s="19">
        <v>4.3067000000000002</v>
      </c>
      <c r="E234" s="19">
        <v>0</v>
      </c>
      <c r="F234" s="19">
        <v>0</v>
      </c>
      <c r="G234" s="19">
        <v>0</v>
      </c>
      <c r="H234" s="19">
        <f t="shared" si="42"/>
        <v>4.3067000000000002</v>
      </c>
      <c r="I234" s="42">
        <f t="shared" si="43"/>
        <v>0</v>
      </c>
      <c r="J234" s="42">
        <f t="shared" si="44"/>
        <v>0</v>
      </c>
      <c r="K234" s="42">
        <f t="shared" si="45"/>
        <v>0</v>
      </c>
      <c r="L234" s="42">
        <f t="shared" si="46"/>
        <v>100</v>
      </c>
      <c r="M234" s="19">
        <v>7.67606E-4</v>
      </c>
      <c r="N234" s="19">
        <v>4.8853000000000004E-4</v>
      </c>
      <c r="O234" s="41">
        <f t="shared" si="47"/>
        <v>1.2561360000000001E-3</v>
      </c>
      <c r="P234" s="19">
        <v>0.47148499999999999</v>
      </c>
      <c r="Q234" s="41">
        <f t="shared" si="48"/>
        <v>0.47274113600000001</v>
      </c>
      <c r="R234" s="44">
        <f t="shared" si="49"/>
        <v>1.7823530777625562E-2</v>
      </c>
      <c r="S234" s="44">
        <f t="shared" si="50"/>
        <v>1.1343488053498038E-2</v>
      </c>
      <c r="T234" s="44">
        <f t="shared" si="51"/>
        <v>2.9167018831123603E-2</v>
      </c>
      <c r="U234" s="44">
        <f t="shared" si="52"/>
        <v>10.94770938305431</v>
      </c>
      <c r="V234" s="44">
        <f t="shared" si="53"/>
        <v>10.976876401885434</v>
      </c>
      <c r="X234" s="36">
        <f t="shared" si="54"/>
        <v>100</v>
      </c>
      <c r="Y234" s="47">
        <f t="shared" si="55"/>
        <v>10.976876401885434</v>
      </c>
    </row>
    <row r="235" spans="1:25" ht="45" x14ac:dyDescent="0.25">
      <c r="A235" s="18" t="s">
        <v>495</v>
      </c>
      <c r="B235" s="49" t="s">
        <v>1707</v>
      </c>
      <c r="C235" s="18" t="s">
        <v>38</v>
      </c>
      <c r="D235" s="19">
        <v>0.813276</v>
      </c>
      <c r="E235" s="19">
        <v>0</v>
      </c>
      <c r="F235" s="19">
        <v>0</v>
      </c>
      <c r="G235" s="19">
        <v>0</v>
      </c>
      <c r="H235" s="19">
        <f t="shared" ref="H235:H298" si="56">D235-E235-F235-G235</f>
        <v>0.813276</v>
      </c>
      <c r="I235" s="42">
        <f t="shared" ref="I235:I298" si="57">E235/D235*100</f>
        <v>0</v>
      </c>
      <c r="J235" s="42">
        <f t="shared" ref="J235:J298" si="58">F235/D235*100</f>
        <v>0</v>
      </c>
      <c r="K235" s="42">
        <f t="shared" ref="K235:K298" si="59">G235/D235*100</f>
        <v>0</v>
      </c>
      <c r="L235" s="42">
        <f t="shared" ref="L235:L298" si="60">H235/D235*100</f>
        <v>100</v>
      </c>
      <c r="M235" s="19">
        <v>1.08567E-2</v>
      </c>
      <c r="N235" s="19">
        <v>3.5999999999999999E-3</v>
      </c>
      <c r="O235" s="41">
        <f t="shared" ref="O235:O298" si="61">M235+N235</f>
        <v>1.4456699999999999E-2</v>
      </c>
      <c r="P235" s="19">
        <v>4.4400299999999997E-2</v>
      </c>
      <c r="Q235" s="41">
        <f t="shared" ref="Q235:Q298" si="62">O235+P235</f>
        <v>5.8856999999999993E-2</v>
      </c>
      <c r="R235" s="44">
        <f t="shared" ref="R235:R298" si="63">M235/D235*100</f>
        <v>1.3349342658580852</v>
      </c>
      <c r="S235" s="44">
        <f t="shared" ref="S235:S298" si="64">N235/D235*100</f>
        <v>0.44265415430923816</v>
      </c>
      <c r="T235" s="44">
        <f t="shared" ref="T235:T298" si="65">O235/D235*100</f>
        <v>1.7775884201673233</v>
      </c>
      <c r="U235" s="44">
        <f t="shared" ref="U235:U298" si="66">P235/D235*100</f>
        <v>5.4594381243267964</v>
      </c>
      <c r="V235" s="44">
        <f t="shared" ref="V235:V298" si="67">Q235/D235*100</f>
        <v>7.2370265444941202</v>
      </c>
      <c r="X235" s="36">
        <f t="shared" ref="X235:X295" si="68">SUM(I235:L235)</f>
        <v>100</v>
      </c>
      <c r="Y235" s="47">
        <f t="shared" ref="Y235:Y298" si="69">SUM(R235:S235,U235)</f>
        <v>7.2370265444941193</v>
      </c>
    </row>
    <row r="236" spans="1:25" ht="15" x14ac:dyDescent="0.25">
      <c r="A236" s="18" t="s">
        <v>496</v>
      </c>
      <c r="B236" s="49" t="s">
        <v>1708</v>
      </c>
      <c r="C236" s="18" t="s">
        <v>38</v>
      </c>
      <c r="D236" s="19">
        <v>3.7551600000000001</v>
      </c>
      <c r="E236" s="19">
        <v>0</v>
      </c>
      <c r="F236" s="19">
        <v>0</v>
      </c>
      <c r="G236" s="19">
        <v>0</v>
      </c>
      <c r="H236" s="19">
        <f t="shared" si="56"/>
        <v>3.7551600000000001</v>
      </c>
      <c r="I236" s="42">
        <f t="shared" si="57"/>
        <v>0</v>
      </c>
      <c r="J236" s="42">
        <f t="shared" si="58"/>
        <v>0</v>
      </c>
      <c r="K236" s="42">
        <f t="shared" si="59"/>
        <v>0</v>
      </c>
      <c r="L236" s="42">
        <f t="shared" si="60"/>
        <v>100</v>
      </c>
      <c r="M236" s="19">
        <v>1.1599999999999999E-2</v>
      </c>
      <c r="N236" s="19">
        <v>5.5999999999999999E-3</v>
      </c>
      <c r="O236" s="41">
        <f t="shared" si="61"/>
        <v>1.72E-2</v>
      </c>
      <c r="P236" s="19">
        <v>3.5651299999999997E-2</v>
      </c>
      <c r="Q236" s="41">
        <f t="shared" si="62"/>
        <v>5.2851299999999997E-2</v>
      </c>
      <c r="R236" s="44">
        <f t="shared" si="63"/>
        <v>0.30890827554618178</v>
      </c>
      <c r="S236" s="44">
        <f t="shared" si="64"/>
        <v>0.14912813302229466</v>
      </c>
      <c r="T236" s="44">
        <f t="shared" si="65"/>
        <v>0.45803640856847649</v>
      </c>
      <c r="U236" s="44">
        <f t="shared" si="66"/>
        <v>0.94939496586030936</v>
      </c>
      <c r="V236" s="44">
        <f t="shared" si="67"/>
        <v>1.4074313744287859</v>
      </c>
      <c r="X236" s="36">
        <f t="shared" si="68"/>
        <v>100</v>
      </c>
      <c r="Y236" s="47">
        <f t="shared" si="69"/>
        <v>1.4074313744287859</v>
      </c>
    </row>
    <row r="237" spans="1:25" ht="15" x14ac:dyDescent="0.25">
      <c r="A237" s="18" t="s">
        <v>497</v>
      </c>
      <c r="B237" s="18" t="s">
        <v>498</v>
      </c>
      <c r="C237" s="18" t="s">
        <v>38</v>
      </c>
      <c r="D237" s="19">
        <v>10.728300000000001</v>
      </c>
      <c r="E237" s="19">
        <v>0</v>
      </c>
      <c r="F237" s="19">
        <v>0</v>
      </c>
      <c r="G237" s="19">
        <v>0</v>
      </c>
      <c r="H237" s="19">
        <f t="shared" si="56"/>
        <v>10.728300000000001</v>
      </c>
      <c r="I237" s="42">
        <f t="shared" si="57"/>
        <v>0</v>
      </c>
      <c r="J237" s="42">
        <f t="shared" si="58"/>
        <v>0</v>
      </c>
      <c r="K237" s="42">
        <f t="shared" si="59"/>
        <v>0</v>
      </c>
      <c r="L237" s="42">
        <f t="shared" si="60"/>
        <v>100</v>
      </c>
      <c r="M237" s="19">
        <v>4.9762899999999999E-2</v>
      </c>
      <c r="N237" s="19">
        <v>0.16181000000000001</v>
      </c>
      <c r="O237" s="41">
        <f t="shared" si="61"/>
        <v>0.21157290000000001</v>
      </c>
      <c r="P237" s="19">
        <v>0.387154</v>
      </c>
      <c r="Q237" s="41">
        <f t="shared" si="62"/>
        <v>0.59872689999999995</v>
      </c>
      <c r="R237" s="44">
        <f t="shared" si="63"/>
        <v>0.46384702142930379</v>
      </c>
      <c r="S237" s="44">
        <f t="shared" si="64"/>
        <v>1.5082538706039168</v>
      </c>
      <c r="T237" s="44">
        <f t="shared" si="65"/>
        <v>1.9721008920332204</v>
      </c>
      <c r="U237" s="44">
        <f t="shared" si="66"/>
        <v>3.6087171313255588</v>
      </c>
      <c r="V237" s="44">
        <f t="shared" si="67"/>
        <v>5.5808180233587796</v>
      </c>
      <c r="X237" s="36">
        <f t="shared" si="68"/>
        <v>100</v>
      </c>
      <c r="Y237" s="47">
        <f t="shared" si="69"/>
        <v>5.5808180233587796</v>
      </c>
    </row>
    <row r="238" spans="1:25" ht="15" x14ac:dyDescent="0.25">
      <c r="A238" s="18" t="s">
        <v>499</v>
      </c>
      <c r="B238" s="18" t="s">
        <v>500</v>
      </c>
      <c r="C238" s="18" t="s">
        <v>38</v>
      </c>
      <c r="D238" s="19">
        <v>1.9071499999999999</v>
      </c>
      <c r="E238" s="19">
        <v>0</v>
      </c>
      <c r="F238" s="19">
        <v>0</v>
      </c>
      <c r="G238" s="19">
        <v>0</v>
      </c>
      <c r="H238" s="19">
        <f t="shared" si="56"/>
        <v>1.9071499999999999</v>
      </c>
      <c r="I238" s="42">
        <f t="shared" si="57"/>
        <v>0</v>
      </c>
      <c r="J238" s="42">
        <f t="shared" si="58"/>
        <v>0</v>
      </c>
      <c r="K238" s="42">
        <f t="shared" si="59"/>
        <v>0</v>
      </c>
      <c r="L238" s="42">
        <f t="shared" si="60"/>
        <v>100</v>
      </c>
      <c r="M238" s="19">
        <v>4.6822900000000002E-4</v>
      </c>
      <c r="N238" s="19">
        <v>5.1643100000000003E-4</v>
      </c>
      <c r="O238" s="41">
        <f t="shared" si="61"/>
        <v>9.8466000000000005E-4</v>
      </c>
      <c r="P238" s="19">
        <v>0.11350499999999999</v>
      </c>
      <c r="Q238" s="41">
        <f t="shared" si="62"/>
        <v>0.11448965999999999</v>
      </c>
      <c r="R238" s="44">
        <f t="shared" si="63"/>
        <v>2.4551241381118423E-2</v>
      </c>
      <c r="S238" s="44">
        <f t="shared" si="64"/>
        <v>2.7078677607949034E-2</v>
      </c>
      <c r="T238" s="44">
        <f t="shared" si="65"/>
        <v>5.1629918989067457E-2</v>
      </c>
      <c r="U238" s="44">
        <f t="shared" si="66"/>
        <v>5.9515507432556429</v>
      </c>
      <c r="V238" s="44">
        <f t="shared" si="67"/>
        <v>6.003180662244711</v>
      </c>
      <c r="X238" s="36">
        <f t="shared" si="68"/>
        <v>100</v>
      </c>
      <c r="Y238" s="47">
        <f t="shared" si="69"/>
        <v>6.0031806622447101</v>
      </c>
    </row>
    <row r="239" spans="1:25" ht="15" x14ac:dyDescent="0.25">
      <c r="A239" s="18" t="s">
        <v>501</v>
      </c>
      <c r="B239" s="18" t="s">
        <v>502</v>
      </c>
      <c r="C239" s="18" t="s">
        <v>38</v>
      </c>
      <c r="D239" s="19">
        <v>5.8274900000000001</v>
      </c>
      <c r="E239" s="19">
        <v>9.4083218842899996E-3</v>
      </c>
      <c r="F239" s="19">
        <v>2.9731760411899999E-3</v>
      </c>
      <c r="G239" s="19">
        <v>9.3585906480700004E-3</v>
      </c>
      <c r="H239" s="19">
        <f t="shared" si="56"/>
        <v>5.8057499114264495</v>
      </c>
      <c r="I239" s="42">
        <f t="shared" si="57"/>
        <v>0.16144724202512573</v>
      </c>
      <c r="J239" s="42">
        <f t="shared" si="58"/>
        <v>5.1019839436704302E-2</v>
      </c>
      <c r="K239" s="42">
        <f t="shared" si="59"/>
        <v>0.1605938516937824</v>
      </c>
      <c r="L239" s="42">
        <f t="shared" si="60"/>
        <v>99.626939066844372</v>
      </c>
      <c r="M239" s="19">
        <v>1.0389799999999999E-2</v>
      </c>
      <c r="N239" s="19">
        <v>8.1413300000000004E-3</v>
      </c>
      <c r="O239" s="41">
        <f t="shared" si="61"/>
        <v>1.853113E-2</v>
      </c>
      <c r="P239" s="19">
        <v>5.3823299999999998E-2</v>
      </c>
      <c r="Q239" s="41">
        <f t="shared" si="62"/>
        <v>7.2354429999999997E-2</v>
      </c>
      <c r="R239" s="44">
        <f t="shared" si="63"/>
        <v>0.17828945223415227</v>
      </c>
      <c r="S239" s="44">
        <f t="shared" si="64"/>
        <v>0.1397056022404157</v>
      </c>
      <c r="T239" s="44">
        <f t="shared" si="65"/>
        <v>0.31799505447456794</v>
      </c>
      <c r="U239" s="44">
        <f t="shared" si="66"/>
        <v>0.92361033652567393</v>
      </c>
      <c r="V239" s="44">
        <f t="shared" si="67"/>
        <v>1.2416053910002418</v>
      </c>
      <c r="X239" s="36">
        <f t="shared" si="68"/>
        <v>99.999999999999986</v>
      </c>
      <c r="Y239" s="47">
        <f t="shared" si="69"/>
        <v>1.2416053910002418</v>
      </c>
    </row>
    <row r="240" spans="1:25" ht="15" x14ac:dyDescent="0.25">
      <c r="A240" s="18" t="s">
        <v>503</v>
      </c>
      <c r="B240" s="18" t="s">
        <v>504</v>
      </c>
      <c r="C240" s="18" t="s">
        <v>49</v>
      </c>
      <c r="D240" s="19">
        <v>1.4346699999999999</v>
      </c>
      <c r="E240" s="19">
        <v>0</v>
      </c>
      <c r="F240" s="19">
        <v>0</v>
      </c>
      <c r="G240" s="19">
        <v>0</v>
      </c>
      <c r="H240" s="19">
        <f t="shared" si="56"/>
        <v>1.4346699999999999</v>
      </c>
      <c r="I240" s="42">
        <f t="shared" si="57"/>
        <v>0</v>
      </c>
      <c r="J240" s="42">
        <f t="shared" si="58"/>
        <v>0</v>
      </c>
      <c r="K240" s="42">
        <f t="shared" si="59"/>
        <v>0</v>
      </c>
      <c r="L240" s="42">
        <f t="shared" si="60"/>
        <v>100</v>
      </c>
      <c r="M240" s="19">
        <v>0</v>
      </c>
      <c r="N240" s="19">
        <v>3.3302100000000001E-3</v>
      </c>
      <c r="O240" s="41">
        <f t="shared" si="61"/>
        <v>3.3302100000000001E-3</v>
      </c>
      <c r="P240" s="19">
        <v>3.9394400000000003E-2</v>
      </c>
      <c r="Q240" s="41">
        <f t="shared" si="62"/>
        <v>4.2724610000000003E-2</v>
      </c>
      <c r="R240" s="44">
        <f t="shared" si="63"/>
        <v>0</v>
      </c>
      <c r="S240" s="44">
        <f t="shared" si="64"/>
        <v>0.23212376365296553</v>
      </c>
      <c r="T240" s="44">
        <f t="shared" si="65"/>
        <v>0.23212376365296553</v>
      </c>
      <c r="U240" s="44">
        <f t="shared" si="66"/>
        <v>2.7458858134623298</v>
      </c>
      <c r="V240" s="44">
        <f t="shared" si="67"/>
        <v>2.9780095771152952</v>
      </c>
      <c r="X240" s="36">
        <f t="shared" si="68"/>
        <v>100</v>
      </c>
      <c r="Y240" s="47">
        <f t="shared" si="69"/>
        <v>2.9780095771152952</v>
      </c>
    </row>
    <row r="241" spans="1:25" ht="15" x14ac:dyDescent="0.25">
      <c r="A241" s="18" t="s">
        <v>505</v>
      </c>
      <c r="B241" s="49" t="s">
        <v>1709</v>
      </c>
      <c r="C241" s="18" t="s">
        <v>38</v>
      </c>
      <c r="D241" s="19">
        <v>0.61529599999999995</v>
      </c>
      <c r="E241" s="19">
        <v>0</v>
      </c>
      <c r="F241" s="19">
        <v>0</v>
      </c>
      <c r="G241" s="19">
        <v>0</v>
      </c>
      <c r="H241" s="19">
        <f t="shared" si="56"/>
        <v>0.61529599999999995</v>
      </c>
      <c r="I241" s="42">
        <f t="shared" si="57"/>
        <v>0</v>
      </c>
      <c r="J241" s="42">
        <f t="shared" si="58"/>
        <v>0</v>
      </c>
      <c r="K241" s="42">
        <f t="shared" si="59"/>
        <v>0</v>
      </c>
      <c r="L241" s="42">
        <f t="shared" si="60"/>
        <v>100</v>
      </c>
      <c r="M241" s="19">
        <v>0</v>
      </c>
      <c r="N241" s="19">
        <v>0</v>
      </c>
      <c r="O241" s="41">
        <f t="shared" si="61"/>
        <v>0</v>
      </c>
      <c r="P241" s="19">
        <v>9.0728900000000001E-3</v>
      </c>
      <c r="Q241" s="41">
        <f t="shared" si="62"/>
        <v>9.0728900000000001E-3</v>
      </c>
      <c r="R241" s="44">
        <f t="shared" si="63"/>
        <v>0</v>
      </c>
      <c r="S241" s="44">
        <f t="shared" si="64"/>
        <v>0</v>
      </c>
      <c r="T241" s="44">
        <f t="shared" si="65"/>
        <v>0</v>
      </c>
      <c r="U241" s="44">
        <f t="shared" si="66"/>
        <v>1.4745569612024132</v>
      </c>
      <c r="V241" s="44">
        <f t="shared" si="67"/>
        <v>1.4745569612024132</v>
      </c>
      <c r="X241" s="36">
        <f t="shared" si="68"/>
        <v>100</v>
      </c>
      <c r="Y241" s="47">
        <f t="shared" si="69"/>
        <v>1.4745569612024132</v>
      </c>
    </row>
    <row r="242" spans="1:25" ht="15" x14ac:dyDescent="0.25">
      <c r="A242" s="18" t="s">
        <v>506</v>
      </c>
      <c r="B242" s="18" t="s">
        <v>507</v>
      </c>
      <c r="C242" s="18" t="s">
        <v>38</v>
      </c>
      <c r="D242" s="19">
        <v>0.830901</v>
      </c>
      <c r="E242" s="19">
        <v>0</v>
      </c>
      <c r="F242" s="19">
        <v>0</v>
      </c>
      <c r="G242" s="19">
        <v>0</v>
      </c>
      <c r="H242" s="19">
        <f t="shared" si="56"/>
        <v>0.830901</v>
      </c>
      <c r="I242" s="42">
        <f t="shared" si="57"/>
        <v>0</v>
      </c>
      <c r="J242" s="42">
        <f t="shared" si="58"/>
        <v>0</v>
      </c>
      <c r="K242" s="42">
        <f t="shared" si="59"/>
        <v>0</v>
      </c>
      <c r="L242" s="42">
        <f t="shared" si="60"/>
        <v>100</v>
      </c>
      <c r="M242" s="19">
        <v>8.5907299999999995E-3</v>
      </c>
      <c r="N242" s="19">
        <v>1.2800000000000001E-2</v>
      </c>
      <c r="O242" s="41">
        <f t="shared" si="61"/>
        <v>2.139073E-2</v>
      </c>
      <c r="P242" s="19">
        <v>1.5261E-2</v>
      </c>
      <c r="Q242" s="41">
        <f t="shared" si="62"/>
        <v>3.665173E-2</v>
      </c>
      <c r="R242" s="44">
        <f t="shared" si="63"/>
        <v>1.0339053629734469</v>
      </c>
      <c r="S242" s="44">
        <f t="shared" si="64"/>
        <v>1.5404964008949322</v>
      </c>
      <c r="T242" s="44">
        <f t="shared" si="65"/>
        <v>2.5744017638683792</v>
      </c>
      <c r="U242" s="44">
        <f t="shared" si="66"/>
        <v>1.8366809042232468</v>
      </c>
      <c r="V242" s="44">
        <f t="shared" si="67"/>
        <v>4.411082668091626</v>
      </c>
      <c r="X242" s="36">
        <f t="shared" si="68"/>
        <v>100</v>
      </c>
      <c r="Y242" s="47">
        <f t="shared" si="69"/>
        <v>4.411082668091626</v>
      </c>
    </row>
    <row r="243" spans="1:25" ht="15" x14ac:dyDescent="0.25">
      <c r="A243" s="18" t="s">
        <v>508</v>
      </c>
      <c r="B243" s="18" t="s">
        <v>509</v>
      </c>
      <c r="C243" s="18" t="s">
        <v>38</v>
      </c>
      <c r="D243" s="19">
        <v>19.4679</v>
      </c>
      <c r="E243" s="19">
        <v>0</v>
      </c>
      <c r="F243" s="19">
        <v>0</v>
      </c>
      <c r="G243" s="19">
        <v>0</v>
      </c>
      <c r="H243" s="19">
        <f t="shared" si="56"/>
        <v>19.4679</v>
      </c>
      <c r="I243" s="42">
        <f t="shared" si="57"/>
        <v>0</v>
      </c>
      <c r="J243" s="42">
        <f t="shared" si="58"/>
        <v>0</v>
      </c>
      <c r="K243" s="42">
        <f t="shared" si="59"/>
        <v>0</v>
      </c>
      <c r="L243" s="42">
        <f t="shared" si="60"/>
        <v>100</v>
      </c>
      <c r="M243" s="19">
        <v>0.16391700000000001</v>
      </c>
      <c r="N243" s="19">
        <v>6.4591899999999994E-2</v>
      </c>
      <c r="O243" s="41">
        <f t="shared" si="61"/>
        <v>0.22850890000000001</v>
      </c>
      <c r="P243" s="19">
        <v>0.43173800000000001</v>
      </c>
      <c r="Q243" s="41">
        <f t="shared" si="62"/>
        <v>0.66024689999999997</v>
      </c>
      <c r="R243" s="44">
        <f t="shared" si="63"/>
        <v>0.84198603855577636</v>
      </c>
      <c r="S243" s="44">
        <f t="shared" si="64"/>
        <v>0.33178668474771283</v>
      </c>
      <c r="T243" s="44">
        <f t="shared" si="65"/>
        <v>1.1737727233034894</v>
      </c>
      <c r="U243" s="44">
        <f t="shared" si="66"/>
        <v>2.2176916873417265</v>
      </c>
      <c r="V243" s="44">
        <f t="shared" si="67"/>
        <v>3.3914644106452161</v>
      </c>
      <c r="X243" s="36">
        <f t="shared" si="68"/>
        <v>100</v>
      </c>
      <c r="Y243" s="47">
        <f t="shared" si="69"/>
        <v>3.3914644106452156</v>
      </c>
    </row>
    <row r="244" spans="1:25" ht="15" x14ac:dyDescent="0.25">
      <c r="A244" s="18" t="s">
        <v>510</v>
      </c>
      <c r="B244" s="49" t="s">
        <v>1710</v>
      </c>
      <c r="C244" s="18" t="s">
        <v>38</v>
      </c>
      <c r="D244" s="19">
        <v>0.29643999999999998</v>
      </c>
      <c r="E244" s="19">
        <v>0</v>
      </c>
      <c r="F244" s="19">
        <v>0</v>
      </c>
      <c r="G244" s="19">
        <v>0</v>
      </c>
      <c r="H244" s="19">
        <f t="shared" si="56"/>
        <v>0.29643999999999998</v>
      </c>
      <c r="I244" s="42">
        <f t="shared" si="57"/>
        <v>0</v>
      </c>
      <c r="J244" s="42">
        <f t="shared" si="58"/>
        <v>0</v>
      </c>
      <c r="K244" s="42">
        <f t="shared" si="59"/>
        <v>0</v>
      </c>
      <c r="L244" s="42">
        <f t="shared" si="60"/>
        <v>100</v>
      </c>
      <c r="M244" s="19">
        <v>0</v>
      </c>
      <c r="N244" s="19">
        <v>0</v>
      </c>
      <c r="O244" s="41">
        <f t="shared" si="61"/>
        <v>0</v>
      </c>
      <c r="P244" s="19">
        <v>0</v>
      </c>
      <c r="Q244" s="41">
        <f t="shared" si="62"/>
        <v>0</v>
      </c>
      <c r="R244" s="44">
        <f t="shared" si="63"/>
        <v>0</v>
      </c>
      <c r="S244" s="44">
        <f t="shared" si="64"/>
        <v>0</v>
      </c>
      <c r="T244" s="44">
        <f t="shared" si="65"/>
        <v>0</v>
      </c>
      <c r="U244" s="44">
        <f t="shared" si="66"/>
        <v>0</v>
      </c>
      <c r="V244" s="44">
        <f t="shared" si="67"/>
        <v>0</v>
      </c>
      <c r="X244" s="36">
        <f t="shared" si="68"/>
        <v>100</v>
      </c>
      <c r="Y244" s="47">
        <f t="shared" si="69"/>
        <v>0</v>
      </c>
    </row>
    <row r="245" spans="1:25" ht="15" x14ac:dyDescent="0.25">
      <c r="A245" s="18" t="s">
        <v>511</v>
      </c>
      <c r="B245" s="18" t="s">
        <v>138</v>
      </c>
      <c r="C245" s="18" t="s">
        <v>38</v>
      </c>
      <c r="D245" s="19">
        <v>13.644399999999999</v>
      </c>
      <c r="E245" s="19">
        <v>0</v>
      </c>
      <c r="F245" s="19">
        <v>0</v>
      </c>
      <c r="G245" s="19">
        <v>0</v>
      </c>
      <c r="H245" s="19">
        <f t="shared" si="56"/>
        <v>13.644399999999999</v>
      </c>
      <c r="I245" s="42">
        <f t="shared" si="57"/>
        <v>0</v>
      </c>
      <c r="J245" s="42">
        <f t="shared" si="58"/>
        <v>0</v>
      </c>
      <c r="K245" s="42">
        <f t="shared" si="59"/>
        <v>0</v>
      </c>
      <c r="L245" s="42">
        <f t="shared" si="60"/>
        <v>100</v>
      </c>
      <c r="M245" s="19">
        <v>0.1835</v>
      </c>
      <c r="N245" s="19">
        <v>0.19394900000000001</v>
      </c>
      <c r="O245" s="41">
        <f t="shared" si="61"/>
        <v>0.37744900000000003</v>
      </c>
      <c r="P245" s="19">
        <v>0.37957299999999999</v>
      </c>
      <c r="Q245" s="41">
        <f t="shared" si="62"/>
        <v>0.75702200000000008</v>
      </c>
      <c r="R245" s="44">
        <f t="shared" si="63"/>
        <v>1.3448740875377445</v>
      </c>
      <c r="S245" s="44">
        <f t="shared" si="64"/>
        <v>1.4214549558793355</v>
      </c>
      <c r="T245" s="44">
        <f t="shared" si="65"/>
        <v>2.76632904341708</v>
      </c>
      <c r="U245" s="44">
        <f t="shared" si="66"/>
        <v>2.7818958693676525</v>
      </c>
      <c r="V245" s="44">
        <f t="shared" si="67"/>
        <v>5.5482249127847334</v>
      </c>
      <c r="X245" s="36">
        <f t="shared" si="68"/>
        <v>100</v>
      </c>
      <c r="Y245" s="47">
        <f t="shared" si="69"/>
        <v>5.5482249127847325</v>
      </c>
    </row>
    <row r="246" spans="1:25" ht="15" x14ac:dyDescent="0.25">
      <c r="A246" s="18" t="s">
        <v>512</v>
      </c>
      <c r="B246" s="18" t="s">
        <v>513</v>
      </c>
      <c r="C246" s="18" t="s">
        <v>1778</v>
      </c>
      <c r="D246" s="19">
        <v>2.47499</v>
      </c>
      <c r="E246" s="19">
        <v>0</v>
      </c>
      <c r="F246" s="19">
        <v>0</v>
      </c>
      <c r="G246" s="19">
        <v>0</v>
      </c>
      <c r="H246" s="19">
        <f t="shared" si="56"/>
        <v>2.47499</v>
      </c>
      <c r="I246" s="42">
        <f t="shared" si="57"/>
        <v>0</v>
      </c>
      <c r="J246" s="42">
        <f t="shared" si="58"/>
        <v>0</v>
      </c>
      <c r="K246" s="42">
        <f t="shared" si="59"/>
        <v>0</v>
      </c>
      <c r="L246" s="42">
        <f t="shared" si="60"/>
        <v>100</v>
      </c>
      <c r="M246" s="19">
        <v>1.84E-2</v>
      </c>
      <c r="N246" s="19">
        <v>1.5964900000000001E-2</v>
      </c>
      <c r="O246" s="41">
        <f t="shared" si="61"/>
        <v>3.4364900000000004E-2</v>
      </c>
      <c r="P246" s="19">
        <v>4.8659599999999997E-2</v>
      </c>
      <c r="Q246" s="41">
        <f t="shared" si="62"/>
        <v>8.3024500000000001E-2</v>
      </c>
      <c r="R246" s="44">
        <f t="shared" si="63"/>
        <v>0.74343734722160493</v>
      </c>
      <c r="S246" s="44">
        <f t="shared" si="64"/>
        <v>0.64504907090533703</v>
      </c>
      <c r="T246" s="44">
        <f t="shared" si="65"/>
        <v>1.3884864181269421</v>
      </c>
      <c r="U246" s="44">
        <f t="shared" si="66"/>
        <v>1.9660523880904568</v>
      </c>
      <c r="V246" s="44">
        <f t="shared" si="67"/>
        <v>3.3545388062173989</v>
      </c>
      <c r="X246" s="36">
        <f t="shared" si="68"/>
        <v>100</v>
      </c>
      <c r="Y246" s="47">
        <f t="shared" si="69"/>
        <v>3.3545388062173984</v>
      </c>
    </row>
    <row r="247" spans="1:25" ht="15" x14ac:dyDescent="0.25">
      <c r="A247" s="18" t="s">
        <v>514</v>
      </c>
      <c r="B247" s="18" t="s">
        <v>515</v>
      </c>
      <c r="C247" s="18" t="s">
        <v>28</v>
      </c>
      <c r="D247" s="19">
        <v>0.36474899999999999</v>
      </c>
      <c r="E247" s="19">
        <v>0</v>
      </c>
      <c r="F247" s="19">
        <v>0</v>
      </c>
      <c r="G247" s="19">
        <v>0</v>
      </c>
      <c r="H247" s="19">
        <f t="shared" si="56"/>
        <v>0.36474899999999999</v>
      </c>
      <c r="I247" s="42">
        <f t="shared" si="57"/>
        <v>0</v>
      </c>
      <c r="J247" s="42">
        <f t="shared" si="58"/>
        <v>0</v>
      </c>
      <c r="K247" s="42">
        <f t="shared" si="59"/>
        <v>0</v>
      </c>
      <c r="L247" s="42">
        <f t="shared" si="60"/>
        <v>100</v>
      </c>
      <c r="M247" s="19">
        <v>1.33523E-3</v>
      </c>
      <c r="N247" s="19">
        <v>0</v>
      </c>
      <c r="O247" s="41">
        <f t="shared" si="61"/>
        <v>1.33523E-3</v>
      </c>
      <c r="P247" s="19">
        <v>5.1180400000000003E-4</v>
      </c>
      <c r="Q247" s="41">
        <f t="shared" si="62"/>
        <v>1.847034E-3</v>
      </c>
      <c r="R247" s="44">
        <f t="shared" si="63"/>
        <v>0.36606817290794491</v>
      </c>
      <c r="S247" s="44">
        <f t="shared" si="64"/>
        <v>0</v>
      </c>
      <c r="T247" s="44">
        <f t="shared" si="65"/>
        <v>0.36606817290794491</v>
      </c>
      <c r="U247" s="44">
        <f t="shared" si="66"/>
        <v>0.14031676577591715</v>
      </c>
      <c r="V247" s="44">
        <f t="shared" si="67"/>
        <v>0.50638493868386203</v>
      </c>
      <c r="X247" s="36">
        <f t="shared" si="68"/>
        <v>100</v>
      </c>
      <c r="Y247" s="47">
        <f t="shared" si="69"/>
        <v>0.50638493868386203</v>
      </c>
    </row>
    <row r="248" spans="1:25" ht="15" x14ac:dyDescent="0.25">
      <c r="A248" s="18" t="s">
        <v>516</v>
      </c>
      <c r="B248" s="18" t="s">
        <v>517</v>
      </c>
      <c r="C248" s="18" t="s">
        <v>49</v>
      </c>
      <c r="D248" s="19">
        <v>0.51616499999999998</v>
      </c>
      <c r="E248" s="19">
        <v>0</v>
      </c>
      <c r="F248" s="19">
        <v>0</v>
      </c>
      <c r="G248" s="19">
        <v>0</v>
      </c>
      <c r="H248" s="19">
        <f t="shared" si="56"/>
        <v>0.51616499999999998</v>
      </c>
      <c r="I248" s="42">
        <f t="shared" si="57"/>
        <v>0</v>
      </c>
      <c r="J248" s="42">
        <f t="shared" si="58"/>
        <v>0</v>
      </c>
      <c r="K248" s="42">
        <f t="shared" si="59"/>
        <v>0</v>
      </c>
      <c r="L248" s="42">
        <f t="shared" si="60"/>
        <v>100</v>
      </c>
      <c r="M248" s="19">
        <v>5.53301E-2</v>
      </c>
      <c r="N248" s="19">
        <v>4.4000000000000003E-3</v>
      </c>
      <c r="O248" s="41">
        <f t="shared" si="61"/>
        <v>5.9730100000000001E-2</v>
      </c>
      <c r="P248" s="19">
        <v>3.8871299999999998E-2</v>
      </c>
      <c r="Q248" s="41">
        <f t="shared" si="62"/>
        <v>9.8601400000000006E-2</v>
      </c>
      <c r="R248" s="44">
        <f t="shared" si="63"/>
        <v>10.719459862640822</v>
      </c>
      <c r="S248" s="44">
        <f t="shared" si="64"/>
        <v>0.85244059554599794</v>
      </c>
      <c r="T248" s="44">
        <f t="shared" si="65"/>
        <v>11.571900458186821</v>
      </c>
      <c r="U248" s="44">
        <f t="shared" si="66"/>
        <v>7.5307895731016243</v>
      </c>
      <c r="V248" s="44">
        <f t="shared" si="67"/>
        <v>19.102690031288446</v>
      </c>
      <c r="X248" s="36">
        <f t="shared" si="68"/>
        <v>100</v>
      </c>
      <c r="Y248" s="47">
        <f t="shared" si="69"/>
        <v>19.102690031288443</v>
      </c>
    </row>
    <row r="249" spans="1:25" ht="15" x14ac:dyDescent="0.25">
      <c r="A249" s="18" t="s">
        <v>518</v>
      </c>
      <c r="B249" s="18" t="s">
        <v>519</v>
      </c>
      <c r="C249" s="18" t="s">
        <v>38</v>
      </c>
      <c r="D249" s="19">
        <v>5.4859</v>
      </c>
      <c r="E249" s="19">
        <v>0</v>
      </c>
      <c r="F249" s="19">
        <v>0</v>
      </c>
      <c r="G249" s="19">
        <v>0</v>
      </c>
      <c r="H249" s="19">
        <f t="shared" si="56"/>
        <v>5.4859</v>
      </c>
      <c r="I249" s="42">
        <f t="shared" si="57"/>
        <v>0</v>
      </c>
      <c r="J249" s="42">
        <f t="shared" si="58"/>
        <v>0</v>
      </c>
      <c r="K249" s="42">
        <f t="shared" si="59"/>
        <v>0</v>
      </c>
      <c r="L249" s="42">
        <f t="shared" si="60"/>
        <v>100</v>
      </c>
      <c r="M249" s="19">
        <v>0</v>
      </c>
      <c r="N249" s="19">
        <v>1.1599999999999999E-2</v>
      </c>
      <c r="O249" s="41">
        <f t="shared" si="61"/>
        <v>1.1599999999999999E-2</v>
      </c>
      <c r="P249" s="19">
        <v>2.7357599999999999E-2</v>
      </c>
      <c r="Q249" s="41">
        <f t="shared" si="62"/>
        <v>3.8957599999999995E-2</v>
      </c>
      <c r="R249" s="44">
        <f t="shared" si="63"/>
        <v>0</v>
      </c>
      <c r="S249" s="44">
        <f t="shared" si="64"/>
        <v>0.21145117483001877</v>
      </c>
      <c r="T249" s="44">
        <f t="shared" si="65"/>
        <v>0.21145117483001877</v>
      </c>
      <c r="U249" s="44">
        <f t="shared" si="66"/>
        <v>0.49868936728704494</v>
      </c>
      <c r="V249" s="44">
        <f t="shared" si="67"/>
        <v>0.71014054211706368</v>
      </c>
      <c r="X249" s="36">
        <f t="shared" si="68"/>
        <v>100</v>
      </c>
      <c r="Y249" s="47">
        <f t="shared" si="69"/>
        <v>0.71014054211706368</v>
      </c>
    </row>
    <row r="250" spans="1:25" ht="15" x14ac:dyDescent="0.25">
      <c r="A250" s="18" t="s">
        <v>520</v>
      </c>
      <c r="B250" s="18" t="s">
        <v>521</v>
      </c>
      <c r="C250" s="18" t="s">
        <v>38</v>
      </c>
      <c r="D250" s="19">
        <v>3.0161500000000001</v>
      </c>
      <c r="E250" s="19">
        <v>0</v>
      </c>
      <c r="F250" s="19">
        <v>0</v>
      </c>
      <c r="G250" s="19">
        <v>0</v>
      </c>
      <c r="H250" s="19">
        <f t="shared" si="56"/>
        <v>3.0161500000000001</v>
      </c>
      <c r="I250" s="42">
        <f t="shared" si="57"/>
        <v>0</v>
      </c>
      <c r="J250" s="42">
        <f t="shared" si="58"/>
        <v>0</v>
      </c>
      <c r="K250" s="42">
        <f t="shared" si="59"/>
        <v>0</v>
      </c>
      <c r="L250" s="42">
        <f t="shared" si="60"/>
        <v>100</v>
      </c>
      <c r="M250" s="19">
        <v>2.2885599999999999E-2</v>
      </c>
      <c r="N250" s="19">
        <v>3.5659200000000002E-3</v>
      </c>
      <c r="O250" s="41">
        <f t="shared" si="61"/>
        <v>2.6451519999999999E-2</v>
      </c>
      <c r="P250" s="19">
        <v>0.109725</v>
      </c>
      <c r="Q250" s="41">
        <f t="shared" si="62"/>
        <v>0.13617652</v>
      </c>
      <c r="R250" s="44">
        <f t="shared" si="63"/>
        <v>0.75876862888118957</v>
      </c>
      <c r="S250" s="44">
        <f t="shared" si="64"/>
        <v>0.11822754173366709</v>
      </c>
      <c r="T250" s="44">
        <f t="shared" si="65"/>
        <v>0.87699617061485668</v>
      </c>
      <c r="U250" s="44">
        <f t="shared" si="66"/>
        <v>3.6379158861462457</v>
      </c>
      <c r="V250" s="44">
        <f t="shared" si="67"/>
        <v>4.5149120567611023</v>
      </c>
      <c r="X250" s="36">
        <f t="shared" si="68"/>
        <v>100</v>
      </c>
      <c r="Y250" s="47">
        <f t="shared" si="69"/>
        <v>4.5149120567611023</v>
      </c>
    </row>
    <row r="251" spans="1:25" ht="15" x14ac:dyDescent="0.25">
      <c r="A251" s="18" t="s">
        <v>522</v>
      </c>
      <c r="B251" s="18" t="s">
        <v>521</v>
      </c>
      <c r="C251" s="18" t="s">
        <v>38</v>
      </c>
      <c r="D251" s="19">
        <v>16.0366</v>
      </c>
      <c r="E251" s="19">
        <v>0</v>
      </c>
      <c r="F251" s="19">
        <v>1.0665004578599999</v>
      </c>
      <c r="G251" s="19">
        <v>0.132157219317</v>
      </c>
      <c r="H251" s="19">
        <f t="shared" si="56"/>
        <v>14.837942322823</v>
      </c>
      <c r="I251" s="42">
        <f t="shared" si="57"/>
        <v>0</v>
      </c>
      <c r="J251" s="42">
        <f t="shared" si="58"/>
        <v>6.6504150372273418</v>
      </c>
      <c r="K251" s="42">
        <f t="shared" si="59"/>
        <v>0.82409749770524932</v>
      </c>
      <c r="L251" s="42">
        <f t="shared" si="60"/>
        <v>92.525487465067414</v>
      </c>
      <c r="M251" s="19">
        <v>5.0499599999999999E-2</v>
      </c>
      <c r="N251" s="19">
        <v>2.7488499999999999E-2</v>
      </c>
      <c r="O251" s="41">
        <f t="shared" si="61"/>
        <v>7.7988100000000005E-2</v>
      </c>
      <c r="P251" s="19">
        <v>0.17615800000000001</v>
      </c>
      <c r="Q251" s="41">
        <f t="shared" si="62"/>
        <v>0.25414610000000004</v>
      </c>
      <c r="R251" s="44">
        <f t="shared" si="63"/>
        <v>0.31490216130601251</v>
      </c>
      <c r="S251" s="44">
        <f t="shared" si="64"/>
        <v>0.17141102228651958</v>
      </c>
      <c r="T251" s="44">
        <f t="shared" si="65"/>
        <v>0.48631318359253206</v>
      </c>
      <c r="U251" s="44">
        <f t="shared" si="66"/>
        <v>1.0984747390344587</v>
      </c>
      <c r="V251" s="44">
        <f t="shared" si="67"/>
        <v>1.5847879226269912</v>
      </c>
      <c r="X251" s="36">
        <f t="shared" si="68"/>
        <v>100</v>
      </c>
      <c r="Y251" s="47">
        <f t="shared" si="69"/>
        <v>1.5847879226269908</v>
      </c>
    </row>
    <row r="252" spans="1:25" ht="15" x14ac:dyDescent="0.25">
      <c r="A252" s="18" t="s">
        <v>523</v>
      </c>
      <c r="B252" s="18" t="s">
        <v>333</v>
      </c>
      <c r="C252" s="18" t="s">
        <v>38</v>
      </c>
      <c r="D252" s="19">
        <v>4.8405500000000004</v>
      </c>
      <c r="E252" s="19">
        <v>0</v>
      </c>
      <c r="F252" s="19">
        <v>0</v>
      </c>
      <c r="G252" s="19">
        <v>0</v>
      </c>
      <c r="H252" s="19">
        <f t="shared" si="56"/>
        <v>4.8405500000000004</v>
      </c>
      <c r="I252" s="42">
        <f t="shared" si="57"/>
        <v>0</v>
      </c>
      <c r="J252" s="42">
        <f t="shared" si="58"/>
        <v>0</v>
      </c>
      <c r="K252" s="42">
        <f t="shared" si="59"/>
        <v>0</v>
      </c>
      <c r="L252" s="42">
        <f t="shared" si="60"/>
        <v>100</v>
      </c>
      <c r="M252" s="19">
        <v>0</v>
      </c>
      <c r="N252" s="19">
        <v>0</v>
      </c>
      <c r="O252" s="41">
        <f t="shared" si="61"/>
        <v>0</v>
      </c>
      <c r="P252" s="19">
        <v>1.44E-2</v>
      </c>
      <c r="Q252" s="41">
        <f t="shared" si="62"/>
        <v>1.44E-2</v>
      </c>
      <c r="R252" s="44">
        <f t="shared" si="63"/>
        <v>0</v>
      </c>
      <c r="S252" s="44">
        <f t="shared" si="64"/>
        <v>0</v>
      </c>
      <c r="T252" s="44">
        <f t="shared" si="65"/>
        <v>0</v>
      </c>
      <c r="U252" s="44">
        <f t="shared" si="66"/>
        <v>0.29748685583249834</v>
      </c>
      <c r="V252" s="44">
        <f t="shared" si="67"/>
        <v>0.29748685583249834</v>
      </c>
      <c r="X252" s="36">
        <f t="shared" si="68"/>
        <v>100</v>
      </c>
      <c r="Y252" s="47">
        <f t="shared" si="69"/>
        <v>0.29748685583249834</v>
      </c>
    </row>
    <row r="253" spans="1:25" ht="15" x14ac:dyDescent="0.25">
      <c r="A253" s="18" t="s">
        <v>524</v>
      </c>
      <c r="B253" s="18" t="s">
        <v>525</v>
      </c>
      <c r="C253" s="18" t="s">
        <v>38</v>
      </c>
      <c r="D253" s="19">
        <v>0.33463100000000001</v>
      </c>
      <c r="E253" s="19">
        <v>0</v>
      </c>
      <c r="F253" s="19">
        <v>0</v>
      </c>
      <c r="G253" s="19">
        <v>0</v>
      </c>
      <c r="H253" s="19">
        <f t="shared" si="56"/>
        <v>0.33463100000000001</v>
      </c>
      <c r="I253" s="42">
        <f t="shared" si="57"/>
        <v>0</v>
      </c>
      <c r="J253" s="42">
        <f t="shared" si="58"/>
        <v>0</v>
      </c>
      <c r="K253" s="42">
        <f t="shared" si="59"/>
        <v>0</v>
      </c>
      <c r="L253" s="42">
        <f t="shared" si="60"/>
        <v>100</v>
      </c>
      <c r="M253" s="19">
        <v>0</v>
      </c>
      <c r="N253" s="19">
        <v>0</v>
      </c>
      <c r="O253" s="41">
        <f t="shared" si="61"/>
        <v>0</v>
      </c>
      <c r="P253" s="19">
        <v>0.104236</v>
      </c>
      <c r="Q253" s="41">
        <f t="shared" si="62"/>
        <v>0.104236</v>
      </c>
      <c r="R253" s="44">
        <f t="shared" si="63"/>
        <v>0</v>
      </c>
      <c r="S253" s="44">
        <f t="shared" si="64"/>
        <v>0</v>
      </c>
      <c r="T253" s="44">
        <f t="shared" si="65"/>
        <v>0</v>
      </c>
      <c r="U253" s="44">
        <f t="shared" si="66"/>
        <v>31.149534860786954</v>
      </c>
      <c r="V253" s="44">
        <f t="shared" si="67"/>
        <v>31.149534860786954</v>
      </c>
      <c r="X253" s="36">
        <f t="shared" si="68"/>
        <v>100</v>
      </c>
      <c r="Y253" s="47">
        <f t="shared" si="69"/>
        <v>31.149534860786954</v>
      </c>
    </row>
    <row r="254" spans="1:25" ht="30" x14ac:dyDescent="0.25">
      <c r="A254" s="18" t="s">
        <v>526</v>
      </c>
      <c r="B254" s="49" t="s">
        <v>1711</v>
      </c>
      <c r="C254" s="18" t="s">
        <v>38</v>
      </c>
      <c r="D254" s="19">
        <v>0.64563999999999999</v>
      </c>
      <c r="E254" s="19">
        <v>0</v>
      </c>
      <c r="F254" s="19">
        <v>0</v>
      </c>
      <c r="G254" s="19">
        <v>0</v>
      </c>
      <c r="H254" s="19">
        <f t="shared" si="56"/>
        <v>0.64563999999999999</v>
      </c>
      <c r="I254" s="42">
        <f t="shared" si="57"/>
        <v>0</v>
      </c>
      <c r="J254" s="42">
        <f t="shared" si="58"/>
        <v>0</v>
      </c>
      <c r="K254" s="42">
        <f t="shared" si="59"/>
        <v>0</v>
      </c>
      <c r="L254" s="42">
        <f t="shared" si="60"/>
        <v>100</v>
      </c>
      <c r="M254" s="19">
        <v>2.93158E-3</v>
      </c>
      <c r="N254" s="19">
        <v>2.5125499999999998E-4</v>
      </c>
      <c r="O254" s="41">
        <f t="shared" si="61"/>
        <v>3.1828350000000002E-3</v>
      </c>
      <c r="P254" s="19">
        <v>3.86294E-3</v>
      </c>
      <c r="Q254" s="41">
        <f t="shared" si="62"/>
        <v>7.0457750000000006E-3</v>
      </c>
      <c r="R254" s="44">
        <f t="shared" si="63"/>
        <v>0.45405798897218269</v>
      </c>
      <c r="S254" s="44">
        <f t="shared" si="64"/>
        <v>3.8915649588005696E-2</v>
      </c>
      <c r="T254" s="44">
        <f t="shared" si="65"/>
        <v>0.49297363856018833</v>
      </c>
      <c r="U254" s="44">
        <f t="shared" si="66"/>
        <v>0.59831175267951187</v>
      </c>
      <c r="V254" s="44">
        <f t="shared" si="67"/>
        <v>1.0912853912397003</v>
      </c>
      <c r="X254" s="36">
        <f t="shared" si="68"/>
        <v>100</v>
      </c>
      <c r="Y254" s="47">
        <f t="shared" si="69"/>
        <v>1.0912853912397003</v>
      </c>
    </row>
    <row r="255" spans="1:25" ht="15" x14ac:dyDescent="0.25">
      <c r="A255" s="18" t="s">
        <v>527</v>
      </c>
      <c r="B255" s="18" t="s">
        <v>528</v>
      </c>
      <c r="C255" s="18" t="s">
        <v>38</v>
      </c>
      <c r="D255" s="19">
        <v>1.6693199999999999</v>
      </c>
      <c r="E255" s="19">
        <v>0</v>
      </c>
      <c r="F255" s="19">
        <v>0</v>
      </c>
      <c r="G255" s="19">
        <v>0</v>
      </c>
      <c r="H255" s="19">
        <f t="shared" si="56"/>
        <v>1.6693199999999999</v>
      </c>
      <c r="I255" s="42">
        <f t="shared" si="57"/>
        <v>0</v>
      </c>
      <c r="J255" s="42">
        <f t="shared" si="58"/>
        <v>0</v>
      </c>
      <c r="K255" s="42">
        <f t="shared" si="59"/>
        <v>0</v>
      </c>
      <c r="L255" s="42">
        <f t="shared" si="60"/>
        <v>100</v>
      </c>
      <c r="M255" s="19">
        <v>0.119157</v>
      </c>
      <c r="N255" s="19">
        <v>7.22714E-2</v>
      </c>
      <c r="O255" s="41">
        <f t="shared" si="61"/>
        <v>0.1914284</v>
      </c>
      <c r="P255" s="19">
        <v>0.13979800000000001</v>
      </c>
      <c r="Q255" s="41">
        <f t="shared" si="62"/>
        <v>0.33122640000000003</v>
      </c>
      <c r="R255" s="44">
        <f t="shared" si="63"/>
        <v>7.1380562145065065</v>
      </c>
      <c r="S255" s="44">
        <f t="shared" si="64"/>
        <v>4.3293916085591739</v>
      </c>
      <c r="T255" s="44">
        <f t="shared" si="65"/>
        <v>11.46744782306568</v>
      </c>
      <c r="U255" s="44">
        <f t="shared" si="66"/>
        <v>8.3745477200297138</v>
      </c>
      <c r="V255" s="44">
        <f t="shared" si="67"/>
        <v>19.841995543095393</v>
      </c>
      <c r="X255" s="36">
        <f t="shared" si="68"/>
        <v>100</v>
      </c>
      <c r="Y255" s="47">
        <f t="shared" si="69"/>
        <v>19.841995543095393</v>
      </c>
    </row>
    <row r="256" spans="1:25" ht="15" x14ac:dyDescent="0.25">
      <c r="A256" s="18" t="s">
        <v>529</v>
      </c>
      <c r="B256" s="18" t="s">
        <v>530</v>
      </c>
      <c r="C256" s="18" t="s">
        <v>38</v>
      </c>
      <c r="D256" s="19">
        <v>8.2746099999999991</v>
      </c>
      <c r="E256" s="19">
        <v>0</v>
      </c>
      <c r="F256" s="19">
        <v>0.19543352638100001</v>
      </c>
      <c r="G256" s="19">
        <v>0.41214200584100003</v>
      </c>
      <c r="H256" s="19">
        <f t="shared" si="56"/>
        <v>7.6670344677779987</v>
      </c>
      <c r="I256" s="42">
        <f t="shared" si="57"/>
        <v>0</v>
      </c>
      <c r="J256" s="42">
        <f t="shared" si="58"/>
        <v>2.3618457713535745</v>
      </c>
      <c r="K256" s="42">
        <f t="shared" si="59"/>
        <v>4.980802791201036</v>
      </c>
      <c r="L256" s="42">
        <f t="shared" si="60"/>
        <v>92.657351437445385</v>
      </c>
      <c r="M256" s="19">
        <v>0.216249</v>
      </c>
      <c r="N256" s="19">
        <v>0.25194100000000003</v>
      </c>
      <c r="O256" s="41">
        <f t="shared" si="61"/>
        <v>0.46819</v>
      </c>
      <c r="P256" s="19">
        <v>1.2295400000000001</v>
      </c>
      <c r="Q256" s="41">
        <f t="shared" si="62"/>
        <v>1.69773</v>
      </c>
      <c r="R256" s="44">
        <f t="shared" si="63"/>
        <v>2.6134041362674498</v>
      </c>
      <c r="S256" s="44">
        <f t="shared" si="64"/>
        <v>3.0447477282917266</v>
      </c>
      <c r="T256" s="44">
        <f t="shared" si="65"/>
        <v>5.6581518645591755</v>
      </c>
      <c r="U256" s="44">
        <f t="shared" si="66"/>
        <v>14.859189738247485</v>
      </c>
      <c r="V256" s="44">
        <f t="shared" si="67"/>
        <v>20.51734160280666</v>
      </c>
      <c r="X256" s="36">
        <f t="shared" si="68"/>
        <v>100</v>
      </c>
      <c r="Y256" s="47">
        <f t="shared" si="69"/>
        <v>20.51734160280666</v>
      </c>
    </row>
    <row r="257" spans="1:25" ht="15" x14ac:dyDescent="0.25">
      <c r="A257" s="18" t="s">
        <v>531</v>
      </c>
      <c r="B257" s="18" t="s">
        <v>532</v>
      </c>
      <c r="C257" s="18" t="s">
        <v>38</v>
      </c>
      <c r="D257" s="19">
        <v>5.1023199999999997</v>
      </c>
      <c r="E257" s="19">
        <v>0</v>
      </c>
      <c r="F257" s="19">
        <v>0</v>
      </c>
      <c r="G257" s="19">
        <v>0</v>
      </c>
      <c r="H257" s="19">
        <f t="shared" si="56"/>
        <v>5.1023199999999997</v>
      </c>
      <c r="I257" s="42">
        <f t="shared" si="57"/>
        <v>0</v>
      </c>
      <c r="J257" s="42">
        <f t="shared" si="58"/>
        <v>0</v>
      </c>
      <c r="K257" s="42">
        <f t="shared" si="59"/>
        <v>0</v>
      </c>
      <c r="L257" s="42">
        <f t="shared" si="60"/>
        <v>100</v>
      </c>
      <c r="M257" s="19">
        <v>4.0169900000000001E-2</v>
      </c>
      <c r="N257" s="19">
        <v>2.4477700000000002E-2</v>
      </c>
      <c r="O257" s="41">
        <f t="shared" si="61"/>
        <v>6.46476E-2</v>
      </c>
      <c r="P257" s="19">
        <v>0.15943599999999999</v>
      </c>
      <c r="Q257" s="41">
        <f t="shared" si="62"/>
        <v>0.22408359999999999</v>
      </c>
      <c r="R257" s="44">
        <f t="shared" si="63"/>
        <v>0.78728695965756756</v>
      </c>
      <c r="S257" s="44">
        <f t="shared" si="64"/>
        <v>0.47973666880948274</v>
      </c>
      <c r="T257" s="44">
        <f t="shared" si="65"/>
        <v>1.2670236284670504</v>
      </c>
      <c r="U257" s="44">
        <f t="shared" si="66"/>
        <v>3.1247746123332134</v>
      </c>
      <c r="V257" s="44">
        <f t="shared" si="67"/>
        <v>4.3917982408002629</v>
      </c>
      <c r="X257" s="36">
        <f t="shared" si="68"/>
        <v>100</v>
      </c>
      <c r="Y257" s="47">
        <f t="shared" si="69"/>
        <v>4.3917982408002638</v>
      </c>
    </row>
    <row r="258" spans="1:25" ht="30" x14ac:dyDescent="0.25">
      <c r="A258" s="18" t="s">
        <v>533</v>
      </c>
      <c r="B258" s="49" t="s">
        <v>1712</v>
      </c>
      <c r="C258" s="18" t="s">
        <v>38</v>
      </c>
      <c r="D258" s="19">
        <v>3.0429200000000001</v>
      </c>
      <c r="E258" s="19">
        <v>0</v>
      </c>
      <c r="F258" s="19">
        <v>0</v>
      </c>
      <c r="G258" s="19">
        <v>0</v>
      </c>
      <c r="H258" s="19">
        <f t="shared" si="56"/>
        <v>3.0429200000000001</v>
      </c>
      <c r="I258" s="42">
        <f t="shared" si="57"/>
        <v>0</v>
      </c>
      <c r="J258" s="42">
        <f t="shared" si="58"/>
        <v>0</v>
      </c>
      <c r="K258" s="42">
        <f t="shared" si="59"/>
        <v>0</v>
      </c>
      <c r="L258" s="42">
        <f t="shared" si="60"/>
        <v>100</v>
      </c>
      <c r="M258" s="19">
        <v>6.30352E-2</v>
      </c>
      <c r="N258" s="19">
        <v>0.11915199999999999</v>
      </c>
      <c r="O258" s="41">
        <f t="shared" si="61"/>
        <v>0.18218719999999999</v>
      </c>
      <c r="P258" s="19">
        <v>0.65435600000000005</v>
      </c>
      <c r="Q258" s="41">
        <f t="shared" si="62"/>
        <v>0.83654320000000004</v>
      </c>
      <c r="R258" s="44">
        <f t="shared" si="63"/>
        <v>2.0715365504186769</v>
      </c>
      <c r="S258" s="44">
        <f t="shared" si="64"/>
        <v>3.9157125392714889</v>
      </c>
      <c r="T258" s="44">
        <f t="shared" si="65"/>
        <v>5.9872490896901658</v>
      </c>
      <c r="U258" s="44">
        <f t="shared" si="66"/>
        <v>21.504213058509592</v>
      </c>
      <c r="V258" s="44">
        <f t="shared" si="67"/>
        <v>27.491462148199759</v>
      </c>
      <c r="X258" s="36">
        <f t="shared" si="68"/>
        <v>100</v>
      </c>
      <c r="Y258" s="47">
        <f t="shared" si="69"/>
        <v>27.491462148199759</v>
      </c>
    </row>
    <row r="259" spans="1:25" ht="15" x14ac:dyDescent="0.25">
      <c r="A259" s="18" t="s">
        <v>534</v>
      </c>
      <c r="B259" s="18" t="s">
        <v>535</v>
      </c>
      <c r="C259" s="18" t="s">
        <v>38</v>
      </c>
      <c r="D259" s="19">
        <v>1.00586</v>
      </c>
      <c r="E259" s="19">
        <v>0</v>
      </c>
      <c r="F259" s="19">
        <v>0</v>
      </c>
      <c r="G259" s="19">
        <v>0</v>
      </c>
      <c r="H259" s="19">
        <f t="shared" si="56"/>
        <v>1.00586</v>
      </c>
      <c r="I259" s="42">
        <f t="shared" si="57"/>
        <v>0</v>
      </c>
      <c r="J259" s="42">
        <f t="shared" si="58"/>
        <v>0</v>
      </c>
      <c r="K259" s="42">
        <f t="shared" si="59"/>
        <v>0</v>
      </c>
      <c r="L259" s="42">
        <f t="shared" si="60"/>
        <v>100</v>
      </c>
      <c r="M259" s="19">
        <v>4.8877299999999999E-2</v>
      </c>
      <c r="N259" s="19">
        <v>3.7823299999999997E-2</v>
      </c>
      <c r="O259" s="41">
        <f t="shared" si="61"/>
        <v>8.6700599999999989E-2</v>
      </c>
      <c r="P259" s="19">
        <v>0.10241400000000001</v>
      </c>
      <c r="Q259" s="41">
        <f t="shared" si="62"/>
        <v>0.18911459999999999</v>
      </c>
      <c r="R259" s="44">
        <f t="shared" si="63"/>
        <v>4.859254767064999</v>
      </c>
      <c r="S259" s="44">
        <f t="shared" si="64"/>
        <v>3.7602946732149602</v>
      </c>
      <c r="T259" s="44">
        <f t="shared" si="65"/>
        <v>8.6195494402799575</v>
      </c>
      <c r="U259" s="44">
        <f t="shared" si="66"/>
        <v>10.18173503270833</v>
      </c>
      <c r="V259" s="44">
        <f t="shared" si="67"/>
        <v>18.801284472988289</v>
      </c>
      <c r="X259" s="36">
        <f t="shared" si="68"/>
        <v>100</v>
      </c>
      <c r="Y259" s="47">
        <f t="shared" si="69"/>
        <v>18.801284472988289</v>
      </c>
    </row>
    <row r="260" spans="1:25" ht="15" x14ac:dyDescent="0.25">
      <c r="A260" s="18" t="s">
        <v>536</v>
      </c>
      <c r="B260" s="18" t="s">
        <v>537</v>
      </c>
      <c r="C260" s="18" t="s">
        <v>38</v>
      </c>
      <c r="D260" s="19">
        <v>0.250801</v>
      </c>
      <c r="E260" s="19">
        <v>0</v>
      </c>
      <c r="F260" s="19">
        <v>0</v>
      </c>
      <c r="G260" s="19">
        <v>0</v>
      </c>
      <c r="H260" s="19">
        <f t="shared" si="56"/>
        <v>0.250801</v>
      </c>
      <c r="I260" s="42">
        <f t="shared" si="57"/>
        <v>0</v>
      </c>
      <c r="J260" s="42">
        <f t="shared" si="58"/>
        <v>0</v>
      </c>
      <c r="K260" s="42">
        <f t="shared" si="59"/>
        <v>0</v>
      </c>
      <c r="L260" s="42">
        <f t="shared" si="60"/>
        <v>100</v>
      </c>
      <c r="M260" s="19">
        <v>0</v>
      </c>
      <c r="N260" s="19">
        <v>0</v>
      </c>
      <c r="O260" s="41">
        <f t="shared" si="61"/>
        <v>0</v>
      </c>
      <c r="P260" s="19">
        <v>7.4232599999999997E-4</v>
      </c>
      <c r="Q260" s="41">
        <f t="shared" si="62"/>
        <v>7.4232599999999997E-4</v>
      </c>
      <c r="R260" s="44">
        <f t="shared" si="63"/>
        <v>0</v>
      </c>
      <c r="S260" s="44">
        <f t="shared" si="64"/>
        <v>0</v>
      </c>
      <c r="T260" s="44">
        <f t="shared" si="65"/>
        <v>0</v>
      </c>
      <c r="U260" s="44">
        <f t="shared" si="66"/>
        <v>0.29598207343670879</v>
      </c>
      <c r="V260" s="44">
        <f t="shared" si="67"/>
        <v>0.29598207343670879</v>
      </c>
      <c r="X260" s="36">
        <f t="shared" si="68"/>
        <v>100</v>
      </c>
      <c r="Y260" s="47">
        <f t="shared" si="69"/>
        <v>0.29598207343670879</v>
      </c>
    </row>
    <row r="261" spans="1:25" ht="15" x14ac:dyDescent="0.25">
      <c r="A261" s="18" t="s">
        <v>538</v>
      </c>
      <c r="B261" s="18" t="s">
        <v>539</v>
      </c>
      <c r="C261" s="18" t="s">
        <v>38</v>
      </c>
      <c r="D261" s="19">
        <v>0.34948899999999999</v>
      </c>
      <c r="E261" s="19">
        <v>0</v>
      </c>
      <c r="F261" s="19">
        <v>0.147921118869</v>
      </c>
      <c r="G261" s="19">
        <v>4.6234074941E-2</v>
      </c>
      <c r="H261" s="19">
        <f t="shared" si="56"/>
        <v>0.15533380618999998</v>
      </c>
      <c r="I261" s="42">
        <f t="shared" si="57"/>
        <v>0</v>
      </c>
      <c r="J261" s="42">
        <f t="shared" si="58"/>
        <v>42.324971277779845</v>
      </c>
      <c r="K261" s="42">
        <f t="shared" si="59"/>
        <v>13.229050110590032</v>
      </c>
      <c r="L261" s="42">
        <f t="shared" si="60"/>
        <v>44.445978611630117</v>
      </c>
      <c r="M261" s="19">
        <v>0</v>
      </c>
      <c r="N261" s="19">
        <v>0</v>
      </c>
      <c r="O261" s="41">
        <f t="shared" si="61"/>
        <v>0</v>
      </c>
      <c r="P261" s="19">
        <v>0</v>
      </c>
      <c r="Q261" s="41">
        <f t="shared" si="62"/>
        <v>0</v>
      </c>
      <c r="R261" s="44">
        <f t="shared" si="63"/>
        <v>0</v>
      </c>
      <c r="S261" s="44">
        <f t="shared" si="64"/>
        <v>0</v>
      </c>
      <c r="T261" s="44">
        <f t="shared" si="65"/>
        <v>0</v>
      </c>
      <c r="U261" s="44">
        <f t="shared" si="66"/>
        <v>0</v>
      </c>
      <c r="V261" s="44">
        <f t="shared" si="67"/>
        <v>0</v>
      </c>
      <c r="X261" s="36">
        <f t="shared" si="68"/>
        <v>100</v>
      </c>
      <c r="Y261" s="47">
        <f t="shared" si="69"/>
        <v>0</v>
      </c>
    </row>
    <row r="262" spans="1:25" ht="15" x14ac:dyDescent="0.25">
      <c r="A262" s="18" t="s">
        <v>540</v>
      </c>
      <c r="B262" s="18" t="s">
        <v>541</v>
      </c>
      <c r="C262" s="18" t="s">
        <v>38</v>
      </c>
      <c r="D262" s="19">
        <v>1.54454</v>
      </c>
      <c r="E262" s="19">
        <v>0</v>
      </c>
      <c r="F262" s="19">
        <v>1.4717508180300001</v>
      </c>
      <c r="G262" s="19">
        <v>5.4294527627899998E-2</v>
      </c>
      <c r="H262" s="19">
        <f t="shared" si="56"/>
        <v>1.8494654342099952E-2</v>
      </c>
      <c r="I262" s="42">
        <f t="shared" si="57"/>
        <v>0</v>
      </c>
      <c r="J262" s="42">
        <f t="shared" si="58"/>
        <v>95.287322958939242</v>
      </c>
      <c r="K262" s="42">
        <f t="shared" si="59"/>
        <v>3.5152555212490451</v>
      </c>
      <c r="L262" s="42">
        <f t="shared" si="60"/>
        <v>1.1974215198117206</v>
      </c>
      <c r="M262" s="19">
        <v>2.6104000000000001E-3</v>
      </c>
      <c r="N262" s="19">
        <v>3.0342699999999999E-4</v>
      </c>
      <c r="O262" s="41">
        <f t="shared" si="61"/>
        <v>2.9138269999999999E-3</v>
      </c>
      <c r="P262" s="19">
        <v>1.7808600000000001E-2</v>
      </c>
      <c r="Q262" s="41">
        <f t="shared" si="62"/>
        <v>2.0722427000000002E-2</v>
      </c>
      <c r="R262" s="44">
        <f t="shared" si="63"/>
        <v>0.16900824841053</v>
      </c>
      <c r="S262" s="44">
        <f t="shared" si="64"/>
        <v>1.964513706346226E-2</v>
      </c>
      <c r="T262" s="44">
        <f t="shared" si="65"/>
        <v>0.18865338547399224</v>
      </c>
      <c r="U262" s="44">
        <f t="shared" si="66"/>
        <v>1.1530034832377278</v>
      </c>
      <c r="V262" s="44">
        <f t="shared" si="67"/>
        <v>1.3416568687117201</v>
      </c>
      <c r="X262" s="36">
        <f t="shared" si="68"/>
        <v>100.00000000000001</v>
      </c>
      <c r="Y262" s="47">
        <f t="shared" si="69"/>
        <v>1.3416568687117201</v>
      </c>
    </row>
    <row r="263" spans="1:25" ht="15" x14ac:dyDescent="0.25">
      <c r="A263" s="18" t="s">
        <v>542</v>
      </c>
      <c r="B263" s="49" t="s">
        <v>1713</v>
      </c>
      <c r="C263" s="18" t="s">
        <v>38</v>
      </c>
      <c r="D263" s="19">
        <v>2.7953299999999999</v>
      </c>
      <c r="E263" s="19">
        <v>0</v>
      </c>
      <c r="F263" s="19">
        <v>0</v>
      </c>
      <c r="G263" s="19">
        <v>0</v>
      </c>
      <c r="H263" s="19">
        <f t="shared" si="56"/>
        <v>2.7953299999999999</v>
      </c>
      <c r="I263" s="42">
        <f t="shared" si="57"/>
        <v>0</v>
      </c>
      <c r="J263" s="42">
        <f t="shared" si="58"/>
        <v>0</v>
      </c>
      <c r="K263" s="42">
        <f t="shared" si="59"/>
        <v>0</v>
      </c>
      <c r="L263" s="42">
        <f t="shared" si="60"/>
        <v>100</v>
      </c>
      <c r="M263" s="19">
        <v>5.6639199999999998E-4</v>
      </c>
      <c r="N263" s="19">
        <v>1.8318900000000001E-3</v>
      </c>
      <c r="O263" s="41">
        <f t="shared" si="61"/>
        <v>2.3982819999999998E-3</v>
      </c>
      <c r="P263" s="19">
        <v>6.8515900000000003E-3</v>
      </c>
      <c r="Q263" s="41">
        <f t="shared" si="62"/>
        <v>9.2498719999999993E-3</v>
      </c>
      <c r="R263" s="44">
        <f t="shared" si="63"/>
        <v>2.0262079969091306E-2</v>
      </c>
      <c r="S263" s="44">
        <f t="shared" si="64"/>
        <v>6.5533944113932888E-2</v>
      </c>
      <c r="T263" s="44">
        <f t="shared" si="65"/>
        <v>8.5796024083024183E-2</v>
      </c>
      <c r="U263" s="44">
        <f t="shared" si="66"/>
        <v>0.24510844873413873</v>
      </c>
      <c r="V263" s="44">
        <f t="shared" si="67"/>
        <v>0.3309044728171629</v>
      </c>
      <c r="X263" s="36">
        <f t="shared" si="68"/>
        <v>100</v>
      </c>
      <c r="Y263" s="47">
        <f t="shared" si="69"/>
        <v>0.33090447281716295</v>
      </c>
    </row>
    <row r="264" spans="1:25" ht="30" x14ac:dyDescent="0.25">
      <c r="A264" s="18" t="s">
        <v>543</v>
      </c>
      <c r="B264" s="49" t="s">
        <v>1714</v>
      </c>
      <c r="C264" s="18" t="s">
        <v>38</v>
      </c>
      <c r="D264" s="19">
        <v>7.5015000000000001</v>
      </c>
      <c r="E264" s="19">
        <v>0</v>
      </c>
      <c r="F264" s="19">
        <v>1.51251049635</v>
      </c>
      <c r="G264" s="19">
        <v>0.455319336282</v>
      </c>
      <c r="H264" s="19">
        <f t="shared" si="56"/>
        <v>5.5336701673680002</v>
      </c>
      <c r="I264" s="42">
        <f t="shared" si="57"/>
        <v>0</v>
      </c>
      <c r="J264" s="42">
        <f t="shared" si="58"/>
        <v>20.162774063187364</v>
      </c>
      <c r="K264" s="42">
        <f t="shared" si="59"/>
        <v>6.0697105416516699</v>
      </c>
      <c r="L264" s="42">
        <f t="shared" si="60"/>
        <v>73.76751539516097</v>
      </c>
      <c r="M264" s="19">
        <v>0.437</v>
      </c>
      <c r="N264" s="19">
        <v>0.30092200000000002</v>
      </c>
      <c r="O264" s="41">
        <f t="shared" si="61"/>
        <v>0.73792199999999997</v>
      </c>
      <c r="P264" s="19">
        <v>0.90269900000000003</v>
      </c>
      <c r="Q264" s="41">
        <f t="shared" si="62"/>
        <v>1.6406209999999999</v>
      </c>
      <c r="R264" s="44">
        <f t="shared" si="63"/>
        <v>5.8255015663533953</v>
      </c>
      <c r="S264" s="44">
        <f t="shared" si="64"/>
        <v>4.0114910351263084</v>
      </c>
      <c r="T264" s="44">
        <f t="shared" si="65"/>
        <v>9.8369926014797038</v>
      </c>
      <c r="U264" s="44">
        <f t="shared" si="66"/>
        <v>12.033579950676533</v>
      </c>
      <c r="V264" s="44">
        <f t="shared" si="67"/>
        <v>21.870572552156233</v>
      </c>
      <c r="X264" s="36">
        <f t="shared" si="68"/>
        <v>100</v>
      </c>
      <c r="Y264" s="47">
        <f t="shared" si="69"/>
        <v>21.870572552156236</v>
      </c>
    </row>
    <row r="265" spans="1:25" ht="15" x14ac:dyDescent="0.25">
      <c r="A265" s="18" t="s">
        <v>544</v>
      </c>
      <c r="B265" s="49" t="s">
        <v>1715</v>
      </c>
      <c r="C265" s="18" t="s">
        <v>49</v>
      </c>
      <c r="D265" s="19">
        <v>52.171799999999998</v>
      </c>
      <c r="E265" s="19">
        <v>0</v>
      </c>
      <c r="F265" s="19">
        <v>0.3267826855</v>
      </c>
      <c r="G265" s="19">
        <v>0.10392533</v>
      </c>
      <c r="H265" s="19">
        <f t="shared" si="56"/>
        <v>51.741091984499995</v>
      </c>
      <c r="I265" s="42">
        <f t="shared" si="57"/>
        <v>0</v>
      </c>
      <c r="J265" s="42">
        <f t="shared" si="58"/>
        <v>0.62635884807501374</v>
      </c>
      <c r="K265" s="42">
        <f t="shared" si="59"/>
        <v>0.19919828336380957</v>
      </c>
      <c r="L265" s="42">
        <f t="shared" si="60"/>
        <v>99.174442868561172</v>
      </c>
      <c r="M265" s="19">
        <v>0.840754</v>
      </c>
      <c r="N265" s="19">
        <v>0.71021800000000002</v>
      </c>
      <c r="O265" s="41">
        <f t="shared" si="61"/>
        <v>1.550972</v>
      </c>
      <c r="P265" s="19">
        <v>2.63083</v>
      </c>
      <c r="Q265" s="41">
        <f t="shared" si="62"/>
        <v>4.1818020000000002</v>
      </c>
      <c r="R265" s="44">
        <f t="shared" si="63"/>
        <v>1.6115104328391967</v>
      </c>
      <c r="S265" s="44">
        <f t="shared" si="64"/>
        <v>1.3613062995717995</v>
      </c>
      <c r="T265" s="44">
        <f t="shared" si="65"/>
        <v>2.9728167324109962</v>
      </c>
      <c r="U265" s="44">
        <f t="shared" si="66"/>
        <v>5.0426283931165887</v>
      </c>
      <c r="V265" s="44">
        <f t="shared" si="67"/>
        <v>8.0154451255275845</v>
      </c>
      <c r="X265" s="36">
        <f t="shared" si="68"/>
        <v>100</v>
      </c>
      <c r="Y265" s="47">
        <f t="shared" si="69"/>
        <v>8.0154451255275845</v>
      </c>
    </row>
    <row r="266" spans="1:25" ht="15" x14ac:dyDescent="0.25">
      <c r="A266" s="18" t="s">
        <v>545</v>
      </c>
      <c r="B266" s="18" t="s">
        <v>546</v>
      </c>
      <c r="C266" s="18" t="s">
        <v>49</v>
      </c>
      <c r="D266" s="19">
        <v>2.1404299999999998</v>
      </c>
      <c r="E266" s="19">
        <v>0</v>
      </c>
      <c r="F266" s="19">
        <v>0</v>
      </c>
      <c r="G266" s="19">
        <v>0</v>
      </c>
      <c r="H266" s="19">
        <f t="shared" si="56"/>
        <v>2.1404299999999998</v>
      </c>
      <c r="I266" s="42">
        <f t="shared" si="57"/>
        <v>0</v>
      </c>
      <c r="J266" s="42">
        <f t="shared" si="58"/>
        <v>0</v>
      </c>
      <c r="K266" s="42">
        <f t="shared" si="59"/>
        <v>0</v>
      </c>
      <c r="L266" s="42">
        <f t="shared" si="60"/>
        <v>100</v>
      </c>
      <c r="M266" s="19">
        <v>0</v>
      </c>
      <c r="N266" s="19">
        <v>0</v>
      </c>
      <c r="O266" s="41">
        <f t="shared" si="61"/>
        <v>0</v>
      </c>
      <c r="P266" s="19">
        <v>3.9139599999999997E-2</v>
      </c>
      <c r="Q266" s="41">
        <f t="shared" si="62"/>
        <v>3.9139599999999997E-2</v>
      </c>
      <c r="R266" s="44">
        <f t="shared" si="63"/>
        <v>0</v>
      </c>
      <c r="S266" s="44">
        <f t="shared" si="64"/>
        <v>0</v>
      </c>
      <c r="T266" s="44">
        <f t="shared" si="65"/>
        <v>0</v>
      </c>
      <c r="U266" s="44">
        <f t="shared" si="66"/>
        <v>1.8285858449003236</v>
      </c>
      <c r="V266" s="44">
        <f t="shared" si="67"/>
        <v>1.8285858449003236</v>
      </c>
      <c r="X266" s="36">
        <f t="shared" si="68"/>
        <v>100</v>
      </c>
      <c r="Y266" s="47">
        <f t="shared" si="69"/>
        <v>1.8285858449003236</v>
      </c>
    </row>
    <row r="267" spans="1:25" ht="15" x14ac:dyDescent="0.25">
      <c r="A267" s="18" t="s">
        <v>547</v>
      </c>
      <c r="B267" s="49" t="s">
        <v>1716</v>
      </c>
      <c r="C267" s="18" t="s">
        <v>38</v>
      </c>
      <c r="D267" s="19">
        <v>0.28139700000000001</v>
      </c>
      <c r="E267" s="19">
        <v>0</v>
      </c>
      <c r="F267" s="19">
        <v>0</v>
      </c>
      <c r="G267" s="19">
        <v>0</v>
      </c>
      <c r="H267" s="19">
        <f t="shared" si="56"/>
        <v>0.28139700000000001</v>
      </c>
      <c r="I267" s="42">
        <f t="shared" si="57"/>
        <v>0</v>
      </c>
      <c r="J267" s="42">
        <f t="shared" si="58"/>
        <v>0</v>
      </c>
      <c r="K267" s="42">
        <f t="shared" si="59"/>
        <v>0</v>
      </c>
      <c r="L267" s="42">
        <f t="shared" si="60"/>
        <v>100</v>
      </c>
      <c r="M267" s="19">
        <v>0</v>
      </c>
      <c r="N267" s="19">
        <v>0</v>
      </c>
      <c r="O267" s="41">
        <f t="shared" si="61"/>
        <v>0</v>
      </c>
      <c r="P267" s="19">
        <v>0</v>
      </c>
      <c r="Q267" s="41">
        <f t="shared" si="62"/>
        <v>0</v>
      </c>
      <c r="R267" s="44">
        <f t="shared" si="63"/>
        <v>0</v>
      </c>
      <c r="S267" s="44">
        <f t="shared" si="64"/>
        <v>0</v>
      </c>
      <c r="T267" s="44">
        <f t="shared" si="65"/>
        <v>0</v>
      </c>
      <c r="U267" s="44">
        <f t="shared" si="66"/>
        <v>0</v>
      </c>
      <c r="V267" s="44">
        <f t="shared" si="67"/>
        <v>0</v>
      </c>
      <c r="X267" s="36">
        <f t="shared" si="68"/>
        <v>100</v>
      </c>
      <c r="Y267" s="47">
        <f t="shared" si="69"/>
        <v>0</v>
      </c>
    </row>
    <row r="268" spans="1:25" ht="15" x14ac:dyDescent="0.25">
      <c r="A268" s="18" t="s">
        <v>548</v>
      </c>
      <c r="B268" s="49" t="s">
        <v>1717</v>
      </c>
      <c r="C268" s="18" t="s">
        <v>38</v>
      </c>
      <c r="D268" s="19">
        <v>0.26573999999999998</v>
      </c>
      <c r="E268" s="19">
        <v>0</v>
      </c>
      <c r="F268" s="19">
        <v>0</v>
      </c>
      <c r="G268" s="19">
        <v>0</v>
      </c>
      <c r="H268" s="19">
        <f t="shared" si="56"/>
        <v>0.26573999999999998</v>
      </c>
      <c r="I268" s="42">
        <f t="shared" si="57"/>
        <v>0</v>
      </c>
      <c r="J268" s="42">
        <f t="shared" si="58"/>
        <v>0</v>
      </c>
      <c r="K268" s="42">
        <f t="shared" si="59"/>
        <v>0</v>
      </c>
      <c r="L268" s="42">
        <f t="shared" si="60"/>
        <v>100</v>
      </c>
      <c r="M268" s="19">
        <v>0</v>
      </c>
      <c r="N268" s="19">
        <v>0</v>
      </c>
      <c r="O268" s="41">
        <f t="shared" si="61"/>
        <v>0</v>
      </c>
      <c r="P268" s="19">
        <v>0</v>
      </c>
      <c r="Q268" s="41">
        <f t="shared" si="62"/>
        <v>0</v>
      </c>
      <c r="R268" s="44">
        <f t="shared" si="63"/>
        <v>0</v>
      </c>
      <c r="S268" s="44">
        <f t="shared" si="64"/>
        <v>0</v>
      </c>
      <c r="T268" s="44">
        <f t="shared" si="65"/>
        <v>0</v>
      </c>
      <c r="U268" s="44">
        <f t="shared" si="66"/>
        <v>0</v>
      </c>
      <c r="V268" s="44">
        <f t="shared" si="67"/>
        <v>0</v>
      </c>
      <c r="X268" s="36">
        <f t="shared" si="68"/>
        <v>100</v>
      </c>
      <c r="Y268" s="47">
        <f t="shared" si="69"/>
        <v>0</v>
      </c>
    </row>
    <row r="269" spans="1:25" ht="15" x14ac:dyDescent="0.25">
      <c r="A269" s="18" t="s">
        <v>549</v>
      </c>
      <c r="B269" s="18" t="s">
        <v>174</v>
      </c>
      <c r="C269" s="18" t="s">
        <v>38</v>
      </c>
      <c r="D269" s="19">
        <v>0.95198000000000005</v>
      </c>
      <c r="E269" s="19">
        <v>0</v>
      </c>
      <c r="F269" s="19">
        <v>0</v>
      </c>
      <c r="G269" s="19">
        <v>0</v>
      </c>
      <c r="H269" s="19">
        <f t="shared" si="56"/>
        <v>0.95198000000000005</v>
      </c>
      <c r="I269" s="42">
        <f t="shared" si="57"/>
        <v>0</v>
      </c>
      <c r="J269" s="42">
        <f t="shared" si="58"/>
        <v>0</v>
      </c>
      <c r="K269" s="42">
        <f t="shared" si="59"/>
        <v>0</v>
      </c>
      <c r="L269" s="42">
        <f t="shared" si="60"/>
        <v>100</v>
      </c>
      <c r="M269" s="19">
        <v>2.30806E-2</v>
      </c>
      <c r="N269" s="19">
        <v>1.7972800000000001E-2</v>
      </c>
      <c r="O269" s="41">
        <f t="shared" si="61"/>
        <v>4.1053400000000004E-2</v>
      </c>
      <c r="P269" s="19">
        <v>5.0305099999999998E-2</v>
      </c>
      <c r="Q269" s="41">
        <f t="shared" si="62"/>
        <v>9.1358500000000009E-2</v>
      </c>
      <c r="R269" s="44">
        <f t="shared" si="63"/>
        <v>2.4244837076409165</v>
      </c>
      <c r="S269" s="44">
        <f t="shared" si="64"/>
        <v>1.8879388222441649</v>
      </c>
      <c r="T269" s="44">
        <f t="shared" si="65"/>
        <v>4.3124225298850822</v>
      </c>
      <c r="U269" s="44">
        <f t="shared" si="66"/>
        <v>5.284260173533057</v>
      </c>
      <c r="V269" s="44">
        <f t="shared" si="67"/>
        <v>9.5966827034181392</v>
      </c>
      <c r="X269" s="36">
        <f t="shared" si="68"/>
        <v>100</v>
      </c>
      <c r="Y269" s="47">
        <f t="shared" si="69"/>
        <v>9.5966827034181392</v>
      </c>
    </row>
    <row r="270" spans="1:25" ht="15" x14ac:dyDescent="0.25">
      <c r="A270" s="18" t="s">
        <v>550</v>
      </c>
      <c r="B270" s="49" t="s">
        <v>1718</v>
      </c>
      <c r="C270" s="18" t="s">
        <v>38</v>
      </c>
      <c r="D270" s="19">
        <v>2.1903299999999999</v>
      </c>
      <c r="E270" s="19">
        <v>0</v>
      </c>
      <c r="F270" s="19">
        <v>0</v>
      </c>
      <c r="G270" s="19">
        <v>0</v>
      </c>
      <c r="H270" s="19">
        <f t="shared" si="56"/>
        <v>2.1903299999999999</v>
      </c>
      <c r="I270" s="42">
        <f t="shared" si="57"/>
        <v>0</v>
      </c>
      <c r="J270" s="42">
        <f t="shared" si="58"/>
        <v>0</v>
      </c>
      <c r="K270" s="42">
        <f t="shared" si="59"/>
        <v>0</v>
      </c>
      <c r="L270" s="42">
        <f t="shared" si="60"/>
        <v>100</v>
      </c>
      <c r="M270" s="19">
        <v>6.4920099999999994E-2</v>
      </c>
      <c r="N270" s="19">
        <v>9.0659699999999996E-3</v>
      </c>
      <c r="O270" s="41">
        <f t="shared" si="61"/>
        <v>7.3986069999999987E-2</v>
      </c>
      <c r="P270" s="19">
        <v>7.2915599999999997E-2</v>
      </c>
      <c r="Q270" s="41">
        <f t="shared" si="62"/>
        <v>0.14690166999999998</v>
      </c>
      <c r="R270" s="44">
        <f t="shared" si="63"/>
        <v>2.9639415065309791</v>
      </c>
      <c r="S270" s="44">
        <f t="shared" si="64"/>
        <v>0.41390886304803387</v>
      </c>
      <c r="T270" s="44">
        <f t="shared" si="65"/>
        <v>3.3778503695790127</v>
      </c>
      <c r="U270" s="44">
        <f t="shared" si="66"/>
        <v>3.3289778252592077</v>
      </c>
      <c r="V270" s="44">
        <f t="shared" si="67"/>
        <v>6.70682819483822</v>
      </c>
      <c r="X270" s="36">
        <f t="shared" si="68"/>
        <v>100</v>
      </c>
      <c r="Y270" s="47">
        <f t="shared" si="69"/>
        <v>6.7068281948382209</v>
      </c>
    </row>
    <row r="271" spans="1:25" ht="15" x14ac:dyDescent="0.25">
      <c r="A271" s="18" t="s">
        <v>551</v>
      </c>
      <c r="B271" s="18" t="s">
        <v>552</v>
      </c>
      <c r="C271" s="18" t="s">
        <v>38</v>
      </c>
      <c r="D271" s="19">
        <v>0.76047299999999995</v>
      </c>
      <c r="E271" s="19">
        <v>0</v>
      </c>
      <c r="F271" s="19">
        <v>0</v>
      </c>
      <c r="G271" s="19">
        <v>0</v>
      </c>
      <c r="H271" s="19">
        <f t="shared" si="56"/>
        <v>0.76047299999999995</v>
      </c>
      <c r="I271" s="42">
        <f t="shared" si="57"/>
        <v>0</v>
      </c>
      <c r="J271" s="42">
        <f t="shared" si="58"/>
        <v>0</v>
      </c>
      <c r="K271" s="42">
        <f t="shared" si="59"/>
        <v>0</v>
      </c>
      <c r="L271" s="42">
        <f t="shared" si="60"/>
        <v>100</v>
      </c>
      <c r="M271" s="19">
        <v>0</v>
      </c>
      <c r="N271" s="19">
        <v>8.9805899999999994E-2</v>
      </c>
      <c r="O271" s="41">
        <f t="shared" si="61"/>
        <v>8.9805899999999994E-2</v>
      </c>
      <c r="P271" s="19">
        <v>0.146873</v>
      </c>
      <c r="Q271" s="41">
        <f t="shared" si="62"/>
        <v>0.2366789</v>
      </c>
      <c r="R271" s="44">
        <f t="shared" si="63"/>
        <v>0</v>
      </c>
      <c r="S271" s="44">
        <f t="shared" si="64"/>
        <v>11.809216106291743</v>
      </c>
      <c r="T271" s="44">
        <f t="shared" si="65"/>
        <v>11.809216106291743</v>
      </c>
      <c r="U271" s="44">
        <f t="shared" si="66"/>
        <v>19.313374702323426</v>
      </c>
      <c r="V271" s="44">
        <f t="shared" si="67"/>
        <v>31.122590808615165</v>
      </c>
      <c r="X271" s="36">
        <f t="shared" si="68"/>
        <v>100</v>
      </c>
      <c r="Y271" s="47">
        <f t="shared" si="69"/>
        <v>31.122590808615168</v>
      </c>
    </row>
    <row r="272" spans="1:25" ht="15" x14ac:dyDescent="0.25">
      <c r="A272" s="18" t="s">
        <v>553</v>
      </c>
      <c r="B272" s="49" t="s">
        <v>1719</v>
      </c>
      <c r="C272" s="18" t="s">
        <v>28</v>
      </c>
      <c r="D272" s="19">
        <v>3.5561099999999999</v>
      </c>
      <c r="E272" s="19">
        <v>0</v>
      </c>
      <c r="F272" s="19">
        <v>0</v>
      </c>
      <c r="G272" s="19">
        <v>0</v>
      </c>
      <c r="H272" s="19">
        <f t="shared" si="56"/>
        <v>3.5561099999999999</v>
      </c>
      <c r="I272" s="42">
        <f t="shared" si="57"/>
        <v>0</v>
      </c>
      <c r="J272" s="42">
        <f t="shared" si="58"/>
        <v>0</v>
      </c>
      <c r="K272" s="42">
        <f t="shared" si="59"/>
        <v>0</v>
      </c>
      <c r="L272" s="42">
        <f t="shared" si="60"/>
        <v>100</v>
      </c>
      <c r="M272" s="19">
        <v>0.25876500000000002</v>
      </c>
      <c r="N272" s="19">
        <v>4.9913300000000001E-2</v>
      </c>
      <c r="O272" s="41">
        <f t="shared" si="61"/>
        <v>0.30867830000000002</v>
      </c>
      <c r="P272" s="19">
        <v>0.12293800000000001</v>
      </c>
      <c r="Q272" s="41">
        <f t="shared" si="62"/>
        <v>0.43161630000000001</v>
      </c>
      <c r="R272" s="44">
        <f t="shared" si="63"/>
        <v>7.2766309253650769</v>
      </c>
      <c r="S272" s="44">
        <f t="shared" si="64"/>
        <v>1.4035926897649398</v>
      </c>
      <c r="T272" s="44">
        <f t="shared" si="65"/>
        <v>8.6802236151300161</v>
      </c>
      <c r="U272" s="44">
        <f t="shared" si="66"/>
        <v>3.457092159691348</v>
      </c>
      <c r="V272" s="44">
        <f t="shared" si="67"/>
        <v>12.137315774821364</v>
      </c>
      <c r="X272" s="36">
        <f t="shared" si="68"/>
        <v>100</v>
      </c>
      <c r="Y272" s="47">
        <f t="shared" si="69"/>
        <v>12.137315774821364</v>
      </c>
    </row>
    <row r="273" spans="1:25" ht="15" x14ac:dyDescent="0.25">
      <c r="A273" s="18" t="s">
        <v>554</v>
      </c>
      <c r="B273" s="18" t="s">
        <v>555</v>
      </c>
      <c r="C273" s="18" t="s">
        <v>28</v>
      </c>
      <c r="D273" s="19">
        <v>19.103100000000001</v>
      </c>
      <c r="E273" s="19">
        <v>0</v>
      </c>
      <c r="F273" s="19">
        <v>0</v>
      </c>
      <c r="G273" s="19">
        <v>0</v>
      </c>
      <c r="H273" s="19">
        <f t="shared" si="56"/>
        <v>19.103100000000001</v>
      </c>
      <c r="I273" s="42">
        <f t="shared" si="57"/>
        <v>0</v>
      </c>
      <c r="J273" s="42">
        <f t="shared" si="58"/>
        <v>0</v>
      </c>
      <c r="K273" s="42">
        <f t="shared" si="59"/>
        <v>0</v>
      </c>
      <c r="L273" s="42">
        <f t="shared" si="60"/>
        <v>100</v>
      </c>
      <c r="M273" s="19">
        <v>0.40606599999999998</v>
      </c>
      <c r="N273" s="19">
        <v>9.7308099999999995E-2</v>
      </c>
      <c r="O273" s="41">
        <f t="shared" si="61"/>
        <v>0.50337409999999994</v>
      </c>
      <c r="P273" s="19">
        <v>0.33983600000000003</v>
      </c>
      <c r="Q273" s="41">
        <f t="shared" si="62"/>
        <v>0.84321009999999996</v>
      </c>
      <c r="R273" s="44">
        <f t="shared" si="63"/>
        <v>2.1256549984034003</v>
      </c>
      <c r="S273" s="44">
        <f t="shared" si="64"/>
        <v>0.50938381728619953</v>
      </c>
      <c r="T273" s="44">
        <f t="shared" si="65"/>
        <v>2.6350388156895996</v>
      </c>
      <c r="U273" s="44">
        <f t="shared" si="66"/>
        <v>1.7789573420020834</v>
      </c>
      <c r="V273" s="44">
        <f t="shared" si="67"/>
        <v>4.4139961576916829</v>
      </c>
      <c r="X273" s="36">
        <f t="shared" si="68"/>
        <v>100</v>
      </c>
      <c r="Y273" s="47">
        <f t="shared" si="69"/>
        <v>4.4139961576916837</v>
      </c>
    </row>
    <row r="274" spans="1:25" ht="15" x14ac:dyDescent="0.25">
      <c r="A274" s="18" t="s">
        <v>556</v>
      </c>
      <c r="B274" s="49" t="s">
        <v>1720</v>
      </c>
      <c r="C274" s="18" t="s">
        <v>49</v>
      </c>
      <c r="D274" s="19">
        <v>3.4809999999999999</v>
      </c>
      <c r="E274" s="19">
        <v>0</v>
      </c>
      <c r="F274" s="19">
        <v>0</v>
      </c>
      <c r="G274" s="19">
        <v>0</v>
      </c>
      <c r="H274" s="19">
        <f t="shared" si="56"/>
        <v>3.4809999999999999</v>
      </c>
      <c r="I274" s="42">
        <f t="shared" si="57"/>
        <v>0</v>
      </c>
      <c r="J274" s="42">
        <f t="shared" si="58"/>
        <v>0</v>
      </c>
      <c r="K274" s="42">
        <f t="shared" si="59"/>
        <v>0</v>
      </c>
      <c r="L274" s="42">
        <f t="shared" si="60"/>
        <v>100</v>
      </c>
      <c r="M274" s="19">
        <v>0.257519</v>
      </c>
      <c r="N274" s="19">
        <v>4.6825600000000002E-2</v>
      </c>
      <c r="O274" s="41">
        <f t="shared" si="61"/>
        <v>0.30434460000000002</v>
      </c>
      <c r="P274" s="19">
        <v>0.11966</v>
      </c>
      <c r="Q274" s="41">
        <f t="shared" si="62"/>
        <v>0.42400460000000001</v>
      </c>
      <c r="R274" s="44">
        <f t="shared" si="63"/>
        <v>7.3978454467107158</v>
      </c>
      <c r="S274" s="44">
        <f t="shared" si="64"/>
        <v>1.3451766733697215</v>
      </c>
      <c r="T274" s="44">
        <f t="shared" si="65"/>
        <v>8.7430221200804379</v>
      </c>
      <c r="U274" s="44">
        <f t="shared" si="66"/>
        <v>3.4375179546107444</v>
      </c>
      <c r="V274" s="44">
        <f t="shared" si="67"/>
        <v>12.180540074691182</v>
      </c>
      <c r="X274" s="36">
        <f t="shared" si="68"/>
        <v>100</v>
      </c>
      <c r="Y274" s="47">
        <f t="shared" si="69"/>
        <v>12.180540074691182</v>
      </c>
    </row>
    <row r="275" spans="1:25" ht="15" x14ac:dyDescent="0.25">
      <c r="A275" s="18" t="s">
        <v>557</v>
      </c>
      <c r="B275" s="18" t="s">
        <v>558</v>
      </c>
      <c r="C275" s="18" t="s">
        <v>28</v>
      </c>
      <c r="D275" s="19">
        <v>18.084099999999999</v>
      </c>
      <c r="E275" s="19">
        <v>0</v>
      </c>
      <c r="F275" s="19">
        <v>0</v>
      </c>
      <c r="G275" s="19">
        <v>0</v>
      </c>
      <c r="H275" s="19">
        <f t="shared" si="56"/>
        <v>18.084099999999999</v>
      </c>
      <c r="I275" s="42">
        <f t="shared" si="57"/>
        <v>0</v>
      </c>
      <c r="J275" s="42">
        <f t="shared" si="58"/>
        <v>0</v>
      </c>
      <c r="K275" s="42">
        <f t="shared" si="59"/>
        <v>0</v>
      </c>
      <c r="L275" s="42">
        <f t="shared" si="60"/>
        <v>100</v>
      </c>
      <c r="M275" s="19">
        <v>0.382189</v>
      </c>
      <c r="N275" s="19">
        <v>8.5547100000000001E-2</v>
      </c>
      <c r="O275" s="41">
        <f t="shared" si="61"/>
        <v>0.46773609999999999</v>
      </c>
      <c r="P275" s="19">
        <v>0.39285100000000001</v>
      </c>
      <c r="Q275" s="41">
        <f t="shared" si="62"/>
        <v>0.86058710000000005</v>
      </c>
      <c r="R275" s="44">
        <f t="shared" si="63"/>
        <v>2.1133979573216255</v>
      </c>
      <c r="S275" s="44">
        <f t="shared" si="64"/>
        <v>0.47305146509917551</v>
      </c>
      <c r="T275" s="44">
        <f t="shared" si="65"/>
        <v>2.5864494224208006</v>
      </c>
      <c r="U275" s="44">
        <f t="shared" si="66"/>
        <v>2.1723558263889275</v>
      </c>
      <c r="V275" s="44">
        <f t="shared" si="67"/>
        <v>4.7588052488097281</v>
      </c>
      <c r="X275" s="36">
        <f t="shared" si="68"/>
        <v>100</v>
      </c>
      <c r="Y275" s="47">
        <f t="shared" si="69"/>
        <v>4.758805248809729</v>
      </c>
    </row>
    <row r="276" spans="1:25" ht="30" x14ac:dyDescent="0.25">
      <c r="A276" s="18" t="s">
        <v>559</v>
      </c>
      <c r="B276" s="49" t="s">
        <v>1721</v>
      </c>
      <c r="C276" s="18" t="s">
        <v>49</v>
      </c>
      <c r="D276" s="19">
        <v>0.22082199999999999</v>
      </c>
      <c r="E276" s="19">
        <v>0</v>
      </c>
      <c r="F276" s="19">
        <v>0</v>
      </c>
      <c r="G276" s="19">
        <v>0</v>
      </c>
      <c r="H276" s="19">
        <f t="shared" si="56"/>
        <v>0.22082199999999999</v>
      </c>
      <c r="I276" s="42">
        <f t="shared" si="57"/>
        <v>0</v>
      </c>
      <c r="J276" s="42">
        <f t="shared" si="58"/>
        <v>0</v>
      </c>
      <c r="K276" s="42">
        <f t="shared" si="59"/>
        <v>0</v>
      </c>
      <c r="L276" s="42">
        <f t="shared" si="60"/>
        <v>100</v>
      </c>
      <c r="M276" s="19">
        <v>0</v>
      </c>
      <c r="N276" s="19">
        <v>0</v>
      </c>
      <c r="O276" s="41">
        <f t="shared" si="61"/>
        <v>0</v>
      </c>
      <c r="P276" s="19">
        <v>1.5599999999999999E-2</v>
      </c>
      <c r="Q276" s="41">
        <f t="shared" si="62"/>
        <v>1.5599999999999999E-2</v>
      </c>
      <c r="R276" s="44">
        <f t="shared" si="63"/>
        <v>0</v>
      </c>
      <c r="S276" s="44">
        <f t="shared" si="64"/>
        <v>0</v>
      </c>
      <c r="T276" s="44">
        <f t="shared" si="65"/>
        <v>0</v>
      </c>
      <c r="U276" s="44">
        <f t="shared" si="66"/>
        <v>7.0645134995607322</v>
      </c>
      <c r="V276" s="44">
        <f t="shared" si="67"/>
        <v>7.0645134995607322</v>
      </c>
      <c r="X276" s="36">
        <f t="shared" si="68"/>
        <v>100</v>
      </c>
      <c r="Y276" s="47">
        <f t="shared" si="69"/>
        <v>7.0645134995607322</v>
      </c>
    </row>
    <row r="277" spans="1:25" ht="30" x14ac:dyDescent="0.25">
      <c r="A277" s="18" t="s">
        <v>560</v>
      </c>
      <c r="B277" s="49" t="s">
        <v>1722</v>
      </c>
      <c r="C277" s="18" t="s">
        <v>38</v>
      </c>
      <c r="D277" s="19">
        <v>0.88850899999999999</v>
      </c>
      <c r="E277" s="19">
        <v>0</v>
      </c>
      <c r="F277" s="19">
        <v>0</v>
      </c>
      <c r="G277" s="19">
        <v>0</v>
      </c>
      <c r="H277" s="19">
        <f t="shared" si="56"/>
        <v>0.88850899999999999</v>
      </c>
      <c r="I277" s="42">
        <f t="shared" si="57"/>
        <v>0</v>
      </c>
      <c r="J277" s="42">
        <f t="shared" si="58"/>
        <v>0</v>
      </c>
      <c r="K277" s="42">
        <f t="shared" si="59"/>
        <v>0</v>
      </c>
      <c r="L277" s="42">
        <f t="shared" si="60"/>
        <v>100</v>
      </c>
      <c r="M277" s="19">
        <v>6.2126499999999997E-4</v>
      </c>
      <c r="N277" s="19">
        <v>2.8205100000000001E-4</v>
      </c>
      <c r="O277" s="41">
        <f t="shared" si="61"/>
        <v>9.0331599999999993E-4</v>
      </c>
      <c r="P277" s="19">
        <v>1.81584E-3</v>
      </c>
      <c r="Q277" s="41">
        <f t="shared" si="62"/>
        <v>2.7191559999999999E-3</v>
      </c>
      <c r="R277" s="44">
        <f t="shared" si="63"/>
        <v>6.9922195498301087E-2</v>
      </c>
      <c r="S277" s="44">
        <f t="shared" si="64"/>
        <v>3.1744304222016885E-2</v>
      </c>
      <c r="T277" s="44">
        <f t="shared" si="65"/>
        <v>0.10166649972031797</v>
      </c>
      <c r="U277" s="44">
        <f t="shared" si="66"/>
        <v>0.20436934234768583</v>
      </c>
      <c r="V277" s="44">
        <f t="shared" si="67"/>
        <v>0.30603584206800383</v>
      </c>
      <c r="X277" s="36">
        <f t="shared" si="68"/>
        <v>100</v>
      </c>
      <c r="Y277" s="47">
        <f t="shared" si="69"/>
        <v>0.30603584206800383</v>
      </c>
    </row>
    <row r="278" spans="1:25" ht="15" x14ac:dyDescent="0.25">
      <c r="A278" s="18" t="s">
        <v>561</v>
      </c>
      <c r="B278" s="49" t="s">
        <v>1723</v>
      </c>
      <c r="C278" s="18" t="s">
        <v>38</v>
      </c>
      <c r="D278" s="19">
        <v>0.600657</v>
      </c>
      <c r="E278" s="19">
        <v>0</v>
      </c>
      <c r="F278" s="19">
        <v>0</v>
      </c>
      <c r="G278" s="19">
        <v>0</v>
      </c>
      <c r="H278" s="19">
        <f t="shared" si="56"/>
        <v>0.600657</v>
      </c>
      <c r="I278" s="42">
        <f t="shared" si="57"/>
        <v>0</v>
      </c>
      <c r="J278" s="42">
        <f t="shared" si="58"/>
        <v>0</v>
      </c>
      <c r="K278" s="42">
        <f t="shared" si="59"/>
        <v>0</v>
      </c>
      <c r="L278" s="42">
        <f t="shared" si="60"/>
        <v>100</v>
      </c>
      <c r="M278" s="19">
        <v>0</v>
      </c>
      <c r="N278" s="19">
        <v>0</v>
      </c>
      <c r="O278" s="41">
        <f t="shared" si="61"/>
        <v>0</v>
      </c>
      <c r="P278" s="19">
        <v>0</v>
      </c>
      <c r="Q278" s="41">
        <f t="shared" si="62"/>
        <v>0</v>
      </c>
      <c r="R278" s="44">
        <f t="shared" si="63"/>
        <v>0</v>
      </c>
      <c r="S278" s="44">
        <f t="shared" si="64"/>
        <v>0</v>
      </c>
      <c r="T278" s="44">
        <f t="shared" si="65"/>
        <v>0</v>
      </c>
      <c r="U278" s="44">
        <f t="shared" si="66"/>
        <v>0</v>
      </c>
      <c r="V278" s="44">
        <f t="shared" si="67"/>
        <v>0</v>
      </c>
      <c r="X278" s="36">
        <f t="shared" si="68"/>
        <v>100</v>
      </c>
      <c r="Y278" s="47">
        <f t="shared" si="69"/>
        <v>0</v>
      </c>
    </row>
    <row r="279" spans="1:25" ht="15" x14ac:dyDescent="0.25">
      <c r="A279" s="18" t="s">
        <v>562</v>
      </c>
      <c r="B279" s="49" t="s">
        <v>1724</v>
      </c>
      <c r="C279" s="18" t="s">
        <v>38</v>
      </c>
      <c r="D279" s="19">
        <v>4.6045499999999997</v>
      </c>
      <c r="E279" s="19">
        <v>0</v>
      </c>
      <c r="F279" s="19">
        <v>0</v>
      </c>
      <c r="G279" s="19">
        <v>0</v>
      </c>
      <c r="H279" s="19">
        <f t="shared" si="56"/>
        <v>4.6045499999999997</v>
      </c>
      <c r="I279" s="42">
        <f t="shared" si="57"/>
        <v>0</v>
      </c>
      <c r="J279" s="42">
        <f t="shared" si="58"/>
        <v>0</v>
      </c>
      <c r="K279" s="42">
        <f t="shared" si="59"/>
        <v>0</v>
      </c>
      <c r="L279" s="42">
        <f t="shared" si="60"/>
        <v>100</v>
      </c>
      <c r="M279" s="19">
        <v>3.17609E-4</v>
      </c>
      <c r="N279" s="19">
        <v>3.5999999999999999E-3</v>
      </c>
      <c r="O279" s="41">
        <f t="shared" si="61"/>
        <v>3.9176089999999998E-3</v>
      </c>
      <c r="P279" s="19">
        <v>6.9144800000000006E-2</v>
      </c>
      <c r="Q279" s="41">
        <f t="shared" si="62"/>
        <v>7.3062409000000009E-2</v>
      </c>
      <c r="R279" s="44">
        <f t="shared" si="63"/>
        <v>6.8977207327534729E-3</v>
      </c>
      <c r="S279" s="44">
        <f t="shared" si="64"/>
        <v>7.8183535850408839E-2</v>
      </c>
      <c r="T279" s="44">
        <f t="shared" si="65"/>
        <v>8.5081256583162318E-2</v>
      </c>
      <c r="U279" s="44">
        <f t="shared" si="66"/>
        <v>1.5016624860192638</v>
      </c>
      <c r="V279" s="44">
        <f t="shared" si="67"/>
        <v>1.5867437426024262</v>
      </c>
      <c r="X279" s="36">
        <f t="shared" si="68"/>
        <v>100</v>
      </c>
      <c r="Y279" s="47">
        <f t="shared" si="69"/>
        <v>1.586743742602426</v>
      </c>
    </row>
    <row r="280" spans="1:25" ht="15" x14ac:dyDescent="0.25">
      <c r="A280" s="18" t="s">
        <v>563</v>
      </c>
      <c r="B280" s="18" t="s">
        <v>564</v>
      </c>
      <c r="C280" s="18" t="s">
        <v>38</v>
      </c>
      <c r="D280" s="19">
        <v>0.40676299999999999</v>
      </c>
      <c r="E280" s="19">
        <v>0</v>
      </c>
      <c r="F280" s="19">
        <v>0</v>
      </c>
      <c r="G280" s="19">
        <v>0</v>
      </c>
      <c r="H280" s="19">
        <f t="shared" si="56"/>
        <v>0.40676299999999999</v>
      </c>
      <c r="I280" s="42">
        <f t="shared" si="57"/>
        <v>0</v>
      </c>
      <c r="J280" s="42">
        <f t="shared" si="58"/>
        <v>0</v>
      </c>
      <c r="K280" s="42">
        <f t="shared" si="59"/>
        <v>0</v>
      </c>
      <c r="L280" s="42">
        <f t="shared" si="60"/>
        <v>100</v>
      </c>
      <c r="M280" s="19">
        <v>0</v>
      </c>
      <c r="N280" s="19">
        <v>0</v>
      </c>
      <c r="O280" s="41">
        <f t="shared" si="61"/>
        <v>0</v>
      </c>
      <c r="P280" s="19">
        <v>1.54713E-2</v>
      </c>
      <c r="Q280" s="41">
        <f t="shared" si="62"/>
        <v>1.54713E-2</v>
      </c>
      <c r="R280" s="44">
        <f t="shared" si="63"/>
        <v>0</v>
      </c>
      <c r="S280" s="44">
        <f t="shared" si="64"/>
        <v>0</v>
      </c>
      <c r="T280" s="44">
        <f t="shared" si="65"/>
        <v>0</v>
      </c>
      <c r="U280" s="44">
        <f t="shared" si="66"/>
        <v>3.8035170357185883</v>
      </c>
      <c r="V280" s="44">
        <f t="shared" si="67"/>
        <v>3.8035170357185883</v>
      </c>
      <c r="X280" s="36">
        <f t="shared" si="68"/>
        <v>100</v>
      </c>
      <c r="Y280" s="47">
        <f t="shared" si="69"/>
        <v>3.8035170357185883</v>
      </c>
    </row>
    <row r="281" spans="1:25" ht="30" x14ac:dyDescent="0.25">
      <c r="A281" s="18" t="s">
        <v>565</v>
      </c>
      <c r="B281" s="49" t="s">
        <v>1725</v>
      </c>
      <c r="C281" s="18" t="s">
        <v>38</v>
      </c>
      <c r="D281" s="19">
        <v>0.189635</v>
      </c>
      <c r="E281" s="19">
        <v>0</v>
      </c>
      <c r="F281" s="19">
        <v>0</v>
      </c>
      <c r="G281" s="19">
        <v>0</v>
      </c>
      <c r="H281" s="19">
        <f t="shared" si="56"/>
        <v>0.189635</v>
      </c>
      <c r="I281" s="42">
        <f t="shared" si="57"/>
        <v>0</v>
      </c>
      <c r="J281" s="42">
        <f t="shared" si="58"/>
        <v>0</v>
      </c>
      <c r="K281" s="42">
        <f t="shared" si="59"/>
        <v>0</v>
      </c>
      <c r="L281" s="42">
        <f t="shared" si="60"/>
        <v>100</v>
      </c>
      <c r="M281" s="19">
        <v>0</v>
      </c>
      <c r="N281" s="19">
        <v>0</v>
      </c>
      <c r="O281" s="41">
        <f t="shared" si="61"/>
        <v>0</v>
      </c>
      <c r="P281" s="19">
        <v>4.7337400000000002E-3</v>
      </c>
      <c r="Q281" s="41">
        <f t="shared" si="62"/>
        <v>4.7337400000000002E-3</v>
      </c>
      <c r="R281" s="44">
        <f t="shared" si="63"/>
        <v>0</v>
      </c>
      <c r="S281" s="44">
        <f t="shared" si="64"/>
        <v>0</v>
      </c>
      <c r="T281" s="44">
        <f t="shared" si="65"/>
        <v>0</v>
      </c>
      <c r="U281" s="44">
        <f t="shared" si="66"/>
        <v>2.4962375088986741</v>
      </c>
      <c r="V281" s="44">
        <f t="shared" si="67"/>
        <v>2.4962375088986741</v>
      </c>
      <c r="X281" s="36">
        <f t="shared" si="68"/>
        <v>100</v>
      </c>
      <c r="Y281" s="47">
        <f t="shared" si="69"/>
        <v>2.4962375088986741</v>
      </c>
    </row>
    <row r="282" spans="1:25" ht="15" x14ac:dyDescent="0.25">
      <c r="A282" s="18" t="s">
        <v>566</v>
      </c>
      <c r="B282" s="18" t="s">
        <v>567</v>
      </c>
      <c r="C282" s="18" t="s">
        <v>38</v>
      </c>
      <c r="D282" s="19">
        <v>46.896900000000002</v>
      </c>
      <c r="E282" s="19">
        <v>0</v>
      </c>
      <c r="F282" s="19">
        <v>0</v>
      </c>
      <c r="G282" s="19">
        <v>0</v>
      </c>
      <c r="H282" s="19">
        <f t="shared" si="56"/>
        <v>46.896900000000002</v>
      </c>
      <c r="I282" s="42">
        <f t="shared" si="57"/>
        <v>0</v>
      </c>
      <c r="J282" s="42">
        <f t="shared" si="58"/>
        <v>0</v>
      </c>
      <c r="K282" s="42">
        <f t="shared" si="59"/>
        <v>0</v>
      </c>
      <c r="L282" s="42">
        <f t="shared" si="60"/>
        <v>100</v>
      </c>
      <c r="M282" s="19">
        <v>1.1087499999999999</v>
      </c>
      <c r="N282" s="19">
        <v>0.412194</v>
      </c>
      <c r="O282" s="41">
        <f t="shared" si="61"/>
        <v>1.5209439999999999</v>
      </c>
      <c r="P282" s="19">
        <v>1.47072</v>
      </c>
      <c r="Q282" s="41">
        <f t="shared" si="62"/>
        <v>2.9916640000000001</v>
      </c>
      <c r="R282" s="44">
        <f t="shared" si="63"/>
        <v>2.3642287656540195</v>
      </c>
      <c r="S282" s="44">
        <f t="shared" si="64"/>
        <v>0.87893656083877603</v>
      </c>
      <c r="T282" s="44">
        <f t="shared" si="65"/>
        <v>3.2431653264927953</v>
      </c>
      <c r="U282" s="44">
        <f t="shared" si="66"/>
        <v>3.1360708277092941</v>
      </c>
      <c r="V282" s="44">
        <f t="shared" si="67"/>
        <v>6.3792361542020908</v>
      </c>
      <c r="X282" s="36">
        <f t="shared" si="68"/>
        <v>100</v>
      </c>
      <c r="Y282" s="47">
        <f t="shared" si="69"/>
        <v>6.3792361542020899</v>
      </c>
    </row>
    <row r="283" spans="1:25" ht="30" x14ac:dyDescent="0.25">
      <c r="A283" s="18" t="s">
        <v>568</v>
      </c>
      <c r="B283" s="49" t="s">
        <v>1726</v>
      </c>
      <c r="C283" s="18" t="s">
        <v>38</v>
      </c>
      <c r="D283" s="19">
        <v>4.0107299999999997</v>
      </c>
      <c r="E283" s="19">
        <v>0</v>
      </c>
      <c r="F283" s="19">
        <v>0</v>
      </c>
      <c r="G283" s="19">
        <v>0</v>
      </c>
      <c r="H283" s="19">
        <f t="shared" si="56"/>
        <v>4.0107299999999997</v>
      </c>
      <c r="I283" s="42">
        <f t="shared" si="57"/>
        <v>0</v>
      </c>
      <c r="J283" s="42">
        <f t="shared" si="58"/>
        <v>0</v>
      </c>
      <c r="K283" s="42">
        <f t="shared" si="59"/>
        <v>0</v>
      </c>
      <c r="L283" s="42">
        <f t="shared" si="60"/>
        <v>100</v>
      </c>
      <c r="M283" s="19">
        <v>9.8098599999999994E-2</v>
      </c>
      <c r="N283" s="19">
        <v>0.174433</v>
      </c>
      <c r="O283" s="41">
        <f t="shared" si="61"/>
        <v>0.27253159999999998</v>
      </c>
      <c r="P283" s="19">
        <v>0.155474</v>
      </c>
      <c r="Q283" s="41">
        <f t="shared" si="62"/>
        <v>0.42800559999999999</v>
      </c>
      <c r="R283" s="44">
        <f t="shared" si="63"/>
        <v>2.4459038628878034</v>
      </c>
      <c r="S283" s="44">
        <f t="shared" si="64"/>
        <v>4.3491583826385725</v>
      </c>
      <c r="T283" s="44">
        <f t="shared" si="65"/>
        <v>6.7950622455263758</v>
      </c>
      <c r="U283" s="44">
        <f t="shared" si="66"/>
        <v>3.8764514190683497</v>
      </c>
      <c r="V283" s="44">
        <f t="shared" si="67"/>
        <v>10.671513664594725</v>
      </c>
      <c r="X283" s="36">
        <f t="shared" si="68"/>
        <v>100</v>
      </c>
      <c r="Y283" s="47">
        <f t="shared" si="69"/>
        <v>10.671513664594725</v>
      </c>
    </row>
    <row r="284" spans="1:25" ht="15" x14ac:dyDescent="0.25">
      <c r="A284" s="18" t="s">
        <v>569</v>
      </c>
      <c r="B284" s="49" t="s">
        <v>1727</v>
      </c>
      <c r="C284" s="18" t="s">
        <v>38</v>
      </c>
      <c r="D284" s="19">
        <v>0.12998399999999999</v>
      </c>
      <c r="E284" s="19">
        <v>0</v>
      </c>
      <c r="F284" s="19">
        <v>0</v>
      </c>
      <c r="G284" s="19">
        <v>0</v>
      </c>
      <c r="H284" s="19">
        <f t="shared" si="56"/>
        <v>0.12998399999999999</v>
      </c>
      <c r="I284" s="42">
        <f t="shared" si="57"/>
        <v>0</v>
      </c>
      <c r="J284" s="42">
        <f t="shared" si="58"/>
        <v>0</v>
      </c>
      <c r="K284" s="42">
        <f t="shared" si="59"/>
        <v>0</v>
      </c>
      <c r="L284" s="42">
        <f t="shared" si="60"/>
        <v>100</v>
      </c>
      <c r="M284" s="19">
        <v>0</v>
      </c>
      <c r="N284" s="19">
        <v>0</v>
      </c>
      <c r="O284" s="41">
        <f t="shared" si="61"/>
        <v>0</v>
      </c>
      <c r="P284" s="19">
        <v>0</v>
      </c>
      <c r="Q284" s="41">
        <f t="shared" si="62"/>
        <v>0</v>
      </c>
      <c r="R284" s="44">
        <f t="shared" si="63"/>
        <v>0</v>
      </c>
      <c r="S284" s="44">
        <f t="shared" si="64"/>
        <v>0</v>
      </c>
      <c r="T284" s="44">
        <f t="shared" si="65"/>
        <v>0</v>
      </c>
      <c r="U284" s="44">
        <f t="shared" si="66"/>
        <v>0</v>
      </c>
      <c r="V284" s="44">
        <f t="shared" si="67"/>
        <v>0</v>
      </c>
      <c r="X284" s="36">
        <f t="shared" si="68"/>
        <v>100</v>
      </c>
      <c r="Y284" s="47">
        <f t="shared" si="69"/>
        <v>0</v>
      </c>
    </row>
    <row r="285" spans="1:25" ht="30" x14ac:dyDescent="0.25">
      <c r="A285" s="18" t="s">
        <v>570</v>
      </c>
      <c r="B285" s="49" t="s">
        <v>1728</v>
      </c>
      <c r="C285" s="18" t="s">
        <v>38</v>
      </c>
      <c r="D285" s="19">
        <v>0.161132</v>
      </c>
      <c r="E285" s="19">
        <v>0</v>
      </c>
      <c r="F285" s="19">
        <v>0</v>
      </c>
      <c r="G285" s="19">
        <v>0</v>
      </c>
      <c r="H285" s="19">
        <f t="shared" si="56"/>
        <v>0.161132</v>
      </c>
      <c r="I285" s="42">
        <f t="shared" si="57"/>
        <v>0</v>
      </c>
      <c r="J285" s="42">
        <f t="shared" si="58"/>
        <v>0</v>
      </c>
      <c r="K285" s="42">
        <f t="shared" si="59"/>
        <v>0</v>
      </c>
      <c r="L285" s="42">
        <f t="shared" si="60"/>
        <v>100</v>
      </c>
      <c r="M285" s="19">
        <v>0</v>
      </c>
      <c r="N285" s="19">
        <v>0</v>
      </c>
      <c r="O285" s="41">
        <f t="shared" si="61"/>
        <v>0</v>
      </c>
      <c r="P285" s="19">
        <v>4.8711700000000002E-3</v>
      </c>
      <c r="Q285" s="41">
        <f t="shared" si="62"/>
        <v>4.8711700000000002E-3</v>
      </c>
      <c r="R285" s="44">
        <f t="shared" si="63"/>
        <v>0</v>
      </c>
      <c r="S285" s="44">
        <f t="shared" si="64"/>
        <v>0</v>
      </c>
      <c r="T285" s="44">
        <f t="shared" si="65"/>
        <v>0</v>
      </c>
      <c r="U285" s="44">
        <f t="shared" si="66"/>
        <v>3.0230928679591891</v>
      </c>
      <c r="V285" s="44">
        <f t="shared" si="67"/>
        <v>3.0230928679591891</v>
      </c>
      <c r="X285" s="36">
        <f t="shared" si="68"/>
        <v>100</v>
      </c>
      <c r="Y285" s="47">
        <f t="shared" si="69"/>
        <v>3.0230928679591891</v>
      </c>
    </row>
    <row r="286" spans="1:25" ht="15" x14ac:dyDescent="0.25">
      <c r="A286" s="18" t="s">
        <v>571</v>
      </c>
      <c r="B286" s="18" t="s">
        <v>572</v>
      </c>
      <c r="C286" s="18" t="s">
        <v>38</v>
      </c>
      <c r="D286" s="19">
        <v>6.2123799999999996</v>
      </c>
      <c r="E286" s="19">
        <v>0</v>
      </c>
      <c r="F286" s="19">
        <v>0</v>
      </c>
      <c r="G286" s="19">
        <v>0</v>
      </c>
      <c r="H286" s="19">
        <f t="shared" si="56"/>
        <v>6.2123799999999996</v>
      </c>
      <c r="I286" s="42">
        <f t="shared" si="57"/>
        <v>0</v>
      </c>
      <c r="J286" s="42">
        <f t="shared" si="58"/>
        <v>0</v>
      </c>
      <c r="K286" s="42">
        <f t="shared" si="59"/>
        <v>0</v>
      </c>
      <c r="L286" s="42">
        <f t="shared" si="60"/>
        <v>100</v>
      </c>
      <c r="M286" s="19">
        <v>0.15868299999999999</v>
      </c>
      <c r="N286" s="19">
        <v>0.18699499999999999</v>
      </c>
      <c r="O286" s="41">
        <f t="shared" si="61"/>
        <v>0.34567799999999999</v>
      </c>
      <c r="P286" s="19">
        <v>0.54057200000000005</v>
      </c>
      <c r="Q286" s="41">
        <f t="shared" si="62"/>
        <v>0.88624999999999998</v>
      </c>
      <c r="R286" s="44">
        <f t="shared" si="63"/>
        <v>2.5543028597735487</v>
      </c>
      <c r="S286" s="44">
        <f t="shared" si="64"/>
        <v>3.0100380208551316</v>
      </c>
      <c r="T286" s="44">
        <f t="shared" si="65"/>
        <v>5.5643408806286798</v>
      </c>
      <c r="U286" s="44">
        <f t="shared" si="66"/>
        <v>8.7015282387748343</v>
      </c>
      <c r="V286" s="44">
        <f t="shared" si="67"/>
        <v>14.265869119403515</v>
      </c>
      <c r="X286" s="36">
        <f t="shared" si="68"/>
        <v>100</v>
      </c>
      <c r="Y286" s="47">
        <f t="shared" si="69"/>
        <v>14.265869119403515</v>
      </c>
    </row>
    <row r="287" spans="1:25" ht="15" x14ac:dyDescent="0.25">
      <c r="A287" s="18" t="s">
        <v>573</v>
      </c>
      <c r="B287" s="18" t="s">
        <v>574</v>
      </c>
      <c r="C287" s="18" t="s">
        <v>38</v>
      </c>
      <c r="D287" s="19">
        <v>0.93494299999999997</v>
      </c>
      <c r="E287" s="19">
        <v>0</v>
      </c>
      <c r="F287" s="19">
        <v>0</v>
      </c>
      <c r="G287" s="19">
        <v>0</v>
      </c>
      <c r="H287" s="19">
        <f t="shared" si="56"/>
        <v>0.93494299999999997</v>
      </c>
      <c r="I287" s="42">
        <f t="shared" si="57"/>
        <v>0</v>
      </c>
      <c r="J287" s="42">
        <f t="shared" si="58"/>
        <v>0</v>
      </c>
      <c r="K287" s="42">
        <f t="shared" si="59"/>
        <v>0</v>
      </c>
      <c r="L287" s="42">
        <f t="shared" si="60"/>
        <v>100</v>
      </c>
      <c r="M287" s="19">
        <v>0</v>
      </c>
      <c r="N287" s="19">
        <v>0</v>
      </c>
      <c r="O287" s="41">
        <f t="shared" si="61"/>
        <v>0</v>
      </c>
      <c r="P287" s="19">
        <v>0</v>
      </c>
      <c r="Q287" s="41">
        <f t="shared" si="62"/>
        <v>0</v>
      </c>
      <c r="R287" s="44">
        <f t="shared" si="63"/>
        <v>0</v>
      </c>
      <c r="S287" s="44">
        <f t="shared" si="64"/>
        <v>0</v>
      </c>
      <c r="T287" s="44">
        <f t="shared" si="65"/>
        <v>0</v>
      </c>
      <c r="U287" s="44">
        <f t="shared" si="66"/>
        <v>0</v>
      </c>
      <c r="V287" s="44">
        <f t="shared" si="67"/>
        <v>0</v>
      </c>
      <c r="X287" s="36">
        <f t="shared" si="68"/>
        <v>100</v>
      </c>
      <c r="Y287" s="47">
        <f t="shared" si="69"/>
        <v>0</v>
      </c>
    </row>
    <row r="288" spans="1:25" ht="15" x14ac:dyDescent="0.25">
      <c r="A288" s="18" t="s">
        <v>575</v>
      </c>
      <c r="B288" s="18" t="s">
        <v>576</v>
      </c>
      <c r="C288" s="18" t="s">
        <v>38</v>
      </c>
      <c r="D288" s="19">
        <v>6.77738</v>
      </c>
      <c r="E288" s="19">
        <v>0</v>
      </c>
      <c r="F288" s="19">
        <v>3.46340262472</v>
      </c>
      <c r="G288" s="19">
        <v>3.3139728895</v>
      </c>
      <c r="H288" s="19">
        <f t="shared" si="56"/>
        <v>4.485779999896522E-6</v>
      </c>
      <c r="I288" s="42">
        <f t="shared" si="57"/>
        <v>0</v>
      </c>
      <c r="J288" s="42">
        <f t="shared" si="58"/>
        <v>51.102382111081276</v>
      </c>
      <c r="K288" s="42">
        <f t="shared" si="59"/>
        <v>48.897551701394939</v>
      </c>
      <c r="L288" s="42">
        <f t="shared" si="60"/>
        <v>6.6187523790853134E-5</v>
      </c>
      <c r="M288" s="19">
        <v>0.150557</v>
      </c>
      <c r="N288" s="19">
        <v>0.201816</v>
      </c>
      <c r="O288" s="41">
        <f t="shared" si="61"/>
        <v>0.35237299999999999</v>
      </c>
      <c r="P288" s="19">
        <v>0.60468299999999997</v>
      </c>
      <c r="Q288" s="41">
        <f t="shared" si="62"/>
        <v>0.95705599999999991</v>
      </c>
      <c r="R288" s="44">
        <f t="shared" si="63"/>
        <v>2.2214631612806128</v>
      </c>
      <c r="S288" s="44">
        <f t="shared" si="64"/>
        <v>2.9777878767311261</v>
      </c>
      <c r="T288" s="44">
        <f t="shared" si="65"/>
        <v>5.1992510380117389</v>
      </c>
      <c r="U288" s="44">
        <f t="shared" si="66"/>
        <v>8.9220760824979575</v>
      </c>
      <c r="V288" s="44">
        <f t="shared" si="67"/>
        <v>14.121327120509694</v>
      </c>
      <c r="X288" s="36">
        <f t="shared" si="68"/>
        <v>100</v>
      </c>
      <c r="Y288" s="47">
        <f t="shared" si="69"/>
        <v>14.121327120509697</v>
      </c>
    </row>
    <row r="289" spans="1:25" ht="15" x14ac:dyDescent="0.25">
      <c r="A289" s="18" t="s">
        <v>577</v>
      </c>
      <c r="B289" s="18" t="s">
        <v>578</v>
      </c>
      <c r="C289" s="18" t="s">
        <v>38</v>
      </c>
      <c r="D289" s="19">
        <v>1.90808</v>
      </c>
      <c r="E289" s="19">
        <v>0</v>
      </c>
      <c r="F289" s="19">
        <v>0</v>
      </c>
      <c r="G289" s="19">
        <v>0</v>
      </c>
      <c r="H289" s="19">
        <f t="shared" si="56"/>
        <v>1.90808</v>
      </c>
      <c r="I289" s="42">
        <f t="shared" si="57"/>
        <v>0</v>
      </c>
      <c r="J289" s="42">
        <f t="shared" si="58"/>
        <v>0</v>
      </c>
      <c r="K289" s="42">
        <f t="shared" si="59"/>
        <v>0</v>
      </c>
      <c r="L289" s="42">
        <f t="shared" si="60"/>
        <v>100</v>
      </c>
      <c r="M289" s="19">
        <v>3.9175599999999998E-2</v>
      </c>
      <c r="N289" s="19">
        <v>3.7020999999999998E-3</v>
      </c>
      <c r="O289" s="41">
        <f t="shared" si="61"/>
        <v>4.2877699999999998E-2</v>
      </c>
      <c r="P289" s="19">
        <v>3.3339199999999999E-2</v>
      </c>
      <c r="Q289" s="41">
        <f t="shared" si="62"/>
        <v>7.6216900000000004E-2</v>
      </c>
      <c r="R289" s="44">
        <f t="shared" si="63"/>
        <v>2.0531424258940922</v>
      </c>
      <c r="S289" s="44">
        <f t="shared" si="64"/>
        <v>0.19402226321747515</v>
      </c>
      <c r="T289" s="44">
        <f t="shared" si="65"/>
        <v>2.2471646891115675</v>
      </c>
      <c r="U289" s="44">
        <f t="shared" si="66"/>
        <v>1.7472642656492388</v>
      </c>
      <c r="V289" s="44">
        <f t="shared" si="67"/>
        <v>3.9944289547608069</v>
      </c>
      <c r="X289" s="36">
        <f t="shared" si="68"/>
        <v>100</v>
      </c>
      <c r="Y289" s="47">
        <f t="shared" si="69"/>
        <v>3.9944289547608065</v>
      </c>
    </row>
    <row r="290" spans="1:25" ht="15" x14ac:dyDescent="0.25">
      <c r="A290" s="18" t="s">
        <v>579</v>
      </c>
      <c r="B290" s="49" t="s">
        <v>1729</v>
      </c>
      <c r="C290" s="18" t="s">
        <v>38</v>
      </c>
      <c r="D290" s="19">
        <v>0.228163</v>
      </c>
      <c r="E290" s="19">
        <v>0</v>
      </c>
      <c r="F290" s="19">
        <v>0</v>
      </c>
      <c r="G290" s="19">
        <v>0</v>
      </c>
      <c r="H290" s="19">
        <f t="shared" si="56"/>
        <v>0.228163</v>
      </c>
      <c r="I290" s="42">
        <f t="shared" si="57"/>
        <v>0</v>
      </c>
      <c r="J290" s="42">
        <f t="shared" si="58"/>
        <v>0</v>
      </c>
      <c r="K290" s="42">
        <f t="shared" si="59"/>
        <v>0</v>
      </c>
      <c r="L290" s="42">
        <f t="shared" si="60"/>
        <v>100</v>
      </c>
      <c r="M290" s="19">
        <v>0</v>
      </c>
      <c r="N290" s="19">
        <v>0</v>
      </c>
      <c r="O290" s="41">
        <f t="shared" si="61"/>
        <v>0</v>
      </c>
      <c r="P290" s="19">
        <v>0</v>
      </c>
      <c r="Q290" s="41">
        <f t="shared" si="62"/>
        <v>0</v>
      </c>
      <c r="R290" s="44">
        <f t="shared" si="63"/>
        <v>0</v>
      </c>
      <c r="S290" s="44">
        <f t="shared" si="64"/>
        <v>0</v>
      </c>
      <c r="T290" s="44">
        <f t="shared" si="65"/>
        <v>0</v>
      </c>
      <c r="U290" s="44">
        <f t="shared" si="66"/>
        <v>0</v>
      </c>
      <c r="V290" s="44">
        <f t="shared" si="67"/>
        <v>0</v>
      </c>
      <c r="X290" s="36">
        <f t="shared" si="68"/>
        <v>100</v>
      </c>
      <c r="Y290" s="47">
        <f t="shared" si="69"/>
        <v>0</v>
      </c>
    </row>
    <row r="291" spans="1:25" ht="15" x14ac:dyDescent="0.25">
      <c r="A291" s="18" t="s">
        <v>580</v>
      </c>
      <c r="B291" s="49" t="s">
        <v>1730</v>
      </c>
      <c r="C291" s="18" t="s">
        <v>38</v>
      </c>
      <c r="D291" s="19">
        <v>0.23625599999999999</v>
      </c>
      <c r="E291" s="19">
        <v>0</v>
      </c>
      <c r="F291" s="19">
        <v>0</v>
      </c>
      <c r="G291" s="19">
        <v>0</v>
      </c>
      <c r="H291" s="19">
        <f t="shared" si="56"/>
        <v>0.23625599999999999</v>
      </c>
      <c r="I291" s="42">
        <f t="shared" si="57"/>
        <v>0</v>
      </c>
      <c r="J291" s="42">
        <f t="shared" si="58"/>
        <v>0</v>
      </c>
      <c r="K291" s="42">
        <f t="shared" si="59"/>
        <v>0</v>
      </c>
      <c r="L291" s="42">
        <f t="shared" si="60"/>
        <v>100</v>
      </c>
      <c r="M291" s="19">
        <v>3.1199999999999999E-2</v>
      </c>
      <c r="N291" s="19">
        <v>5.4582500000000004E-3</v>
      </c>
      <c r="O291" s="41">
        <f t="shared" si="61"/>
        <v>3.6658249999999996E-2</v>
      </c>
      <c r="P291" s="19">
        <v>3.3316999999999999E-2</v>
      </c>
      <c r="Q291" s="41">
        <f t="shared" si="62"/>
        <v>6.9975249999999989E-2</v>
      </c>
      <c r="R291" s="44">
        <f t="shared" si="63"/>
        <v>13.206013815522144</v>
      </c>
      <c r="S291" s="44">
        <f t="shared" si="64"/>
        <v>2.3103116957876204</v>
      </c>
      <c r="T291" s="44">
        <f t="shared" si="65"/>
        <v>15.516325511309764</v>
      </c>
      <c r="U291" s="44">
        <f t="shared" si="66"/>
        <v>14.102075714479209</v>
      </c>
      <c r="V291" s="44">
        <f t="shared" si="67"/>
        <v>29.618401225788972</v>
      </c>
      <c r="X291" s="36">
        <f t="shared" si="68"/>
        <v>100</v>
      </c>
      <c r="Y291" s="47">
        <f t="shared" si="69"/>
        <v>29.618401225788972</v>
      </c>
    </row>
    <row r="292" spans="1:25" ht="15" x14ac:dyDescent="0.25">
      <c r="A292" s="18" t="s">
        <v>581</v>
      </c>
      <c r="B292" s="49" t="s">
        <v>1731</v>
      </c>
      <c r="C292" s="18" t="s">
        <v>38</v>
      </c>
      <c r="D292" s="19">
        <v>4.10684</v>
      </c>
      <c r="E292" s="19">
        <v>0.10725436508699999</v>
      </c>
      <c r="F292" s="19">
        <v>3.26179066073</v>
      </c>
      <c r="G292" s="19">
        <v>0.270475493979</v>
      </c>
      <c r="H292" s="19">
        <f t="shared" si="56"/>
        <v>0.4673194802040001</v>
      </c>
      <c r="I292" s="42">
        <f t="shared" si="57"/>
        <v>2.6116032055546357</v>
      </c>
      <c r="J292" s="42">
        <f t="shared" si="58"/>
        <v>79.423368349631346</v>
      </c>
      <c r="K292" s="42">
        <f t="shared" si="59"/>
        <v>6.5859759323226612</v>
      </c>
      <c r="L292" s="42">
        <f t="shared" si="60"/>
        <v>11.379052512491358</v>
      </c>
      <c r="M292" s="19">
        <v>0</v>
      </c>
      <c r="N292" s="19">
        <v>3.4000000000000002E-2</v>
      </c>
      <c r="O292" s="41">
        <f t="shared" si="61"/>
        <v>3.4000000000000002E-2</v>
      </c>
      <c r="P292" s="19">
        <v>0.270401</v>
      </c>
      <c r="Q292" s="41">
        <f t="shared" si="62"/>
        <v>0.30440100000000003</v>
      </c>
      <c r="R292" s="44">
        <f t="shared" si="63"/>
        <v>0</v>
      </c>
      <c r="S292" s="44">
        <f t="shared" si="64"/>
        <v>0.82788713463392782</v>
      </c>
      <c r="T292" s="44">
        <f t="shared" si="65"/>
        <v>0.82788713463392782</v>
      </c>
      <c r="U292" s="44">
        <f t="shared" si="66"/>
        <v>6.5841620321220207</v>
      </c>
      <c r="V292" s="44">
        <f t="shared" si="67"/>
        <v>7.4120491667559492</v>
      </c>
      <c r="X292" s="36">
        <f t="shared" si="68"/>
        <v>99.999999999999986</v>
      </c>
      <c r="Y292" s="47">
        <f t="shared" si="69"/>
        <v>7.4120491667559483</v>
      </c>
    </row>
    <row r="293" spans="1:25" ht="15" x14ac:dyDescent="0.25">
      <c r="A293" s="18" t="s">
        <v>582</v>
      </c>
      <c r="B293" s="49" t="s">
        <v>1732</v>
      </c>
      <c r="C293" s="18" t="s">
        <v>38</v>
      </c>
      <c r="D293" s="19">
        <v>2.4778899999999999</v>
      </c>
      <c r="E293" s="19">
        <v>0</v>
      </c>
      <c r="F293" s="19">
        <v>0</v>
      </c>
      <c r="G293" s="19">
        <v>0</v>
      </c>
      <c r="H293" s="19">
        <f t="shared" si="56"/>
        <v>2.4778899999999999</v>
      </c>
      <c r="I293" s="42">
        <f t="shared" si="57"/>
        <v>0</v>
      </c>
      <c r="J293" s="42">
        <f t="shared" si="58"/>
        <v>0</v>
      </c>
      <c r="K293" s="42">
        <f t="shared" si="59"/>
        <v>0</v>
      </c>
      <c r="L293" s="42">
        <f t="shared" si="60"/>
        <v>100</v>
      </c>
      <c r="M293" s="19">
        <v>3.8856300000000003E-2</v>
      </c>
      <c r="N293" s="19">
        <v>8.5340599999999996E-3</v>
      </c>
      <c r="O293" s="41">
        <f t="shared" si="61"/>
        <v>4.7390360000000006E-2</v>
      </c>
      <c r="P293" s="19">
        <v>3.1274099999999999E-2</v>
      </c>
      <c r="Q293" s="41">
        <f t="shared" si="62"/>
        <v>7.8664460000000005E-2</v>
      </c>
      <c r="R293" s="44">
        <f t="shared" si="63"/>
        <v>1.5681204573245788</v>
      </c>
      <c r="S293" s="44">
        <f t="shared" si="64"/>
        <v>0.34440834742462334</v>
      </c>
      <c r="T293" s="44">
        <f t="shared" si="65"/>
        <v>1.9125288047492022</v>
      </c>
      <c r="U293" s="44">
        <f t="shared" si="66"/>
        <v>1.2621262445064148</v>
      </c>
      <c r="V293" s="44">
        <f t="shared" si="67"/>
        <v>3.1746550492556169</v>
      </c>
      <c r="X293" s="36">
        <f t="shared" si="68"/>
        <v>100</v>
      </c>
      <c r="Y293" s="47">
        <f t="shared" si="69"/>
        <v>3.1746550492556169</v>
      </c>
    </row>
    <row r="294" spans="1:25" ht="15" x14ac:dyDescent="0.25">
      <c r="A294" s="18" t="s">
        <v>583</v>
      </c>
      <c r="B294" s="18" t="s">
        <v>584</v>
      </c>
      <c r="C294" s="18" t="s">
        <v>38</v>
      </c>
      <c r="D294" s="19">
        <v>0.43791200000000002</v>
      </c>
      <c r="E294" s="19">
        <v>0</v>
      </c>
      <c r="F294" s="19">
        <v>0</v>
      </c>
      <c r="G294" s="19">
        <v>0</v>
      </c>
      <c r="H294" s="19">
        <f t="shared" si="56"/>
        <v>0.43791200000000002</v>
      </c>
      <c r="I294" s="42">
        <f t="shared" si="57"/>
        <v>0</v>
      </c>
      <c r="J294" s="42">
        <f t="shared" si="58"/>
        <v>0</v>
      </c>
      <c r="K294" s="42">
        <f t="shared" si="59"/>
        <v>0</v>
      </c>
      <c r="L294" s="42">
        <f t="shared" si="60"/>
        <v>100</v>
      </c>
      <c r="M294" s="19">
        <v>0</v>
      </c>
      <c r="N294" s="19">
        <v>0</v>
      </c>
      <c r="O294" s="41">
        <f t="shared" si="61"/>
        <v>0</v>
      </c>
      <c r="P294" s="19">
        <v>0</v>
      </c>
      <c r="Q294" s="41">
        <f t="shared" si="62"/>
        <v>0</v>
      </c>
      <c r="R294" s="44">
        <f t="shared" si="63"/>
        <v>0</v>
      </c>
      <c r="S294" s="44">
        <f t="shared" si="64"/>
        <v>0</v>
      </c>
      <c r="T294" s="44">
        <f t="shared" si="65"/>
        <v>0</v>
      </c>
      <c r="U294" s="44">
        <f t="shared" si="66"/>
        <v>0</v>
      </c>
      <c r="V294" s="44">
        <f t="shared" si="67"/>
        <v>0</v>
      </c>
      <c r="X294" s="36">
        <f t="shared" si="68"/>
        <v>100</v>
      </c>
      <c r="Y294" s="47">
        <f t="shared" si="69"/>
        <v>0</v>
      </c>
    </row>
    <row r="295" spans="1:25" ht="15" x14ac:dyDescent="0.25">
      <c r="A295" s="18" t="s">
        <v>585</v>
      </c>
      <c r="B295" s="18" t="s">
        <v>586</v>
      </c>
      <c r="C295" s="18" t="s">
        <v>38</v>
      </c>
      <c r="D295" s="19">
        <v>1.6775899999999999</v>
      </c>
      <c r="E295" s="19">
        <v>4.4415787236999999E-3</v>
      </c>
      <c r="F295" s="19">
        <v>4.7597592164500002E-4</v>
      </c>
      <c r="G295" s="19">
        <v>8.4412842884000003E-3</v>
      </c>
      <c r="H295" s="19">
        <f t="shared" si="56"/>
        <v>1.6642311610662548</v>
      </c>
      <c r="I295" s="42">
        <f t="shared" si="57"/>
        <v>0.26475948972633362</v>
      </c>
      <c r="J295" s="42">
        <f t="shared" si="58"/>
        <v>2.8372601269976577E-2</v>
      </c>
      <c r="K295" s="42">
        <f t="shared" si="59"/>
        <v>0.50317922069158738</v>
      </c>
      <c r="L295" s="42">
        <f t="shared" si="60"/>
        <v>99.203688688312099</v>
      </c>
      <c r="M295" s="19">
        <v>8.2832200000000004E-4</v>
      </c>
      <c r="N295" s="19">
        <v>5.4003799999999995E-4</v>
      </c>
      <c r="O295" s="41">
        <f t="shared" si="61"/>
        <v>1.3683599999999999E-3</v>
      </c>
      <c r="P295" s="19">
        <v>1.41092E-3</v>
      </c>
      <c r="Q295" s="41">
        <f t="shared" si="62"/>
        <v>2.7792799999999999E-3</v>
      </c>
      <c r="R295" s="44">
        <f t="shared" si="63"/>
        <v>4.9375711586263638E-2</v>
      </c>
      <c r="S295" s="44">
        <f t="shared" si="64"/>
        <v>3.2191298231391462E-2</v>
      </c>
      <c r="T295" s="44">
        <f t="shared" si="65"/>
        <v>8.1567009817655092E-2</v>
      </c>
      <c r="U295" s="44">
        <f t="shared" si="66"/>
        <v>8.4103982498703503E-2</v>
      </c>
      <c r="V295" s="44">
        <f t="shared" si="67"/>
        <v>0.1656709923163586</v>
      </c>
      <c r="X295" s="36">
        <f t="shared" si="68"/>
        <v>100</v>
      </c>
      <c r="Y295" s="47">
        <f t="shared" si="69"/>
        <v>0.16567099231635862</v>
      </c>
    </row>
    <row r="296" spans="1:25" ht="15" x14ac:dyDescent="0.25">
      <c r="A296" s="18" t="s">
        <v>587</v>
      </c>
      <c r="B296" s="18" t="s">
        <v>588</v>
      </c>
      <c r="C296" s="18" t="s">
        <v>38</v>
      </c>
      <c r="D296" s="19">
        <v>1.0858300000000001</v>
      </c>
      <c r="E296" s="19">
        <v>0</v>
      </c>
      <c r="F296" s="19">
        <v>0</v>
      </c>
      <c r="G296" s="19">
        <v>0</v>
      </c>
      <c r="H296" s="19">
        <f t="shared" si="56"/>
        <v>1.0858300000000001</v>
      </c>
      <c r="I296" s="42">
        <f t="shared" si="57"/>
        <v>0</v>
      </c>
      <c r="J296" s="42">
        <f t="shared" si="58"/>
        <v>0</v>
      </c>
      <c r="K296" s="42">
        <f t="shared" si="59"/>
        <v>0</v>
      </c>
      <c r="L296" s="42">
        <f t="shared" si="60"/>
        <v>100</v>
      </c>
      <c r="M296" s="19">
        <v>0</v>
      </c>
      <c r="N296" s="19">
        <v>0</v>
      </c>
      <c r="O296" s="41">
        <f t="shared" si="61"/>
        <v>0</v>
      </c>
      <c r="P296" s="19">
        <v>0</v>
      </c>
      <c r="Q296" s="41">
        <f t="shared" si="62"/>
        <v>0</v>
      </c>
      <c r="R296" s="44">
        <f t="shared" si="63"/>
        <v>0</v>
      </c>
      <c r="S296" s="44">
        <f t="shared" si="64"/>
        <v>0</v>
      </c>
      <c r="T296" s="44">
        <f t="shared" si="65"/>
        <v>0</v>
      </c>
      <c r="U296" s="44">
        <f t="shared" si="66"/>
        <v>0</v>
      </c>
      <c r="V296" s="44">
        <f t="shared" si="67"/>
        <v>0</v>
      </c>
      <c r="X296" s="36">
        <f t="shared" ref="X296:X359" si="70">SUM(I296:L296)</f>
        <v>100</v>
      </c>
      <c r="Y296" s="47">
        <f t="shared" si="69"/>
        <v>0</v>
      </c>
    </row>
    <row r="297" spans="1:25" ht="15" x14ac:dyDescent="0.25">
      <c r="A297" s="18" t="s">
        <v>589</v>
      </c>
      <c r="B297" s="18" t="s">
        <v>590</v>
      </c>
      <c r="C297" s="18" t="s">
        <v>38</v>
      </c>
      <c r="D297" s="19">
        <v>2.1038600000000001</v>
      </c>
      <c r="E297" s="19">
        <v>0</v>
      </c>
      <c r="F297" s="19">
        <v>0</v>
      </c>
      <c r="G297" s="19">
        <v>0</v>
      </c>
      <c r="H297" s="19">
        <f t="shared" si="56"/>
        <v>2.1038600000000001</v>
      </c>
      <c r="I297" s="42">
        <f t="shared" si="57"/>
        <v>0</v>
      </c>
      <c r="J297" s="42">
        <f t="shared" si="58"/>
        <v>0</v>
      </c>
      <c r="K297" s="42">
        <f t="shared" si="59"/>
        <v>0</v>
      </c>
      <c r="L297" s="42">
        <f t="shared" si="60"/>
        <v>100</v>
      </c>
      <c r="M297" s="19">
        <v>0</v>
      </c>
      <c r="N297" s="19">
        <v>0</v>
      </c>
      <c r="O297" s="41">
        <f t="shared" si="61"/>
        <v>0</v>
      </c>
      <c r="P297" s="19">
        <v>1.86285E-5</v>
      </c>
      <c r="Q297" s="41">
        <f t="shared" si="62"/>
        <v>1.86285E-5</v>
      </c>
      <c r="R297" s="44">
        <f t="shared" si="63"/>
        <v>0</v>
      </c>
      <c r="S297" s="44">
        <f t="shared" si="64"/>
        <v>0</v>
      </c>
      <c r="T297" s="44">
        <f t="shared" si="65"/>
        <v>0</v>
      </c>
      <c r="U297" s="44">
        <f t="shared" si="66"/>
        <v>8.8544389835825581E-4</v>
      </c>
      <c r="V297" s="44">
        <f t="shared" si="67"/>
        <v>8.8544389835825581E-4</v>
      </c>
      <c r="X297" s="36">
        <f t="shared" si="70"/>
        <v>100</v>
      </c>
      <c r="Y297" s="47">
        <f t="shared" si="69"/>
        <v>8.8544389835825581E-4</v>
      </c>
    </row>
    <row r="298" spans="1:25" ht="15" x14ac:dyDescent="0.25">
      <c r="A298" s="18" t="s">
        <v>591</v>
      </c>
      <c r="B298" s="18" t="s">
        <v>592</v>
      </c>
      <c r="C298" s="18" t="s">
        <v>38</v>
      </c>
      <c r="D298" s="19">
        <v>5.3230300000000002</v>
      </c>
      <c r="E298" s="19">
        <v>0</v>
      </c>
      <c r="F298" s="19">
        <v>0</v>
      </c>
      <c r="G298" s="19">
        <v>0</v>
      </c>
      <c r="H298" s="19">
        <f t="shared" si="56"/>
        <v>5.3230300000000002</v>
      </c>
      <c r="I298" s="42">
        <f t="shared" si="57"/>
        <v>0</v>
      </c>
      <c r="J298" s="42">
        <f t="shared" si="58"/>
        <v>0</v>
      </c>
      <c r="K298" s="42">
        <f t="shared" si="59"/>
        <v>0</v>
      </c>
      <c r="L298" s="42">
        <f t="shared" si="60"/>
        <v>100</v>
      </c>
      <c r="M298" s="19">
        <v>0</v>
      </c>
      <c r="N298" s="19">
        <v>1.2E-2</v>
      </c>
      <c r="O298" s="41">
        <f t="shared" si="61"/>
        <v>1.2E-2</v>
      </c>
      <c r="P298" s="19">
        <v>7.5600000000000001E-2</v>
      </c>
      <c r="Q298" s="41">
        <f t="shared" si="62"/>
        <v>8.7599999999999997E-2</v>
      </c>
      <c r="R298" s="44">
        <f t="shared" si="63"/>
        <v>0</v>
      </c>
      <c r="S298" s="44">
        <f t="shared" si="64"/>
        <v>0.2254355132321253</v>
      </c>
      <c r="T298" s="44">
        <f t="shared" si="65"/>
        <v>0.2254355132321253</v>
      </c>
      <c r="U298" s="44">
        <f t="shared" si="66"/>
        <v>1.4202437333623894</v>
      </c>
      <c r="V298" s="44">
        <f t="shared" si="67"/>
        <v>1.6456792465945149</v>
      </c>
      <c r="X298" s="36">
        <f t="shared" si="70"/>
        <v>100</v>
      </c>
      <c r="Y298" s="47">
        <f t="shared" si="69"/>
        <v>1.6456792465945147</v>
      </c>
    </row>
    <row r="299" spans="1:25" ht="15" x14ac:dyDescent="0.25">
      <c r="A299" s="18" t="s">
        <v>593</v>
      </c>
      <c r="B299" s="18" t="s">
        <v>594</v>
      </c>
      <c r="C299" s="18" t="s">
        <v>28</v>
      </c>
      <c r="D299" s="19">
        <v>19.536999999999999</v>
      </c>
      <c r="E299" s="19">
        <v>0</v>
      </c>
      <c r="F299" s="19">
        <v>0</v>
      </c>
      <c r="G299" s="19">
        <v>0</v>
      </c>
      <c r="H299" s="19">
        <f t="shared" ref="H299:H362" si="71">D299-E299-F299-G299</f>
        <v>19.536999999999999</v>
      </c>
      <c r="I299" s="42">
        <f t="shared" ref="I299:I362" si="72">E299/D299*100</f>
        <v>0</v>
      </c>
      <c r="J299" s="42">
        <f t="shared" ref="J299:J362" si="73">F299/D299*100</f>
        <v>0</v>
      </c>
      <c r="K299" s="42">
        <f t="shared" ref="K299:K362" si="74">G299/D299*100</f>
        <v>0</v>
      </c>
      <c r="L299" s="42">
        <f t="shared" ref="L299:L362" si="75">H299/D299*100</f>
        <v>100</v>
      </c>
      <c r="M299" s="19">
        <v>0.14160600000000001</v>
      </c>
      <c r="N299" s="19">
        <v>6.9586099999999998E-2</v>
      </c>
      <c r="O299" s="41">
        <f t="shared" ref="O299:O362" si="76">M299+N299</f>
        <v>0.21119209999999999</v>
      </c>
      <c r="P299" s="19">
        <v>0.19813800000000001</v>
      </c>
      <c r="Q299" s="41">
        <f t="shared" ref="Q299:Q362" si="77">O299+P299</f>
        <v>0.40933010000000003</v>
      </c>
      <c r="R299" s="44">
        <f t="shared" ref="R299:R362" si="78">M299/D299*100</f>
        <v>0.72480933613144294</v>
      </c>
      <c r="S299" s="44">
        <f t="shared" ref="S299:S362" si="79">N299/D299*100</f>
        <v>0.35617597379331523</v>
      </c>
      <c r="T299" s="44">
        <f t="shared" ref="T299:T362" si="80">O299/D299*100</f>
        <v>1.0809853099247582</v>
      </c>
      <c r="U299" s="44">
        <f t="shared" ref="U299:U362" si="81">P299/D299*100</f>
        <v>1.0141679889440549</v>
      </c>
      <c r="V299" s="44">
        <f t="shared" ref="V299:V362" si="82">Q299/D299*100</f>
        <v>2.0951532988688135</v>
      </c>
      <c r="X299" s="36">
        <f t="shared" si="70"/>
        <v>100</v>
      </c>
      <c r="Y299" s="47">
        <f t="shared" ref="Y299:Y362" si="83">SUM(R299:S299,U299)</f>
        <v>2.0951532988688131</v>
      </c>
    </row>
    <row r="300" spans="1:25" ht="15" x14ac:dyDescent="0.25">
      <c r="A300" s="18" t="s">
        <v>595</v>
      </c>
      <c r="B300" s="49" t="s">
        <v>1733</v>
      </c>
      <c r="C300" s="18" t="s">
        <v>38</v>
      </c>
      <c r="D300" s="19">
        <v>23.0563</v>
      </c>
      <c r="E300" s="19">
        <v>0</v>
      </c>
      <c r="F300" s="19">
        <v>0</v>
      </c>
      <c r="G300" s="19">
        <v>0</v>
      </c>
      <c r="H300" s="19">
        <f t="shared" si="71"/>
        <v>23.0563</v>
      </c>
      <c r="I300" s="42">
        <f t="shared" si="72"/>
        <v>0</v>
      </c>
      <c r="J300" s="42">
        <f t="shared" si="73"/>
        <v>0</v>
      </c>
      <c r="K300" s="42">
        <f t="shared" si="74"/>
        <v>0</v>
      </c>
      <c r="L300" s="42">
        <f t="shared" si="75"/>
        <v>100</v>
      </c>
      <c r="M300" s="19">
        <v>1.6400000000000001E-2</v>
      </c>
      <c r="N300" s="19">
        <v>9.0482099999999996E-2</v>
      </c>
      <c r="O300" s="41">
        <f t="shared" si="76"/>
        <v>0.10688209999999999</v>
      </c>
      <c r="P300" s="19">
        <v>0.17749100000000001</v>
      </c>
      <c r="Q300" s="41">
        <f t="shared" si="77"/>
        <v>0.28437309999999999</v>
      </c>
      <c r="R300" s="44">
        <f t="shared" si="78"/>
        <v>7.1130233385235275E-2</v>
      </c>
      <c r="S300" s="44">
        <f t="shared" si="79"/>
        <v>0.3924398103772071</v>
      </c>
      <c r="T300" s="44">
        <f t="shared" si="80"/>
        <v>0.46357004376244232</v>
      </c>
      <c r="U300" s="44">
        <f t="shared" si="81"/>
        <v>0.76981562523041436</v>
      </c>
      <c r="V300" s="44">
        <f t="shared" si="82"/>
        <v>1.2333856689928566</v>
      </c>
      <c r="X300" s="36">
        <f t="shared" si="70"/>
        <v>100</v>
      </c>
      <c r="Y300" s="47">
        <f t="shared" si="83"/>
        <v>1.2333856689928568</v>
      </c>
    </row>
    <row r="301" spans="1:25" ht="15" x14ac:dyDescent="0.25">
      <c r="A301" s="18" t="s">
        <v>596</v>
      </c>
      <c r="B301" s="18" t="s">
        <v>597</v>
      </c>
      <c r="C301" s="18" t="s">
        <v>38</v>
      </c>
      <c r="D301" s="19">
        <v>0.18831200000000001</v>
      </c>
      <c r="E301" s="19">
        <v>0</v>
      </c>
      <c r="F301" s="19">
        <v>0</v>
      </c>
      <c r="G301" s="19">
        <v>0</v>
      </c>
      <c r="H301" s="19">
        <f t="shared" si="71"/>
        <v>0.18831200000000001</v>
      </c>
      <c r="I301" s="42">
        <f t="shared" si="72"/>
        <v>0</v>
      </c>
      <c r="J301" s="42">
        <f t="shared" si="73"/>
        <v>0</v>
      </c>
      <c r="K301" s="42">
        <f t="shared" si="74"/>
        <v>0</v>
      </c>
      <c r="L301" s="42">
        <f t="shared" si="75"/>
        <v>100</v>
      </c>
      <c r="M301" s="19">
        <v>0</v>
      </c>
      <c r="N301" s="19">
        <v>0</v>
      </c>
      <c r="O301" s="41">
        <f t="shared" si="76"/>
        <v>0</v>
      </c>
      <c r="P301" s="19">
        <v>0.104587</v>
      </c>
      <c r="Q301" s="41">
        <f t="shared" si="77"/>
        <v>0.104587</v>
      </c>
      <c r="R301" s="44">
        <f t="shared" si="78"/>
        <v>0</v>
      </c>
      <c r="S301" s="44">
        <f t="shared" si="79"/>
        <v>0</v>
      </c>
      <c r="T301" s="44">
        <f t="shared" si="80"/>
        <v>0</v>
      </c>
      <c r="U301" s="44">
        <f t="shared" si="81"/>
        <v>55.539211521305063</v>
      </c>
      <c r="V301" s="44">
        <f t="shared" si="82"/>
        <v>55.539211521305063</v>
      </c>
      <c r="X301" s="36">
        <f t="shared" si="70"/>
        <v>100</v>
      </c>
      <c r="Y301" s="47">
        <f t="shared" si="83"/>
        <v>55.539211521305063</v>
      </c>
    </row>
    <row r="302" spans="1:25" ht="15" x14ac:dyDescent="0.25">
      <c r="A302" s="18" t="s">
        <v>598</v>
      </c>
      <c r="B302" s="18" t="s">
        <v>599</v>
      </c>
      <c r="C302" s="18" t="s">
        <v>38</v>
      </c>
      <c r="D302" s="19">
        <v>5.4133300000000002</v>
      </c>
      <c r="E302" s="19">
        <v>0</v>
      </c>
      <c r="F302" s="19">
        <v>0</v>
      </c>
      <c r="G302" s="19">
        <v>0</v>
      </c>
      <c r="H302" s="19">
        <f t="shared" si="71"/>
        <v>5.4133300000000002</v>
      </c>
      <c r="I302" s="42">
        <f t="shared" si="72"/>
        <v>0</v>
      </c>
      <c r="J302" s="42">
        <f t="shared" si="73"/>
        <v>0</v>
      </c>
      <c r="K302" s="42">
        <f t="shared" si="74"/>
        <v>0</v>
      </c>
      <c r="L302" s="42">
        <f t="shared" si="75"/>
        <v>100</v>
      </c>
      <c r="M302" s="19">
        <v>1.1599999999999999E-2</v>
      </c>
      <c r="N302" s="19">
        <v>1.32E-2</v>
      </c>
      <c r="O302" s="41">
        <f t="shared" si="76"/>
        <v>2.4799999999999999E-2</v>
      </c>
      <c r="P302" s="19">
        <v>5.3999999999999999E-2</v>
      </c>
      <c r="Q302" s="41">
        <f t="shared" si="77"/>
        <v>7.8799999999999995E-2</v>
      </c>
      <c r="R302" s="44">
        <f t="shared" si="78"/>
        <v>0.21428584623512698</v>
      </c>
      <c r="S302" s="44">
        <f t="shared" si="79"/>
        <v>0.24384251468135137</v>
      </c>
      <c r="T302" s="44">
        <f t="shared" si="80"/>
        <v>0.45812836091647841</v>
      </c>
      <c r="U302" s="44">
        <f t="shared" si="81"/>
        <v>0.99753756006007388</v>
      </c>
      <c r="V302" s="44">
        <f t="shared" si="82"/>
        <v>1.4556659209765521</v>
      </c>
      <c r="X302" s="36">
        <f t="shared" si="70"/>
        <v>100</v>
      </c>
      <c r="Y302" s="47">
        <f t="shared" si="83"/>
        <v>1.4556659209765521</v>
      </c>
    </row>
    <row r="303" spans="1:25" ht="15" x14ac:dyDescent="0.25">
      <c r="A303" s="18" t="s">
        <v>600</v>
      </c>
      <c r="B303" s="18" t="s">
        <v>601</v>
      </c>
      <c r="C303" s="18" t="s">
        <v>38</v>
      </c>
      <c r="D303" s="19">
        <v>0.33908899999999997</v>
      </c>
      <c r="E303" s="19">
        <v>0</v>
      </c>
      <c r="F303" s="19">
        <v>0</v>
      </c>
      <c r="G303" s="19">
        <v>0</v>
      </c>
      <c r="H303" s="19">
        <f t="shared" si="71"/>
        <v>0.33908899999999997</v>
      </c>
      <c r="I303" s="42">
        <f t="shared" si="72"/>
        <v>0</v>
      </c>
      <c r="J303" s="42">
        <f t="shared" si="73"/>
        <v>0</v>
      </c>
      <c r="K303" s="42">
        <f t="shared" si="74"/>
        <v>0</v>
      </c>
      <c r="L303" s="42">
        <f t="shared" si="75"/>
        <v>100</v>
      </c>
      <c r="M303" s="19">
        <v>0</v>
      </c>
      <c r="N303" s="19">
        <v>0</v>
      </c>
      <c r="O303" s="41">
        <f t="shared" si="76"/>
        <v>0</v>
      </c>
      <c r="P303" s="19">
        <v>0</v>
      </c>
      <c r="Q303" s="41">
        <f t="shared" si="77"/>
        <v>0</v>
      </c>
      <c r="R303" s="44">
        <f t="shared" si="78"/>
        <v>0</v>
      </c>
      <c r="S303" s="44">
        <f t="shared" si="79"/>
        <v>0</v>
      </c>
      <c r="T303" s="44">
        <f t="shared" si="80"/>
        <v>0</v>
      </c>
      <c r="U303" s="44">
        <f t="shared" si="81"/>
        <v>0</v>
      </c>
      <c r="V303" s="44">
        <f t="shared" si="82"/>
        <v>0</v>
      </c>
      <c r="X303" s="36">
        <f t="shared" si="70"/>
        <v>100</v>
      </c>
      <c r="Y303" s="47">
        <f t="shared" si="83"/>
        <v>0</v>
      </c>
    </row>
    <row r="304" spans="1:25" ht="15" x14ac:dyDescent="0.25">
      <c r="A304" s="18" t="s">
        <v>602</v>
      </c>
      <c r="B304" s="18" t="s">
        <v>603</v>
      </c>
      <c r="C304" s="18" t="s">
        <v>49</v>
      </c>
      <c r="D304" s="19">
        <v>0.65042299999999997</v>
      </c>
      <c r="E304" s="19">
        <v>0</v>
      </c>
      <c r="F304" s="19">
        <v>0</v>
      </c>
      <c r="G304" s="19">
        <v>0</v>
      </c>
      <c r="H304" s="19">
        <f t="shared" si="71"/>
        <v>0.65042299999999997</v>
      </c>
      <c r="I304" s="42">
        <f t="shared" si="72"/>
        <v>0</v>
      </c>
      <c r="J304" s="42">
        <f t="shared" si="73"/>
        <v>0</v>
      </c>
      <c r="K304" s="42">
        <f t="shared" si="74"/>
        <v>0</v>
      </c>
      <c r="L304" s="42">
        <f t="shared" si="75"/>
        <v>100</v>
      </c>
      <c r="M304" s="19">
        <v>0</v>
      </c>
      <c r="N304" s="19">
        <v>0</v>
      </c>
      <c r="O304" s="41">
        <f t="shared" si="76"/>
        <v>0</v>
      </c>
      <c r="P304" s="19">
        <v>1.0383E-2</v>
      </c>
      <c r="Q304" s="41">
        <f t="shared" si="77"/>
        <v>1.0383E-2</v>
      </c>
      <c r="R304" s="44">
        <f t="shared" si="78"/>
        <v>0</v>
      </c>
      <c r="S304" s="44">
        <f t="shared" si="79"/>
        <v>0</v>
      </c>
      <c r="T304" s="44">
        <f t="shared" si="80"/>
        <v>0</v>
      </c>
      <c r="U304" s="44">
        <f t="shared" si="81"/>
        <v>1.5963457626805941</v>
      </c>
      <c r="V304" s="44">
        <f t="shared" si="82"/>
        <v>1.5963457626805941</v>
      </c>
      <c r="X304" s="36">
        <f t="shared" si="70"/>
        <v>100</v>
      </c>
      <c r="Y304" s="47">
        <f t="shared" si="83"/>
        <v>1.5963457626805941</v>
      </c>
    </row>
    <row r="305" spans="1:25" ht="15" x14ac:dyDescent="0.25">
      <c r="A305" s="18" t="s">
        <v>604</v>
      </c>
      <c r="B305" s="18" t="s">
        <v>605</v>
      </c>
      <c r="C305" s="18" t="s">
        <v>38</v>
      </c>
      <c r="D305" s="19">
        <v>3.0860500000000002</v>
      </c>
      <c r="E305" s="19">
        <v>0</v>
      </c>
      <c r="F305" s="19">
        <v>0</v>
      </c>
      <c r="G305" s="19">
        <v>0</v>
      </c>
      <c r="H305" s="19">
        <f t="shared" si="71"/>
        <v>3.0860500000000002</v>
      </c>
      <c r="I305" s="42">
        <f t="shared" si="72"/>
        <v>0</v>
      </c>
      <c r="J305" s="42">
        <f t="shared" si="73"/>
        <v>0</v>
      </c>
      <c r="K305" s="42">
        <f t="shared" si="74"/>
        <v>0</v>
      </c>
      <c r="L305" s="42">
        <f t="shared" si="75"/>
        <v>100</v>
      </c>
      <c r="M305" s="19">
        <v>0.21443100000000001</v>
      </c>
      <c r="N305" s="19">
        <v>7.6660500000000006E-2</v>
      </c>
      <c r="O305" s="41">
        <f t="shared" si="76"/>
        <v>0.2910915</v>
      </c>
      <c r="P305" s="19">
        <v>0.26641599999999999</v>
      </c>
      <c r="Q305" s="41">
        <f t="shared" si="77"/>
        <v>0.55750750000000004</v>
      </c>
      <c r="R305" s="44">
        <f t="shared" si="78"/>
        <v>6.9483968179387885</v>
      </c>
      <c r="S305" s="44">
        <f t="shared" si="79"/>
        <v>2.4840977949158312</v>
      </c>
      <c r="T305" s="44">
        <f t="shared" si="80"/>
        <v>9.4324946128546188</v>
      </c>
      <c r="U305" s="44">
        <f t="shared" si="81"/>
        <v>8.6329126229322259</v>
      </c>
      <c r="V305" s="44">
        <f t="shared" si="82"/>
        <v>18.06540723578685</v>
      </c>
      <c r="X305" s="36">
        <f t="shared" si="70"/>
        <v>100</v>
      </c>
      <c r="Y305" s="47">
        <f t="shared" si="83"/>
        <v>18.065407235786843</v>
      </c>
    </row>
    <row r="306" spans="1:25" ht="15" x14ac:dyDescent="0.25">
      <c r="A306" s="18" t="s">
        <v>606</v>
      </c>
      <c r="B306" s="18" t="s">
        <v>607</v>
      </c>
      <c r="C306" s="18" t="s">
        <v>38</v>
      </c>
      <c r="D306" s="19">
        <v>0.52880799999999994</v>
      </c>
      <c r="E306" s="19">
        <v>0</v>
      </c>
      <c r="F306" s="19">
        <v>1.5824374904700001E-2</v>
      </c>
      <c r="G306" s="19">
        <v>1.19906282843E-2</v>
      </c>
      <c r="H306" s="19">
        <f t="shared" si="71"/>
        <v>0.50099299681099996</v>
      </c>
      <c r="I306" s="42">
        <f t="shared" si="72"/>
        <v>0</v>
      </c>
      <c r="J306" s="42">
        <f t="shared" si="73"/>
        <v>2.9924613290078823</v>
      </c>
      <c r="K306" s="42">
        <f t="shared" si="74"/>
        <v>2.2674823913972562</v>
      </c>
      <c r="L306" s="42">
        <f t="shared" si="75"/>
        <v>94.740056279594867</v>
      </c>
      <c r="M306" s="19">
        <v>0</v>
      </c>
      <c r="N306" s="19">
        <v>0</v>
      </c>
      <c r="O306" s="41">
        <f t="shared" si="76"/>
        <v>0</v>
      </c>
      <c r="P306" s="19">
        <v>0</v>
      </c>
      <c r="Q306" s="41">
        <f t="shared" si="77"/>
        <v>0</v>
      </c>
      <c r="R306" s="44">
        <f t="shared" si="78"/>
        <v>0</v>
      </c>
      <c r="S306" s="44">
        <f t="shared" si="79"/>
        <v>0</v>
      </c>
      <c r="T306" s="44">
        <f t="shared" si="80"/>
        <v>0</v>
      </c>
      <c r="U306" s="44">
        <f t="shared" si="81"/>
        <v>0</v>
      </c>
      <c r="V306" s="44">
        <f t="shared" si="82"/>
        <v>0</v>
      </c>
      <c r="X306" s="36">
        <f t="shared" si="70"/>
        <v>100</v>
      </c>
      <c r="Y306" s="47">
        <f t="shared" si="83"/>
        <v>0</v>
      </c>
    </row>
    <row r="307" spans="1:25" ht="15" x14ac:dyDescent="0.25">
      <c r="A307" s="18" t="s">
        <v>608</v>
      </c>
      <c r="B307" s="18" t="s">
        <v>609</v>
      </c>
      <c r="C307" s="18" t="s">
        <v>38</v>
      </c>
      <c r="D307" s="19">
        <v>0.55887200000000004</v>
      </c>
      <c r="E307" s="19">
        <v>7.3286257977499998E-3</v>
      </c>
      <c r="F307" s="19">
        <v>1.6239737380100001E-2</v>
      </c>
      <c r="G307" s="19">
        <v>2.4628219070800001E-2</v>
      </c>
      <c r="H307" s="19">
        <f t="shared" si="71"/>
        <v>0.51067541775135006</v>
      </c>
      <c r="I307" s="42">
        <f t="shared" si="72"/>
        <v>1.3113245604986472</v>
      </c>
      <c r="J307" s="42">
        <f t="shared" si="73"/>
        <v>2.9058062275619458</v>
      </c>
      <c r="K307" s="42">
        <f t="shared" si="74"/>
        <v>4.4067727620635848</v>
      </c>
      <c r="L307" s="42">
        <f t="shared" si="75"/>
        <v>91.376096449875817</v>
      </c>
      <c r="M307" s="19">
        <v>0</v>
      </c>
      <c r="N307" s="19">
        <v>0</v>
      </c>
      <c r="O307" s="41">
        <f t="shared" si="76"/>
        <v>0</v>
      </c>
      <c r="P307" s="19">
        <v>8.4419900000000006E-2</v>
      </c>
      <c r="Q307" s="41">
        <f t="shared" si="77"/>
        <v>8.4419900000000006E-2</v>
      </c>
      <c r="R307" s="44">
        <f t="shared" si="78"/>
        <v>0</v>
      </c>
      <c r="S307" s="44">
        <f t="shared" si="79"/>
        <v>0</v>
      </c>
      <c r="T307" s="44">
        <f t="shared" si="80"/>
        <v>0</v>
      </c>
      <c r="U307" s="44">
        <f t="shared" si="81"/>
        <v>15.10540875191457</v>
      </c>
      <c r="V307" s="44">
        <f t="shared" si="82"/>
        <v>15.10540875191457</v>
      </c>
      <c r="X307" s="36">
        <f t="shared" si="70"/>
        <v>100</v>
      </c>
      <c r="Y307" s="47">
        <f t="shared" si="83"/>
        <v>15.10540875191457</v>
      </c>
    </row>
    <row r="308" spans="1:25" ht="15" x14ac:dyDescent="0.25">
      <c r="A308" s="18" t="s">
        <v>610</v>
      </c>
      <c r="B308" s="18" t="s">
        <v>611</v>
      </c>
      <c r="C308" s="18" t="s">
        <v>38</v>
      </c>
      <c r="D308" s="19">
        <v>2.9310100000000001</v>
      </c>
      <c r="E308" s="19">
        <v>0</v>
      </c>
      <c r="F308" s="19">
        <v>0</v>
      </c>
      <c r="G308" s="19">
        <v>0</v>
      </c>
      <c r="H308" s="19">
        <f t="shared" si="71"/>
        <v>2.9310100000000001</v>
      </c>
      <c r="I308" s="42">
        <f t="shared" si="72"/>
        <v>0</v>
      </c>
      <c r="J308" s="42">
        <f t="shared" si="73"/>
        <v>0</v>
      </c>
      <c r="K308" s="42">
        <f t="shared" si="74"/>
        <v>0</v>
      </c>
      <c r="L308" s="42">
        <f t="shared" si="75"/>
        <v>100</v>
      </c>
      <c r="M308" s="19">
        <v>0.01</v>
      </c>
      <c r="N308" s="19">
        <v>1.8908600000000001E-3</v>
      </c>
      <c r="O308" s="41">
        <f t="shared" si="76"/>
        <v>1.189086E-2</v>
      </c>
      <c r="P308" s="19">
        <v>6.6649700000000006E-2</v>
      </c>
      <c r="Q308" s="41">
        <f t="shared" si="77"/>
        <v>7.8540560000000009E-2</v>
      </c>
      <c r="R308" s="44">
        <f t="shared" si="78"/>
        <v>0.34117932043902954</v>
      </c>
      <c r="S308" s="44">
        <f t="shared" si="79"/>
        <v>6.4512232984534346E-2</v>
      </c>
      <c r="T308" s="44">
        <f t="shared" si="80"/>
        <v>0.40569155342356389</v>
      </c>
      <c r="U308" s="44">
        <f t="shared" si="81"/>
        <v>2.2739499353465189</v>
      </c>
      <c r="V308" s="44">
        <f t="shared" si="82"/>
        <v>2.6796414887700828</v>
      </c>
      <c r="X308" s="36">
        <f t="shared" si="70"/>
        <v>100</v>
      </c>
      <c r="Y308" s="47">
        <f t="shared" si="83"/>
        <v>2.6796414887700828</v>
      </c>
    </row>
    <row r="309" spans="1:25" ht="15" x14ac:dyDescent="0.25">
      <c r="A309" s="18" t="s">
        <v>612</v>
      </c>
      <c r="B309" s="18" t="s">
        <v>613</v>
      </c>
      <c r="C309" s="18" t="s">
        <v>38</v>
      </c>
      <c r="D309" s="19">
        <v>18.1111</v>
      </c>
      <c r="E309" s="19">
        <v>0</v>
      </c>
      <c r="F309" s="19">
        <v>0</v>
      </c>
      <c r="G309" s="19">
        <v>0</v>
      </c>
      <c r="H309" s="19">
        <f t="shared" si="71"/>
        <v>18.1111</v>
      </c>
      <c r="I309" s="42">
        <f t="shared" si="72"/>
        <v>0</v>
      </c>
      <c r="J309" s="42">
        <f t="shared" si="73"/>
        <v>0</v>
      </c>
      <c r="K309" s="42">
        <f t="shared" si="74"/>
        <v>0</v>
      </c>
      <c r="L309" s="42">
        <f t="shared" si="75"/>
        <v>100</v>
      </c>
      <c r="M309" s="19">
        <v>0.26569300000000001</v>
      </c>
      <c r="N309" s="19">
        <v>0.13850599999999999</v>
      </c>
      <c r="O309" s="41">
        <f t="shared" si="76"/>
        <v>0.40419899999999997</v>
      </c>
      <c r="P309" s="19">
        <v>0.65429199999999998</v>
      </c>
      <c r="Q309" s="41">
        <f t="shared" si="77"/>
        <v>1.0584910000000001</v>
      </c>
      <c r="R309" s="44">
        <f t="shared" si="78"/>
        <v>1.4670174644278924</v>
      </c>
      <c r="S309" s="44">
        <f t="shared" si="79"/>
        <v>0.76475752439111921</v>
      </c>
      <c r="T309" s="44">
        <f t="shared" si="80"/>
        <v>2.2317749888190113</v>
      </c>
      <c r="U309" s="44">
        <f t="shared" si="81"/>
        <v>3.6126574310781785</v>
      </c>
      <c r="V309" s="44">
        <f t="shared" si="82"/>
        <v>5.8444324198971902</v>
      </c>
      <c r="X309" s="36">
        <f t="shared" si="70"/>
        <v>100</v>
      </c>
      <c r="Y309" s="47">
        <f t="shared" si="83"/>
        <v>5.8444324198971902</v>
      </c>
    </row>
    <row r="310" spans="1:25" ht="15" x14ac:dyDescent="0.25">
      <c r="A310" s="18" t="s">
        <v>614</v>
      </c>
      <c r="B310" s="18" t="s">
        <v>615</v>
      </c>
      <c r="C310" s="18" t="s">
        <v>38</v>
      </c>
      <c r="D310" s="19">
        <v>1.62883</v>
      </c>
      <c r="E310" s="19">
        <v>1.4199443114999999</v>
      </c>
      <c r="F310" s="19">
        <v>2.1235201178800001E-2</v>
      </c>
      <c r="G310" s="19">
        <v>5.5870234768299998E-2</v>
      </c>
      <c r="H310" s="19">
        <f t="shared" si="71"/>
        <v>0.1317802525529001</v>
      </c>
      <c r="I310" s="42">
        <f t="shared" si="72"/>
        <v>87.175721929237554</v>
      </c>
      <c r="J310" s="42">
        <f t="shared" si="73"/>
        <v>1.3037088694830032</v>
      </c>
      <c r="K310" s="42">
        <f t="shared" si="74"/>
        <v>3.4300838496528181</v>
      </c>
      <c r="L310" s="42">
        <f t="shared" si="75"/>
        <v>8.0904853516266328</v>
      </c>
      <c r="M310" s="19">
        <v>0.11416</v>
      </c>
      <c r="N310" s="19">
        <v>0.533053</v>
      </c>
      <c r="O310" s="41">
        <f t="shared" si="76"/>
        <v>0.64721300000000004</v>
      </c>
      <c r="P310" s="19">
        <v>0.49202899999999999</v>
      </c>
      <c r="Q310" s="41">
        <f t="shared" si="77"/>
        <v>1.1392420000000001</v>
      </c>
      <c r="R310" s="44">
        <f t="shared" si="78"/>
        <v>7.0087117747094547</v>
      </c>
      <c r="S310" s="44">
        <f t="shared" si="79"/>
        <v>32.72612857081463</v>
      </c>
      <c r="T310" s="44">
        <f t="shared" si="80"/>
        <v>39.734840345524091</v>
      </c>
      <c r="U310" s="44">
        <f t="shared" si="81"/>
        <v>30.207510912741046</v>
      </c>
      <c r="V310" s="44">
        <f t="shared" si="82"/>
        <v>69.942351258265148</v>
      </c>
      <c r="X310" s="36">
        <f t="shared" si="70"/>
        <v>100</v>
      </c>
      <c r="Y310" s="47">
        <f t="shared" si="83"/>
        <v>69.942351258265134</v>
      </c>
    </row>
    <row r="311" spans="1:25" ht="15" x14ac:dyDescent="0.25">
      <c r="A311" s="18" t="s">
        <v>616</v>
      </c>
      <c r="B311" s="18" t="s">
        <v>617</v>
      </c>
      <c r="C311" s="18" t="s">
        <v>38</v>
      </c>
      <c r="D311" s="19">
        <v>18.597999999999999</v>
      </c>
      <c r="E311" s="19">
        <v>0</v>
      </c>
      <c r="F311" s="19">
        <v>0</v>
      </c>
      <c r="G311" s="19">
        <v>0</v>
      </c>
      <c r="H311" s="19">
        <f t="shared" si="71"/>
        <v>18.597999999999999</v>
      </c>
      <c r="I311" s="42">
        <f t="shared" si="72"/>
        <v>0</v>
      </c>
      <c r="J311" s="42">
        <f t="shared" si="73"/>
        <v>0</v>
      </c>
      <c r="K311" s="42">
        <f t="shared" si="74"/>
        <v>0</v>
      </c>
      <c r="L311" s="42">
        <f t="shared" si="75"/>
        <v>100</v>
      </c>
      <c r="M311" s="19">
        <v>6.5600000000000006E-2</v>
      </c>
      <c r="N311" s="19">
        <v>0.18160000000000001</v>
      </c>
      <c r="O311" s="41">
        <f t="shared" si="76"/>
        <v>0.24720000000000003</v>
      </c>
      <c r="P311" s="19">
        <v>0.97485999999999995</v>
      </c>
      <c r="Q311" s="41">
        <f t="shared" si="77"/>
        <v>1.2220599999999999</v>
      </c>
      <c r="R311" s="44">
        <f t="shared" si="78"/>
        <v>0.35272609958060008</v>
      </c>
      <c r="S311" s="44">
        <f t="shared" si="79"/>
        <v>0.97644908054629542</v>
      </c>
      <c r="T311" s="44">
        <f t="shared" si="80"/>
        <v>1.3291751801268956</v>
      </c>
      <c r="U311" s="44">
        <f t="shared" si="81"/>
        <v>5.2417464243467045</v>
      </c>
      <c r="V311" s="44">
        <f t="shared" si="82"/>
        <v>6.5709216044735994</v>
      </c>
      <c r="X311" s="36">
        <f t="shared" si="70"/>
        <v>100</v>
      </c>
      <c r="Y311" s="47">
        <f t="shared" si="83"/>
        <v>6.5709216044736003</v>
      </c>
    </row>
    <row r="312" spans="1:25" ht="15" x14ac:dyDescent="0.25">
      <c r="A312" s="18" t="s">
        <v>618</v>
      </c>
      <c r="B312" s="18" t="s">
        <v>617</v>
      </c>
      <c r="C312" s="18" t="s">
        <v>38</v>
      </c>
      <c r="D312" s="19">
        <v>18.611799999999999</v>
      </c>
      <c r="E312" s="19">
        <v>0</v>
      </c>
      <c r="F312" s="19">
        <v>0</v>
      </c>
      <c r="G312" s="19">
        <v>0</v>
      </c>
      <c r="H312" s="19">
        <f t="shared" si="71"/>
        <v>18.611799999999999</v>
      </c>
      <c r="I312" s="42">
        <f t="shared" si="72"/>
        <v>0</v>
      </c>
      <c r="J312" s="42">
        <f t="shared" si="73"/>
        <v>0</v>
      </c>
      <c r="K312" s="42">
        <f t="shared" si="74"/>
        <v>0</v>
      </c>
      <c r="L312" s="42">
        <f t="shared" si="75"/>
        <v>100</v>
      </c>
      <c r="M312" s="19">
        <v>6.5600000000000006E-2</v>
      </c>
      <c r="N312" s="19">
        <v>0.18160000000000001</v>
      </c>
      <c r="O312" s="41">
        <f t="shared" si="76"/>
        <v>0.24720000000000003</v>
      </c>
      <c r="P312" s="19">
        <v>0.97485999999999995</v>
      </c>
      <c r="Q312" s="41">
        <f t="shared" si="77"/>
        <v>1.2220599999999999</v>
      </c>
      <c r="R312" s="44">
        <f t="shared" si="78"/>
        <v>0.35246456549071026</v>
      </c>
      <c r="S312" s="44">
        <f t="shared" si="79"/>
        <v>0.97572507763891736</v>
      </c>
      <c r="T312" s="44">
        <f t="shared" si="80"/>
        <v>1.3281896431296276</v>
      </c>
      <c r="U312" s="44">
        <f t="shared" si="81"/>
        <v>5.2378598523517343</v>
      </c>
      <c r="V312" s="44">
        <f t="shared" si="82"/>
        <v>6.5660494954813613</v>
      </c>
      <c r="X312" s="36">
        <f t="shared" si="70"/>
        <v>100</v>
      </c>
      <c r="Y312" s="47">
        <f t="shared" si="83"/>
        <v>6.5660494954813622</v>
      </c>
    </row>
    <row r="313" spans="1:25" ht="15" x14ac:dyDescent="0.25">
      <c r="A313" s="18" t="s">
        <v>619</v>
      </c>
      <c r="B313" s="18" t="s">
        <v>620</v>
      </c>
      <c r="C313" s="18" t="s">
        <v>1778</v>
      </c>
      <c r="D313" s="19">
        <v>2.9440200000000001</v>
      </c>
      <c r="E313" s="19">
        <v>2.4509463513799998</v>
      </c>
      <c r="F313" s="19">
        <v>0</v>
      </c>
      <c r="G313" s="19">
        <v>8.0546732325499995E-4</v>
      </c>
      <c r="H313" s="19">
        <f t="shared" si="71"/>
        <v>0.49226818129674527</v>
      </c>
      <c r="I313" s="42">
        <f t="shared" si="72"/>
        <v>83.251688214753969</v>
      </c>
      <c r="J313" s="42">
        <f t="shared" si="73"/>
        <v>0</v>
      </c>
      <c r="K313" s="42">
        <f t="shared" si="74"/>
        <v>2.7359437886121697E-2</v>
      </c>
      <c r="L313" s="42">
        <f t="shared" si="75"/>
        <v>16.720952347359912</v>
      </c>
      <c r="M313" s="19">
        <v>0.39718799999999999</v>
      </c>
      <c r="N313" s="19">
        <v>0.36287799999999998</v>
      </c>
      <c r="O313" s="41">
        <f t="shared" si="76"/>
        <v>0.76006599999999991</v>
      </c>
      <c r="P313" s="19">
        <v>1.13167</v>
      </c>
      <c r="Q313" s="41">
        <f t="shared" si="77"/>
        <v>1.8917359999999999</v>
      </c>
      <c r="R313" s="44">
        <f t="shared" si="78"/>
        <v>13.491348564208122</v>
      </c>
      <c r="S313" s="44">
        <f t="shared" si="79"/>
        <v>12.325935285765722</v>
      </c>
      <c r="T313" s="44">
        <f t="shared" si="80"/>
        <v>25.817283849973844</v>
      </c>
      <c r="U313" s="44">
        <f t="shared" si="81"/>
        <v>38.439616578691712</v>
      </c>
      <c r="V313" s="44">
        <f t="shared" si="82"/>
        <v>64.25690042866556</v>
      </c>
      <c r="X313" s="36">
        <f t="shared" si="70"/>
        <v>100</v>
      </c>
      <c r="Y313" s="47">
        <f t="shared" si="83"/>
        <v>64.25690042866556</v>
      </c>
    </row>
    <row r="314" spans="1:25" ht="15" x14ac:dyDescent="0.25">
      <c r="A314" s="18" t="s">
        <v>621</v>
      </c>
      <c r="B314" s="18" t="s">
        <v>622</v>
      </c>
      <c r="C314" s="18" t="s">
        <v>38</v>
      </c>
      <c r="D314" s="19">
        <v>4.4028200000000002</v>
      </c>
      <c r="E314" s="19">
        <v>0</v>
      </c>
      <c r="F314" s="19">
        <v>0</v>
      </c>
      <c r="G314" s="19">
        <v>0</v>
      </c>
      <c r="H314" s="19">
        <f t="shared" si="71"/>
        <v>4.4028200000000002</v>
      </c>
      <c r="I314" s="42">
        <f t="shared" si="72"/>
        <v>0</v>
      </c>
      <c r="J314" s="42">
        <f t="shared" si="73"/>
        <v>0</v>
      </c>
      <c r="K314" s="42">
        <f t="shared" si="74"/>
        <v>0</v>
      </c>
      <c r="L314" s="42">
        <f t="shared" si="75"/>
        <v>100</v>
      </c>
      <c r="M314" s="19">
        <v>6.2349399999999999E-2</v>
      </c>
      <c r="N314" s="19">
        <v>8.88018E-2</v>
      </c>
      <c r="O314" s="41">
        <f t="shared" si="76"/>
        <v>0.15115119999999999</v>
      </c>
      <c r="P314" s="19">
        <v>0.315716</v>
      </c>
      <c r="Q314" s="41">
        <f t="shared" si="77"/>
        <v>0.46686719999999998</v>
      </c>
      <c r="R314" s="44">
        <f t="shared" si="78"/>
        <v>1.4161242113009389</v>
      </c>
      <c r="S314" s="44">
        <f t="shared" si="79"/>
        <v>2.0169300584625307</v>
      </c>
      <c r="T314" s="44">
        <f t="shared" si="80"/>
        <v>3.4330542697634692</v>
      </c>
      <c r="U314" s="44">
        <f t="shared" si="81"/>
        <v>7.1707678260751058</v>
      </c>
      <c r="V314" s="44">
        <f t="shared" si="82"/>
        <v>10.603822095838575</v>
      </c>
      <c r="X314" s="36">
        <f t="shared" si="70"/>
        <v>100</v>
      </c>
      <c r="Y314" s="47">
        <f t="shared" si="83"/>
        <v>10.603822095838575</v>
      </c>
    </row>
    <row r="315" spans="1:25" ht="15" x14ac:dyDescent="0.25">
      <c r="A315" s="18" t="s">
        <v>623</v>
      </c>
      <c r="B315" s="18" t="s">
        <v>624</v>
      </c>
      <c r="C315" s="18" t="s">
        <v>38</v>
      </c>
      <c r="D315" s="19">
        <v>7.9038700000000004</v>
      </c>
      <c r="E315" s="19">
        <v>0</v>
      </c>
      <c r="F315" s="19">
        <v>0</v>
      </c>
      <c r="G315" s="19">
        <v>0</v>
      </c>
      <c r="H315" s="19">
        <f t="shared" si="71"/>
        <v>7.9038700000000004</v>
      </c>
      <c r="I315" s="42">
        <f t="shared" si="72"/>
        <v>0</v>
      </c>
      <c r="J315" s="42">
        <f t="shared" si="73"/>
        <v>0</v>
      </c>
      <c r="K315" s="42">
        <f t="shared" si="74"/>
        <v>0</v>
      </c>
      <c r="L315" s="42">
        <f t="shared" si="75"/>
        <v>100</v>
      </c>
      <c r="M315" s="19">
        <v>6.4399999999999999E-2</v>
      </c>
      <c r="N315" s="19">
        <v>3.04E-2</v>
      </c>
      <c r="O315" s="41">
        <f t="shared" si="76"/>
        <v>9.4799999999999995E-2</v>
      </c>
      <c r="P315" s="19">
        <v>7.8679200000000005E-2</v>
      </c>
      <c r="Q315" s="41">
        <f t="shared" si="77"/>
        <v>0.1734792</v>
      </c>
      <c r="R315" s="44">
        <f t="shared" si="78"/>
        <v>0.81479072909853012</v>
      </c>
      <c r="S315" s="44">
        <f t="shared" si="79"/>
        <v>0.38462171063036205</v>
      </c>
      <c r="T315" s="44">
        <f t="shared" si="80"/>
        <v>1.1994124397288923</v>
      </c>
      <c r="U315" s="44">
        <f t="shared" si="81"/>
        <v>0.99545159523119697</v>
      </c>
      <c r="V315" s="44">
        <f t="shared" si="82"/>
        <v>2.194864034960089</v>
      </c>
      <c r="X315" s="36">
        <f t="shared" si="70"/>
        <v>100</v>
      </c>
      <c r="Y315" s="47">
        <f t="shared" si="83"/>
        <v>2.194864034960089</v>
      </c>
    </row>
    <row r="316" spans="1:25" ht="15" x14ac:dyDescent="0.25">
      <c r="A316" s="18" t="s">
        <v>625</v>
      </c>
      <c r="B316" s="18" t="s">
        <v>626</v>
      </c>
      <c r="C316" s="18" t="s">
        <v>38</v>
      </c>
      <c r="D316" s="19">
        <v>5.99411</v>
      </c>
      <c r="E316" s="19">
        <v>2.40688557504</v>
      </c>
      <c r="F316" s="19">
        <v>3.4167751736199998E-3</v>
      </c>
      <c r="G316" s="19">
        <v>3.4665825406499998E-2</v>
      </c>
      <c r="H316" s="19">
        <f t="shared" si="71"/>
        <v>3.54914182437988</v>
      </c>
      <c r="I316" s="42">
        <f t="shared" si="72"/>
        <v>40.154177601678981</v>
      </c>
      <c r="J316" s="42">
        <f t="shared" si="73"/>
        <v>5.7002210063212044E-2</v>
      </c>
      <c r="K316" s="42">
        <f t="shared" si="74"/>
        <v>0.5783314855166154</v>
      </c>
      <c r="L316" s="42">
        <f t="shared" si="75"/>
        <v>59.210488702741195</v>
      </c>
      <c r="M316" s="19">
        <v>0.24571899999999999</v>
      </c>
      <c r="N316" s="19">
        <v>7.2448600000000002E-2</v>
      </c>
      <c r="O316" s="41">
        <f t="shared" si="76"/>
        <v>0.31816759999999999</v>
      </c>
      <c r="P316" s="19">
        <v>1.3868799999999999</v>
      </c>
      <c r="Q316" s="41">
        <f t="shared" si="77"/>
        <v>1.7050475999999999</v>
      </c>
      <c r="R316" s="44">
        <f t="shared" si="78"/>
        <v>4.0993408529373001</v>
      </c>
      <c r="S316" s="44">
        <f t="shared" si="79"/>
        <v>1.2086631710128777</v>
      </c>
      <c r="T316" s="44">
        <f t="shared" si="80"/>
        <v>5.3080040239501773</v>
      </c>
      <c r="U316" s="44">
        <f t="shared" si="81"/>
        <v>23.137379861230439</v>
      </c>
      <c r="V316" s="44">
        <f t="shared" si="82"/>
        <v>28.445383885180618</v>
      </c>
      <c r="X316" s="36">
        <f t="shared" si="70"/>
        <v>100</v>
      </c>
      <c r="Y316" s="47">
        <f t="shared" si="83"/>
        <v>28.445383885180618</v>
      </c>
    </row>
    <row r="317" spans="1:25" ht="15" x14ac:dyDescent="0.25">
      <c r="A317" s="18" t="s">
        <v>627</v>
      </c>
      <c r="B317" s="18" t="s">
        <v>628</v>
      </c>
      <c r="C317" s="18" t="s">
        <v>38</v>
      </c>
      <c r="D317" s="19">
        <v>1.3547100000000001</v>
      </c>
      <c r="E317" s="19">
        <v>0</v>
      </c>
      <c r="F317" s="19">
        <v>0</v>
      </c>
      <c r="G317" s="19">
        <v>0</v>
      </c>
      <c r="H317" s="19">
        <f t="shared" si="71"/>
        <v>1.3547100000000001</v>
      </c>
      <c r="I317" s="42">
        <f t="shared" si="72"/>
        <v>0</v>
      </c>
      <c r="J317" s="42">
        <f t="shared" si="73"/>
        <v>0</v>
      </c>
      <c r="K317" s="42">
        <f t="shared" si="74"/>
        <v>0</v>
      </c>
      <c r="L317" s="42">
        <f t="shared" si="75"/>
        <v>100</v>
      </c>
      <c r="M317" s="19">
        <v>3.2620900000000001E-2</v>
      </c>
      <c r="N317" s="19">
        <v>1.66292E-2</v>
      </c>
      <c r="O317" s="41">
        <f t="shared" si="76"/>
        <v>4.9250100000000005E-2</v>
      </c>
      <c r="P317" s="19">
        <v>0.105309</v>
      </c>
      <c r="Q317" s="41">
        <f t="shared" si="77"/>
        <v>0.1545591</v>
      </c>
      <c r="R317" s="44">
        <f t="shared" si="78"/>
        <v>2.4079618516139987</v>
      </c>
      <c r="S317" s="44">
        <f t="shared" si="79"/>
        <v>1.2275099467782773</v>
      </c>
      <c r="T317" s="44">
        <f t="shared" si="80"/>
        <v>3.6354717983922757</v>
      </c>
      <c r="U317" s="44">
        <f t="shared" si="81"/>
        <v>7.7735456296919638</v>
      </c>
      <c r="V317" s="44">
        <f t="shared" si="82"/>
        <v>11.409017428084239</v>
      </c>
      <c r="X317" s="36">
        <f t="shared" si="70"/>
        <v>100</v>
      </c>
      <c r="Y317" s="47">
        <f t="shared" si="83"/>
        <v>11.40901742808424</v>
      </c>
    </row>
    <row r="318" spans="1:25" ht="15" x14ac:dyDescent="0.25">
      <c r="A318" s="18" t="s">
        <v>629</v>
      </c>
      <c r="B318" s="18" t="s">
        <v>630</v>
      </c>
      <c r="C318" s="18" t="s">
        <v>38</v>
      </c>
      <c r="D318" s="19">
        <v>9.7851999999999995E-2</v>
      </c>
      <c r="E318" s="19">
        <v>0</v>
      </c>
      <c r="F318" s="19">
        <v>0</v>
      </c>
      <c r="G318" s="19">
        <v>0</v>
      </c>
      <c r="H318" s="19">
        <f t="shared" si="71"/>
        <v>9.7851999999999995E-2</v>
      </c>
      <c r="I318" s="42">
        <f t="shared" si="72"/>
        <v>0</v>
      </c>
      <c r="J318" s="42">
        <f t="shared" si="73"/>
        <v>0</v>
      </c>
      <c r="K318" s="42">
        <f t="shared" si="74"/>
        <v>0</v>
      </c>
      <c r="L318" s="42">
        <f t="shared" si="75"/>
        <v>100</v>
      </c>
      <c r="M318" s="19">
        <v>0</v>
      </c>
      <c r="N318" s="19">
        <v>0</v>
      </c>
      <c r="O318" s="41">
        <f t="shared" si="76"/>
        <v>0</v>
      </c>
      <c r="P318" s="19">
        <v>0</v>
      </c>
      <c r="Q318" s="41">
        <f t="shared" si="77"/>
        <v>0</v>
      </c>
      <c r="R318" s="44">
        <f t="shared" si="78"/>
        <v>0</v>
      </c>
      <c r="S318" s="44">
        <f t="shared" si="79"/>
        <v>0</v>
      </c>
      <c r="T318" s="44">
        <f t="shared" si="80"/>
        <v>0</v>
      </c>
      <c r="U318" s="44">
        <f t="shared" si="81"/>
        <v>0</v>
      </c>
      <c r="V318" s="44">
        <f t="shared" si="82"/>
        <v>0</v>
      </c>
      <c r="X318" s="36">
        <f t="shared" si="70"/>
        <v>100</v>
      </c>
      <c r="Y318" s="47">
        <f t="shared" si="83"/>
        <v>0</v>
      </c>
    </row>
    <row r="319" spans="1:25" ht="15" x14ac:dyDescent="0.25">
      <c r="A319" s="18" t="s">
        <v>631</v>
      </c>
      <c r="B319" s="18" t="s">
        <v>632</v>
      </c>
      <c r="C319" s="18" t="s">
        <v>49</v>
      </c>
      <c r="D319" s="19">
        <v>5.9792100000000001</v>
      </c>
      <c r="E319" s="19">
        <v>0</v>
      </c>
      <c r="F319" s="19">
        <v>0</v>
      </c>
      <c r="G319" s="19">
        <v>5.9093598394100004</v>
      </c>
      <c r="H319" s="19">
        <f t="shared" si="71"/>
        <v>6.985016058999971E-2</v>
      </c>
      <c r="I319" s="42">
        <f t="shared" si="72"/>
        <v>0</v>
      </c>
      <c r="J319" s="42">
        <f t="shared" si="73"/>
        <v>0</v>
      </c>
      <c r="K319" s="42">
        <f t="shared" si="74"/>
        <v>98.831782784180518</v>
      </c>
      <c r="L319" s="42">
        <f t="shared" si="75"/>
        <v>1.1682172158194761</v>
      </c>
      <c r="M319" s="19">
        <v>0.01</v>
      </c>
      <c r="N319" s="19">
        <v>6.4799999999999996E-2</v>
      </c>
      <c r="O319" s="41">
        <f t="shared" si="76"/>
        <v>7.4799999999999991E-2</v>
      </c>
      <c r="P319" s="19">
        <v>0.352987</v>
      </c>
      <c r="Q319" s="41">
        <f t="shared" si="77"/>
        <v>0.42778699999999997</v>
      </c>
      <c r="R319" s="44">
        <f t="shared" si="78"/>
        <v>0.16724617466187006</v>
      </c>
      <c r="S319" s="44">
        <f t="shared" si="79"/>
        <v>1.0837552118089178</v>
      </c>
      <c r="T319" s="44">
        <f t="shared" si="80"/>
        <v>1.2510013864707878</v>
      </c>
      <c r="U319" s="44">
        <f t="shared" si="81"/>
        <v>5.9035725455369521</v>
      </c>
      <c r="V319" s="44">
        <f t="shared" si="82"/>
        <v>7.1545739320077395</v>
      </c>
      <c r="X319" s="36">
        <f t="shared" si="70"/>
        <v>100</v>
      </c>
      <c r="Y319" s="47">
        <f t="shared" si="83"/>
        <v>7.1545739320077395</v>
      </c>
    </row>
    <row r="320" spans="1:25" ht="15" x14ac:dyDescent="0.25">
      <c r="A320" s="18" t="s">
        <v>633</v>
      </c>
      <c r="B320" s="18" t="s">
        <v>634</v>
      </c>
      <c r="C320" s="18" t="s">
        <v>38</v>
      </c>
      <c r="D320" s="19">
        <v>2.3017799999999999</v>
      </c>
      <c r="E320" s="19">
        <v>0</v>
      </c>
      <c r="F320" s="19">
        <v>0</v>
      </c>
      <c r="G320" s="19">
        <v>0</v>
      </c>
      <c r="H320" s="19">
        <f t="shared" si="71"/>
        <v>2.3017799999999999</v>
      </c>
      <c r="I320" s="42">
        <f t="shared" si="72"/>
        <v>0</v>
      </c>
      <c r="J320" s="42">
        <f t="shared" si="73"/>
        <v>0</v>
      </c>
      <c r="K320" s="42">
        <f t="shared" si="74"/>
        <v>0</v>
      </c>
      <c r="L320" s="42">
        <f t="shared" si="75"/>
        <v>100</v>
      </c>
      <c r="M320" s="19">
        <v>7.01843E-3</v>
      </c>
      <c r="N320" s="19">
        <v>2.2771800000000002E-3</v>
      </c>
      <c r="O320" s="41">
        <f t="shared" si="76"/>
        <v>9.2956099999999993E-3</v>
      </c>
      <c r="P320" s="19">
        <v>1.1302700000000001E-2</v>
      </c>
      <c r="Q320" s="41">
        <f t="shared" si="77"/>
        <v>2.0598310000000002E-2</v>
      </c>
      <c r="R320" s="44">
        <f t="shared" si="78"/>
        <v>0.30491315416764414</v>
      </c>
      <c r="S320" s="44">
        <f t="shared" si="79"/>
        <v>9.8931261892969802E-2</v>
      </c>
      <c r="T320" s="44">
        <f t="shared" si="80"/>
        <v>0.40384441606061389</v>
      </c>
      <c r="U320" s="44">
        <f t="shared" si="81"/>
        <v>0.49104171554188497</v>
      </c>
      <c r="V320" s="44">
        <f t="shared" si="82"/>
        <v>0.89488613160249897</v>
      </c>
      <c r="X320" s="36">
        <f t="shared" si="70"/>
        <v>100</v>
      </c>
      <c r="Y320" s="47">
        <f t="shared" si="83"/>
        <v>0.89488613160249897</v>
      </c>
    </row>
    <row r="321" spans="1:25" ht="30" x14ac:dyDescent="0.25">
      <c r="A321" s="18" t="s">
        <v>635</v>
      </c>
      <c r="B321" s="49" t="s">
        <v>1734</v>
      </c>
      <c r="C321" s="18" t="s">
        <v>38</v>
      </c>
      <c r="D321" s="19">
        <v>1.22716</v>
      </c>
      <c r="E321" s="19">
        <v>0</v>
      </c>
      <c r="F321" s="19">
        <v>0</v>
      </c>
      <c r="G321" s="19">
        <v>0</v>
      </c>
      <c r="H321" s="19">
        <f t="shared" si="71"/>
        <v>1.22716</v>
      </c>
      <c r="I321" s="42">
        <f t="shared" si="72"/>
        <v>0</v>
      </c>
      <c r="J321" s="42">
        <f t="shared" si="73"/>
        <v>0</v>
      </c>
      <c r="K321" s="42">
        <f t="shared" si="74"/>
        <v>0</v>
      </c>
      <c r="L321" s="42">
        <f t="shared" si="75"/>
        <v>100</v>
      </c>
      <c r="M321" s="19">
        <v>2.7870799999999999E-3</v>
      </c>
      <c r="N321" s="19">
        <v>1.11749E-2</v>
      </c>
      <c r="O321" s="41">
        <f t="shared" si="76"/>
        <v>1.3961979999999999E-2</v>
      </c>
      <c r="P321" s="19">
        <v>1.1467400000000001E-2</v>
      </c>
      <c r="Q321" s="41">
        <f t="shared" si="77"/>
        <v>2.5429380000000001E-2</v>
      </c>
      <c r="R321" s="44">
        <f t="shared" si="78"/>
        <v>0.22711626845725086</v>
      </c>
      <c r="S321" s="44">
        <f t="shared" si="79"/>
        <v>0.91063105055575466</v>
      </c>
      <c r="T321" s="44">
        <f t="shared" si="80"/>
        <v>1.1377473190130054</v>
      </c>
      <c r="U321" s="44">
        <f t="shared" si="81"/>
        <v>0.93446657322598514</v>
      </c>
      <c r="V321" s="44">
        <f t="shared" si="82"/>
        <v>2.0722138922389908</v>
      </c>
      <c r="X321" s="36">
        <f t="shared" si="70"/>
        <v>100</v>
      </c>
      <c r="Y321" s="47">
        <f t="shared" si="83"/>
        <v>2.0722138922389908</v>
      </c>
    </row>
    <row r="322" spans="1:25" ht="15" x14ac:dyDescent="0.25">
      <c r="A322" s="18" t="s">
        <v>636</v>
      </c>
      <c r="B322" s="18" t="s">
        <v>637</v>
      </c>
      <c r="C322" s="18" t="s">
        <v>38</v>
      </c>
      <c r="D322" s="19">
        <v>2.2241900000000001</v>
      </c>
      <c r="E322" s="19">
        <v>0</v>
      </c>
      <c r="F322" s="19">
        <v>0</v>
      </c>
      <c r="G322" s="19">
        <v>0</v>
      </c>
      <c r="H322" s="19">
        <f t="shared" si="71"/>
        <v>2.2241900000000001</v>
      </c>
      <c r="I322" s="42">
        <f t="shared" si="72"/>
        <v>0</v>
      </c>
      <c r="J322" s="42">
        <f t="shared" si="73"/>
        <v>0</v>
      </c>
      <c r="K322" s="42">
        <f t="shared" si="74"/>
        <v>0</v>
      </c>
      <c r="L322" s="42">
        <f t="shared" si="75"/>
        <v>100</v>
      </c>
      <c r="M322" s="19">
        <v>0.100442</v>
      </c>
      <c r="N322" s="19">
        <v>1.5240399999999999E-2</v>
      </c>
      <c r="O322" s="41">
        <f t="shared" si="76"/>
        <v>0.1156824</v>
      </c>
      <c r="P322" s="19">
        <v>5.9729900000000002E-2</v>
      </c>
      <c r="Q322" s="41">
        <f t="shared" si="77"/>
        <v>0.17541230000000002</v>
      </c>
      <c r="R322" s="44">
        <f t="shared" si="78"/>
        <v>4.515891178361561</v>
      </c>
      <c r="S322" s="44">
        <f t="shared" si="79"/>
        <v>0.68521124544216094</v>
      </c>
      <c r="T322" s="44">
        <f t="shared" si="80"/>
        <v>5.2011024238037216</v>
      </c>
      <c r="U322" s="44">
        <f t="shared" si="81"/>
        <v>2.6854675185123575</v>
      </c>
      <c r="V322" s="44">
        <f t="shared" si="82"/>
        <v>7.8865699423160791</v>
      </c>
      <c r="X322" s="36">
        <f t="shared" si="70"/>
        <v>100</v>
      </c>
      <c r="Y322" s="47">
        <f t="shared" si="83"/>
        <v>7.8865699423160791</v>
      </c>
    </row>
    <row r="323" spans="1:25" ht="15" x14ac:dyDescent="0.25">
      <c r="A323" s="18" t="s">
        <v>638</v>
      </c>
      <c r="B323" s="18" t="s">
        <v>639</v>
      </c>
      <c r="C323" s="18" t="s">
        <v>38</v>
      </c>
      <c r="D323" s="19">
        <v>0.84234200000000004</v>
      </c>
      <c r="E323" s="19">
        <v>0</v>
      </c>
      <c r="F323" s="19">
        <v>0</v>
      </c>
      <c r="G323" s="19">
        <v>0</v>
      </c>
      <c r="H323" s="19">
        <f t="shared" si="71"/>
        <v>0.84234200000000004</v>
      </c>
      <c r="I323" s="42">
        <f t="shared" si="72"/>
        <v>0</v>
      </c>
      <c r="J323" s="42">
        <f t="shared" si="73"/>
        <v>0</v>
      </c>
      <c r="K323" s="42">
        <f t="shared" si="74"/>
        <v>0</v>
      </c>
      <c r="L323" s="42">
        <f t="shared" si="75"/>
        <v>100</v>
      </c>
      <c r="M323" s="19">
        <v>4.4400000000000002E-2</v>
      </c>
      <c r="N323" s="19">
        <v>3.2010499999999997E-2</v>
      </c>
      <c r="O323" s="41">
        <f t="shared" si="76"/>
        <v>7.6410499999999992E-2</v>
      </c>
      <c r="P323" s="19">
        <v>3.4326500000000003E-2</v>
      </c>
      <c r="Q323" s="41">
        <f t="shared" si="77"/>
        <v>0.110737</v>
      </c>
      <c r="R323" s="44">
        <f t="shared" si="78"/>
        <v>5.2710181850127382</v>
      </c>
      <c r="S323" s="44">
        <f t="shared" si="79"/>
        <v>3.8001785498051852</v>
      </c>
      <c r="T323" s="44">
        <f t="shared" si="80"/>
        <v>9.0711967348179225</v>
      </c>
      <c r="U323" s="44">
        <f t="shared" si="81"/>
        <v>4.0751262551315257</v>
      </c>
      <c r="V323" s="44">
        <f t="shared" si="82"/>
        <v>13.14632298994945</v>
      </c>
      <c r="X323" s="36">
        <f t="shared" si="70"/>
        <v>100</v>
      </c>
      <c r="Y323" s="47">
        <f t="shared" si="83"/>
        <v>13.14632298994945</v>
      </c>
    </row>
    <row r="324" spans="1:25" ht="15" x14ac:dyDescent="0.25">
      <c r="A324" s="18" t="s">
        <v>640</v>
      </c>
      <c r="B324" s="18" t="s">
        <v>641</v>
      </c>
      <c r="C324" s="18" t="s">
        <v>38</v>
      </c>
      <c r="D324" s="19">
        <v>18.376899999999999</v>
      </c>
      <c r="E324" s="19">
        <v>0</v>
      </c>
      <c r="F324" s="19">
        <v>0</v>
      </c>
      <c r="G324" s="19">
        <v>0</v>
      </c>
      <c r="H324" s="19">
        <f t="shared" si="71"/>
        <v>18.376899999999999</v>
      </c>
      <c r="I324" s="42">
        <f t="shared" si="72"/>
        <v>0</v>
      </c>
      <c r="J324" s="42">
        <f t="shared" si="73"/>
        <v>0</v>
      </c>
      <c r="K324" s="42">
        <f t="shared" si="74"/>
        <v>0</v>
      </c>
      <c r="L324" s="42">
        <f t="shared" si="75"/>
        <v>100</v>
      </c>
      <c r="M324" s="19">
        <v>0.27570499999999998</v>
      </c>
      <c r="N324" s="19">
        <v>0.18949099999999999</v>
      </c>
      <c r="O324" s="41">
        <f t="shared" si="76"/>
        <v>0.46519599999999994</v>
      </c>
      <c r="P324" s="19">
        <v>0.960032</v>
      </c>
      <c r="Q324" s="41">
        <f t="shared" si="77"/>
        <v>1.4252279999999999</v>
      </c>
      <c r="R324" s="44">
        <f t="shared" si="78"/>
        <v>1.5002802431313225</v>
      </c>
      <c r="S324" s="44">
        <f t="shared" si="79"/>
        <v>1.0311369164548974</v>
      </c>
      <c r="T324" s="44">
        <f t="shared" si="80"/>
        <v>2.5314171595862196</v>
      </c>
      <c r="U324" s="44">
        <f t="shared" si="81"/>
        <v>5.2241237640733749</v>
      </c>
      <c r="V324" s="44">
        <f t="shared" si="82"/>
        <v>7.755540923659594</v>
      </c>
      <c r="X324" s="36">
        <f t="shared" si="70"/>
        <v>100</v>
      </c>
      <c r="Y324" s="47">
        <f t="shared" si="83"/>
        <v>7.7555409236595949</v>
      </c>
    </row>
    <row r="325" spans="1:25" ht="15" x14ac:dyDescent="0.25">
      <c r="A325" s="18" t="s">
        <v>642</v>
      </c>
      <c r="B325" s="18" t="s">
        <v>643</v>
      </c>
      <c r="C325" s="18" t="s">
        <v>38</v>
      </c>
      <c r="D325" s="19">
        <v>8.6730599999999995</v>
      </c>
      <c r="E325" s="19">
        <v>0</v>
      </c>
      <c r="F325" s="19">
        <v>0</v>
      </c>
      <c r="G325" s="19">
        <v>0</v>
      </c>
      <c r="H325" s="19">
        <f t="shared" si="71"/>
        <v>8.6730599999999995</v>
      </c>
      <c r="I325" s="42">
        <f t="shared" si="72"/>
        <v>0</v>
      </c>
      <c r="J325" s="42">
        <f t="shared" si="73"/>
        <v>0</v>
      </c>
      <c r="K325" s="42">
        <f t="shared" si="74"/>
        <v>0</v>
      </c>
      <c r="L325" s="42">
        <f t="shared" si="75"/>
        <v>100</v>
      </c>
      <c r="M325" s="19">
        <v>0.13667699999999999</v>
      </c>
      <c r="N325" s="19">
        <v>0.103903</v>
      </c>
      <c r="O325" s="41">
        <f t="shared" si="76"/>
        <v>0.24057999999999999</v>
      </c>
      <c r="P325" s="19">
        <v>0.34984599999999999</v>
      </c>
      <c r="Q325" s="41">
        <f t="shared" si="77"/>
        <v>0.59042600000000001</v>
      </c>
      <c r="R325" s="44">
        <f t="shared" si="78"/>
        <v>1.575879793290949</v>
      </c>
      <c r="S325" s="44">
        <f t="shared" si="79"/>
        <v>1.1979970160473927</v>
      </c>
      <c r="T325" s="44">
        <f t="shared" si="80"/>
        <v>2.7738768093383421</v>
      </c>
      <c r="U325" s="44">
        <f t="shared" si="81"/>
        <v>4.0337089792991172</v>
      </c>
      <c r="V325" s="44">
        <f t="shared" si="82"/>
        <v>6.8075857886374589</v>
      </c>
      <c r="X325" s="36">
        <f t="shared" si="70"/>
        <v>100</v>
      </c>
      <c r="Y325" s="47">
        <f t="shared" si="83"/>
        <v>6.8075857886374589</v>
      </c>
    </row>
    <row r="326" spans="1:25" ht="15" x14ac:dyDescent="0.25">
      <c r="A326" s="18" t="s">
        <v>644</v>
      </c>
      <c r="B326" s="18" t="s">
        <v>645</v>
      </c>
      <c r="C326" s="18" t="s">
        <v>38</v>
      </c>
      <c r="D326" s="19">
        <v>1.52379</v>
      </c>
      <c r="E326" s="19">
        <v>0</v>
      </c>
      <c r="F326" s="19">
        <v>0</v>
      </c>
      <c r="G326" s="19">
        <v>0</v>
      </c>
      <c r="H326" s="19">
        <f t="shared" si="71"/>
        <v>1.52379</v>
      </c>
      <c r="I326" s="42">
        <f t="shared" si="72"/>
        <v>0</v>
      </c>
      <c r="J326" s="42">
        <f t="shared" si="73"/>
        <v>0</v>
      </c>
      <c r="K326" s="42">
        <f t="shared" si="74"/>
        <v>0</v>
      </c>
      <c r="L326" s="42">
        <f t="shared" si="75"/>
        <v>100</v>
      </c>
      <c r="M326" s="19">
        <v>0.10190200000000001</v>
      </c>
      <c r="N326" s="19">
        <v>7.9858999999999999E-2</v>
      </c>
      <c r="O326" s="41">
        <f t="shared" si="76"/>
        <v>0.18176100000000001</v>
      </c>
      <c r="P326" s="19">
        <v>0.36259400000000003</v>
      </c>
      <c r="Q326" s="41">
        <f t="shared" si="77"/>
        <v>0.54435500000000003</v>
      </c>
      <c r="R326" s="44">
        <f t="shared" si="78"/>
        <v>6.6874044323692896</v>
      </c>
      <c r="S326" s="44">
        <f t="shared" si="79"/>
        <v>5.2408140229296691</v>
      </c>
      <c r="T326" s="44">
        <f t="shared" si="80"/>
        <v>11.928218455298959</v>
      </c>
      <c r="U326" s="44">
        <f t="shared" si="81"/>
        <v>23.795536130306672</v>
      </c>
      <c r="V326" s="44">
        <f t="shared" si="82"/>
        <v>35.723754585605633</v>
      </c>
      <c r="X326" s="36">
        <f t="shared" si="70"/>
        <v>100</v>
      </c>
      <c r="Y326" s="47">
        <f t="shared" si="83"/>
        <v>35.723754585605633</v>
      </c>
    </row>
    <row r="327" spans="1:25" ht="15" x14ac:dyDescent="0.25">
      <c r="A327" s="18" t="s">
        <v>646</v>
      </c>
      <c r="B327" s="18" t="s">
        <v>647</v>
      </c>
      <c r="C327" s="18" t="s">
        <v>38</v>
      </c>
      <c r="D327" s="19">
        <v>1.3891199999999999</v>
      </c>
      <c r="E327" s="19">
        <v>0</v>
      </c>
      <c r="F327" s="19">
        <v>0</v>
      </c>
      <c r="G327" s="19">
        <v>0</v>
      </c>
      <c r="H327" s="19">
        <f t="shared" si="71"/>
        <v>1.3891199999999999</v>
      </c>
      <c r="I327" s="42">
        <f t="shared" si="72"/>
        <v>0</v>
      </c>
      <c r="J327" s="42">
        <f t="shared" si="73"/>
        <v>0</v>
      </c>
      <c r="K327" s="42">
        <f t="shared" si="74"/>
        <v>0</v>
      </c>
      <c r="L327" s="42">
        <f t="shared" si="75"/>
        <v>100</v>
      </c>
      <c r="M327" s="19">
        <v>0</v>
      </c>
      <c r="N327" s="19">
        <v>0</v>
      </c>
      <c r="O327" s="41">
        <f t="shared" si="76"/>
        <v>0</v>
      </c>
      <c r="P327" s="19">
        <v>3.03176E-2</v>
      </c>
      <c r="Q327" s="41">
        <f t="shared" si="77"/>
        <v>3.03176E-2</v>
      </c>
      <c r="R327" s="44">
        <f t="shared" si="78"/>
        <v>0</v>
      </c>
      <c r="S327" s="44">
        <f t="shared" si="79"/>
        <v>0</v>
      </c>
      <c r="T327" s="44">
        <f t="shared" si="80"/>
        <v>0</v>
      </c>
      <c r="U327" s="44">
        <f t="shared" si="81"/>
        <v>2.182504031329187</v>
      </c>
      <c r="V327" s="44">
        <f t="shared" si="82"/>
        <v>2.182504031329187</v>
      </c>
      <c r="X327" s="36">
        <f t="shared" si="70"/>
        <v>100</v>
      </c>
      <c r="Y327" s="47">
        <f t="shared" si="83"/>
        <v>2.182504031329187</v>
      </c>
    </row>
    <row r="328" spans="1:25" ht="15" x14ac:dyDescent="0.25">
      <c r="A328" s="18" t="s">
        <v>648</v>
      </c>
      <c r="B328" s="18" t="s">
        <v>649</v>
      </c>
      <c r="C328" s="18" t="s">
        <v>38</v>
      </c>
      <c r="D328" s="19">
        <v>7.3462100000000001</v>
      </c>
      <c r="E328" s="19">
        <v>0</v>
      </c>
      <c r="F328" s="19">
        <v>0</v>
      </c>
      <c r="G328" s="19">
        <v>0</v>
      </c>
      <c r="H328" s="19">
        <f t="shared" si="71"/>
        <v>7.3462100000000001</v>
      </c>
      <c r="I328" s="42">
        <f t="shared" si="72"/>
        <v>0</v>
      </c>
      <c r="J328" s="42">
        <f t="shared" si="73"/>
        <v>0</v>
      </c>
      <c r="K328" s="42">
        <f t="shared" si="74"/>
        <v>0</v>
      </c>
      <c r="L328" s="42">
        <f t="shared" si="75"/>
        <v>100</v>
      </c>
      <c r="M328" s="19">
        <v>0.17369200000000001</v>
      </c>
      <c r="N328" s="19">
        <v>0.1734</v>
      </c>
      <c r="O328" s="41">
        <f t="shared" si="76"/>
        <v>0.34709200000000001</v>
      </c>
      <c r="P328" s="19">
        <v>0.39810499999999999</v>
      </c>
      <c r="Q328" s="41">
        <f t="shared" si="77"/>
        <v>0.745197</v>
      </c>
      <c r="R328" s="44">
        <f t="shared" si="78"/>
        <v>2.3643756440395798</v>
      </c>
      <c r="S328" s="44">
        <f t="shared" si="79"/>
        <v>2.3604008053132159</v>
      </c>
      <c r="T328" s="44">
        <f t="shared" si="80"/>
        <v>4.7247764493527962</v>
      </c>
      <c r="U328" s="44">
        <f t="shared" si="81"/>
        <v>5.4191889423253619</v>
      </c>
      <c r="V328" s="44">
        <f t="shared" si="82"/>
        <v>10.143965391678158</v>
      </c>
      <c r="X328" s="36">
        <f t="shared" si="70"/>
        <v>100</v>
      </c>
      <c r="Y328" s="47">
        <f t="shared" si="83"/>
        <v>10.143965391678158</v>
      </c>
    </row>
    <row r="329" spans="1:25" ht="15" x14ac:dyDescent="0.25">
      <c r="A329" s="18" t="s">
        <v>650</v>
      </c>
      <c r="B329" s="18" t="s">
        <v>651</v>
      </c>
      <c r="C329" s="18" t="s">
        <v>38</v>
      </c>
      <c r="D329" s="19">
        <v>15.464700000000001</v>
      </c>
      <c r="E329" s="19">
        <v>0</v>
      </c>
      <c r="F329" s="19">
        <v>2.11714582235E-2</v>
      </c>
      <c r="G329" s="19">
        <v>3.9800757012500004E-3</v>
      </c>
      <c r="H329" s="19">
        <f t="shared" si="71"/>
        <v>15.43954846607525</v>
      </c>
      <c r="I329" s="42">
        <f t="shared" si="72"/>
        <v>0</v>
      </c>
      <c r="J329" s="42">
        <f t="shared" si="73"/>
        <v>0.13690183594573449</v>
      </c>
      <c r="K329" s="42">
        <f t="shared" si="74"/>
        <v>2.5736520600140967E-2</v>
      </c>
      <c r="L329" s="42">
        <f t="shared" si="75"/>
        <v>99.837361643454116</v>
      </c>
      <c r="M329" s="19">
        <v>0.125444</v>
      </c>
      <c r="N329" s="19">
        <v>6.4414200000000005E-2</v>
      </c>
      <c r="O329" s="41">
        <f t="shared" si="76"/>
        <v>0.1898582</v>
      </c>
      <c r="P329" s="19">
        <v>0.50089499999999998</v>
      </c>
      <c r="Q329" s="41">
        <f t="shared" si="77"/>
        <v>0.69075319999999996</v>
      </c>
      <c r="R329" s="44">
        <f t="shared" si="78"/>
        <v>0.81116348846081732</v>
      </c>
      <c r="S329" s="44">
        <f t="shared" si="79"/>
        <v>0.41652408388135564</v>
      </c>
      <c r="T329" s="44">
        <f t="shared" si="80"/>
        <v>1.2276875723421727</v>
      </c>
      <c r="U329" s="44">
        <f t="shared" si="81"/>
        <v>3.238957108770296</v>
      </c>
      <c r="V329" s="44">
        <f t="shared" si="82"/>
        <v>4.4666446811124683</v>
      </c>
      <c r="X329" s="36">
        <f t="shared" si="70"/>
        <v>99.999999999999986</v>
      </c>
      <c r="Y329" s="47">
        <f t="shared" si="83"/>
        <v>4.4666446811124692</v>
      </c>
    </row>
    <row r="330" spans="1:25" ht="15" x14ac:dyDescent="0.25">
      <c r="A330" s="18" t="s">
        <v>652</v>
      </c>
      <c r="B330" s="18" t="s">
        <v>653</v>
      </c>
      <c r="C330" s="18" t="s">
        <v>38</v>
      </c>
      <c r="D330" s="19">
        <v>0.69451399999999996</v>
      </c>
      <c r="E330" s="19">
        <v>0</v>
      </c>
      <c r="F330" s="19">
        <v>0</v>
      </c>
      <c r="G330" s="19">
        <v>0</v>
      </c>
      <c r="H330" s="19">
        <f t="shared" si="71"/>
        <v>0.69451399999999996</v>
      </c>
      <c r="I330" s="42">
        <f t="shared" si="72"/>
        <v>0</v>
      </c>
      <c r="J330" s="42">
        <f t="shared" si="73"/>
        <v>0</v>
      </c>
      <c r="K330" s="42">
        <f t="shared" si="74"/>
        <v>0</v>
      </c>
      <c r="L330" s="42">
        <f t="shared" si="75"/>
        <v>100</v>
      </c>
      <c r="M330" s="19">
        <v>7.8857000000000007E-3</v>
      </c>
      <c r="N330" s="19">
        <v>9.6289900000000002E-4</v>
      </c>
      <c r="O330" s="41">
        <f t="shared" si="76"/>
        <v>8.8485990000000004E-3</v>
      </c>
      <c r="P330" s="19">
        <v>3.1131099999999998E-2</v>
      </c>
      <c r="Q330" s="41">
        <f t="shared" si="77"/>
        <v>3.9979699E-2</v>
      </c>
      <c r="R330" s="44">
        <f t="shared" si="78"/>
        <v>1.1354270756241058</v>
      </c>
      <c r="S330" s="44">
        <f t="shared" si="79"/>
        <v>0.13864356946008291</v>
      </c>
      <c r="T330" s="44">
        <f t="shared" si="80"/>
        <v>1.2740706450841885</v>
      </c>
      <c r="U330" s="44">
        <f t="shared" si="81"/>
        <v>4.4824294398673024</v>
      </c>
      <c r="V330" s="44">
        <f t="shared" si="82"/>
        <v>5.7565000849514911</v>
      </c>
      <c r="X330" s="36">
        <f t="shared" si="70"/>
        <v>100</v>
      </c>
      <c r="Y330" s="47">
        <f t="shared" si="83"/>
        <v>5.7565000849514911</v>
      </c>
    </row>
    <row r="331" spans="1:25" ht="15" x14ac:dyDescent="0.25">
      <c r="A331" s="18" t="s">
        <v>654</v>
      </c>
      <c r="B331" s="18" t="s">
        <v>655</v>
      </c>
      <c r="C331" s="18" t="s">
        <v>1778</v>
      </c>
      <c r="D331" s="19">
        <v>0.12223199999999999</v>
      </c>
      <c r="E331" s="19">
        <v>0</v>
      </c>
      <c r="F331" s="19">
        <v>0</v>
      </c>
      <c r="G331" s="19">
        <v>0</v>
      </c>
      <c r="H331" s="19">
        <f t="shared" si="71"/>
        <v>0.12223199999999999</v>
      </c>
      <c r="I331" s="42">
        <f t="shared" si="72"/>
        <v>0</v>
      </c>
      <c r="J331" s="42">
        <f t="shared" si="73"/>
        <v>0</v>
      </c>
      <c r="K331" s="42">
        <f t="shared" si="74"/>
        <v>0</v>
      </c>
      <c r="L331" s="42">
        <f t="shared" si="75"/>
        <v>100</v>
      </c>
      <c r="M331" s="19">
        <v>0</v>
      </c>
      <c r="N331" s="19">
        <v>0</v>
      </c>
      <c r="O331" s="41">
        <f t="shared" si="76"/>
        <v>0</v>
      </c>
      <c r="P331" s="19">
        <v>0</v>
      </c>
      <c r="Q331" s="41">
        <f t="shared" si="77"/>
        <v>0</v>
      </c>
      <c r="R331" s="44">
        <f t="shared" si="78"/>
        <v>0</v>
      </c>
      <c r="S331" s="44">
        <f t="shared" si="79"/>
        <v>0</v>
      </c>
      <c r="T331" s="44">
        <f t="shared" si="80"/>
        <v>0</v>
      </c>
      <c r="U331" s="44">
        <f t="shared" si="81"/>
        <v>0</v>
      </c>
      <c r="V331" s="44">
        <f t="shared" si="82"/>
        <v>0</v>
      </c>
      <c r="X331" s="36">
        <f t="shared" si="70"/>
        <v>100</v>
      </c>
      <c r="Y331" s="47">
        <f t="shared" si="83"/>
        <v>0</v>
      </c>
    </row>
    <row r="332" spans="1:25" ht="15" x14ac:dyDescent="0.25">
      <c r="A332" s="18" t="s">
        <v>656</v>
      </c>
      <c r="B332" s="18" t="s">
        <v>657</v>
      </c>
      <c r="C332" s="18" t="s">
        <v>38</v>
      </c>
      <c r="D332" s="19">
        <v>47.801200000000001</v>
      </c>
      <c r="E332" s="19">
        <v>0</v>
      </c>
      <c r="F332" s="19">
        <v>0</v>
      </c>
      <c r="G332" s="19">
        <v>0</v>
      </c>
      <c r="H332" s="19">
        <f t="shared" si="71"/>
        <v>47.801200000000001</v>
      </c>
      <c r="I332" s="42">
        <f t="shared" si="72"/>
        <v>0</v>
      </c>
      <c r="J332" s="42">
        <f t="shared" si="73"/>
        <v>0</v>
      </c>
      <c r="K332" s="42">
        <f t="shared" si="74"/>
        <v>0</v>
      </c>
      <c r="L332" s="42">
        <f t="shared" si="75"/>
        <v>100</v>
      </c>
      <c r="M332" s="19">
        <v>1.56551</v>
      </c>
      <c r="N332" s="19">
        <v>1.2580800000000001</v>
      </c>
      <c r="O332" s="41">
        <f t="shared" si="76"/>
        <v>2.8235900000000003</v>
      </c>
      <c r="P332" s="19">
        <v>3.6956600000000002</v>
      </c>
      <c r="Q332" s="41">
        <f t="shared" si="77"/>
        <v>6.5192500000000004</v>
      </c>
      <c r="R332" s="44">
        <f t="shared" si="78"/>
        <v>3.2750433043521916</v>
      </c>
      <c r="S332" s="44">
        <f t="shared" si="79"/>
        <v>2.6319004543818982</v>
      </c>
      <c r="T332" s="44">
        <f t="shared" si="80"/>
        <v>5.9069437587340907</v>
      </c>
      <c r="U332" s="44">
        <f t="shared" si="81"/>
        <v>7.7313121846313475</v>
      </c>
      <c r="V332" s="44">
        <f t="shared" si="82"/>
        <v>13.638255943365438</v>
      </c>
      <c r="X332" s="36">
        <f t="shared" si="70"/>
        <v>100</v>
      </c>
      <c r="Y332" s="47">
        <f t="shared" si="83"/>
        <v>13.638255943365436</v>
      </c>
    </row>
    <row r="333" spans="1:25" ht="15" x14ac:dyDescent="0.25">
      <c r="A333" s="18" t="s">
        <v>658</v>
      </c>
      <c r="B333" s="18" t="s">
        <v>659</v>
      </c>
      <c r="C333" s="18" t="s">
        <v>38</v>
      </c>
      <c r="D333" s="19">
        <v>20.323</v>
      </c>
      <c r="E333" s="19">
        <v>0</v>
      </c>
      <c r="F333" s="19">
        <v>1.7016857490099999</v>
      </c>
      <c r="G333" s="19">
        <v>0.84047267937600001</v>
      </c>
      <c r="H333" s="19">
        <f t="shared" si="71"/>
        <v>17.780841571614001</v>
      </c>
      <c r="I333" s="42">
        <f t="shared" si="72"/>
        <v>0</v>
      </c>
      <c r="J333" s="42">
        <f t="shared" si="73"/>
        <v>8.3732015401761544</v>
      </c>
      <c r="K333" s="42">
        <f t="shared" si="74"/>
        <v>4.1355738787383753</v>
      </c>
      <c r="L333" s="42">
        <f t="shared" si="75"/>
        <v>87.491224581085476</v>
      </c>
      <c r="M333" s="19">
        <v>8.5686999999999999E-2</v>
      </c>
      <c r="N333" s="19">
        <v>4.7447700000000002E-2</v>
      </c>
      <c r="O333" s="41">
        <f t="shared" si="76"/>
        <v>0.13313469999999999</v>
      </c>
      <c r="P333" s="19">
        <v>0.42133799999999999</v>
      </c>
      <c r="Q333" s="41">
        <f t="shared" si="77"/>
        <v>0.55447270000000004</v>
      </c>
      <c r="R333" s="44">
        <f t="shared" si="78"/>
        <v>0.42162574423067462</v>
      </c>
      <c r="S333" s="44">
        <f t="shared" si="79"/>
        <v>0.23346799193032525</v>
      </c>
      <c r="T333" s="44">
        <f t="shared" si="80"/>
        <v>0.65509373616099975</v>
      </c>
      <c r="U333" s="44">
        <f t="shared" si="81"/>
        <v>2.0732076957142151</v>
      </c>
      <c r="V333" s="44">
        <f t="shared" si="82"/>
        <v>2.7283014318752152</v>
      </c>
      <c r="X333" s="36">
        <f t="shared" si="70"/>
        <v>100</v>
      </c>
      <c r="Y333" s="47">
        <f t="shared" si="83"/>
        <v>2.7283014318752148</v>
      </c>
    </row>
    <row r="334" spans="1:25" ht="15" x14ac:dyDescent="0.25">
      <c r="A334" s="18" t="s">
        <v>660</v>
      </c>
      <c r="B334" s="18" t="s">
        <v>661</v>
      </c>
      <c r="C334" s="18" t="s">
        <v>38</v>
      </c>
      <c r="D334" s="19">
        <v>2.9598</v>
      </c>
      <c r="E334" s="19">
        <v>2.6528023961799999E-2</v>
      </c>
      <c r="F334" s="19">
        <v>4.0794592684300002E-6</v>
      </c>
      <c r="G334" s="19">
        <v>1.3245140118899999E-5</v>
      </c>
      <c r="H334" s="19">
        <f t="shared" si="71"/>
        <v>2.9332546514388125</v>
      </c>
      <c r="I334" s="42">
        <f t="shared" si="72"/>
        <v>0.89627758503277244</v>
      </c>
      <c r="J334" s="42">
        <f t="shared" si="73"/>
        <v>1.3782888264173257E-4</v>
      </c>
      <c r="K334" s="42">
        <f t="shared" si="74"/>
        <v>4.4750118652949519E-4</v>
      </c>
      <c r="L334" s="42">
        <f t="shared" si="75"/>
        <v>99.103137084898052</v>
      </c>
      <c r="M334" s="19">
        <v>4.2359700000000004E-3</v>
      </c>
      <c r="N334" s="19">
        <v>5.0653499999999997E-2</v>
      </c>
      <c r="O334" s="41">
        <f t="shared" si="76"/>
        <v>5.4889469999999996E-2</v>
      </c>
      <c r="P334" s="19">
        <v>0.36896000000000001</v>
      </c>
      <c r="Q334" s="41">
        <f t="shared" si="77"/>
        <v>0.42384947000000001</v>
      </c>
      <c r="R334" s="44">
        <f t="shared" si="78"/>
        <v>0.14311676464625989</v>
      </c>
      <c r="S334" s="44">
        <f t="shared" si="79"/>
        <v>1.7113825258463409</v>
      </c>
      <c r="T334" s="44">
        <f t="shared" si="80"/>
        <v>1.854499290492601</v>
      </c>
      <c r="U334" s="44">
        <f t="shared" si="81"/>
        <v>12.465707142374486</v>
      </c>
      <c r="V334" s="44">
        <f t="shared" si="82"/>
        <v>14.320206432867085</v>
      </c>
      <c r="X334" s="36">
        <f t="shared" si="70"/>
        <v>100</v>
      </c>
      <c r="Y334" s="47">
        <f t="shared" si="83"/>
        <v>14.320206432867087</v>
      </c>
    </row>
    <row r="335" spans="1:25" ht="15" x14ac:dyDescent="0.25">
      <c r="A335" s="18" t="s">
        <v>662</v>
      </c>
      <c r="B335" s="18" t="s">
        <v>663</v>
      </c>
      <c r="C335" s="18" t="s">
        <v>38</v>
      </c>
      <c r="D335" s="19">
        <v>3.0709900000000001</v>
      </c>
      <c r="E335" s="19">
        <v>0</v>
      </c>
      <c r="F335" s="19">
        <v>0</v>
      </c>
      <c r="G335" s="19">
        <v>0</v>
      </c>
      <c r="H335" s="19">
        <f t="shared" si="71"/>
        <v>3.0709900000000001</v>
      </c>
      <c r="I335" s="42">
        <f t="shared" si="72"/>
        <v>0</v>
      </c>
      <c r="J335" s="42">
        <f t="shared" si="73"/>
        <v>0</v>
      </c>
      <c r="K335" s="42">
        <f t="shared" si="74"/>
        <v>0</v>
      </c>
      <c r="L335" s="42">
        <f t="shared" si="75"/>
        <v>100</v>
      </c>
      <c r="M335" s="19">
        <v>8.6876499999999995E-2</v>
      </c>
      <c r="N335" s="19">
        <v>0.102284</v>
      </c>
      <c r="O335" s="41">
        <f t="shared" si="76"/>
        <v>0.18916050000000001</v>
      </c>
      <c r="P335" s="19">
        <v>0.20183000000000001</v>
      </c>
      <c r="Q335" s="41">
        <f t="shared" si="77"/>
        <v>0.39099050000000002</v>
      </c>
      <c r="R335" s="44">
        <f t="shared" si="78"/>
        <v>2.8289411557836397</v>
      </c>
      <c r="S335" s="44">
        <f t="shared" si="79"/>
        <v>3.3306523303560089</v>
      </c>
      <c r="T335" s="44">
        <f t="shared" si="80"/>
        <v>6.1595934861396486</v>
      </c>
      <c r="U335" s="44">
        <f t="shared" si="81"/>
        <v>6.5721477438871512</v>
      </c>
      <c r="V335" s="44">
        <f t="shared" si="82"/>
        <v>12.731741230026799</v>
      </c>
      <c r="X335" s="36">
        <f t="shared" si="70"/>
        <v>100</v>
      </c>
      <c r="Y335" s="47">
        <f t="shared" si="83"/>
        <v>12.731741230026799</v>
      </c>
    </row>
    <row r="336" spans="1:25" ht="15" x14ac:dyDescent="0.25">
      <c r="A336" s="18" t="s">
        <v>664</v>
      </c>
      <c r="B336" s="18" t="s">
        <v>665</v>
      </c>
      <c r="C336" s="18" t="s">
        <v>38</v>
      </c>
      <c r="D336" s="19">
        <v>0.47346199999999999</v>
      </c>
      <c r="E336" s="19">
        <v>0</v>
      </c>
      <c r="F336" s="19">
        <v>0</v>
      </c>
      <c r="G336" s="19">
        <v>0</v>
      </c>
      <c r="H336" s="19">
        <f t="shared" si="71"/>
        <v>0.47346199999999999</v>
      </c>
      <c r="I336" s="42">
        <f t="shared" si="72"/>
        <v>0</v>
      </c>
      <c r="J336" s="42">
        <f t="shared" si="73"/>
        <v>0</v>
      </c>
      <c r="K336" s="42">
        <f t="shared" si="74"/>
        <v>0</v>
      </c>
      <c r="L336" s="42">
        <f t="shared" si="75"/>
        <v>100</v>
      </c>
      <c r="M336" s="19">
        <v>1.0800000000000001E-2</v>
      </c>
      <c r="N336" s="19">
        <v>2.8E-3</v>
      </c>
      <c r="O336" s="41">
        <f t="shared" si="76"/>
        <v>1.3600000000000001E-2</v>
      </c>
      <c r="P336" s="19">
        <v>4.0000000000000002E-4</v>
      </c>
      <c r="Q336" s="41">
        <f t="shared" si="77"/>
        <v>1.4E-2</v>
      </c>
      <c r="R336" s="44">
        <f t="shared" si="78"/>
        <v>2.2810700753175546</v>
      </c>
      <c r="S336" s="44">
        <f t="shared" si="79"/>
        <v>0.5913885380452919</v>
      </c>
      <c r="T336" s="44">
        <f t="shared" si="80"/>
        <v>2.8724586133628467</v>
      </c>
      <c r="U336" s="44">
        <f t="shared" si="81"/>
        <v>8.4484076863613131E-2</v>
      </c>
      <c r="V336" s="44">
        <f t="shared" si="82"/>
        <v>2.9569426902264597</v>
      </c>
      <c r="X336" s="36">
        <f t="shared" si="70"/>
        <v>100</v>
      </c>
      <c r="Y336" s="47">
        <f t="shared" si="83"/>
        <v>2.9569426902264597</v>
      </c>
    </row>
    <row r="337" spans="1:25" ht="15" x14ac:dyDescent="0.25">
      <c r="A337" s="18" t="s">
        <v>666</v>
      </c>
      <c r="B337" s="18" t="s">
        <v>667</v>
      </c>
      <c r="C337" s="18" t="s">
        <v>38</v>
      </c>
      <c r="D337" s="19">
        <v>3.6887400000000001</v>
      </c>
      <c r="E337" s="19">
        <v>0</v>
      </c>
      <c r="F337" s="19">
        <v>0</v>
      </c>
      <c r="G337" s="19">
        <v>0</v>
      </c>
      <c r="H337" s="19">
        <f t="shared" si="71"/>
        <v>3.6887400000000001</v>
      </c>
      <c r="I337" s="42">
        <f t="shared" si="72"/>
        <v>0</v>
      </c>
      <c r="J337" s="42">
        <f t="shared" si="73"/>
        <v>0</v>
      </c>
      <c r="K337" s="42">
        <f t="shared" si="74"/>
        <v>0</v>
      </c>
      <c r="L337" s="42">
        <f t="shared" si="75"/>
        <v>100</v>
      </c>
      <c r="M337" s="19">
        <v>9.8270099999999999E-2</v>
      </c>
      <c r="N337" s="19">
        <v>7.1523600000000007E-2</v>
      </c>
      <c r="O337" s="41">
        <f t="shared" si="76"/>
        <v>0.16979369999999999</v>
      </c>
      <c r="P337" s="19">
        <v>0.15316299999999999</v>
      </c>
      <c r="Q337" s="41">
        <f t="shared" si="77"/>
        <v>0.32295669999999999</v>
      </c>
      <c r="R337" s="44">
        <f t="shared" si="78"/>
        <v>2.6640560191284828</v>
      </c>
      <c r="S337" s="44">
        <f t="shared" si="79"/>
        <v>1.9389710307584704</v>
      </c>
      <c r="T337" s="44">
        <f t="shared" si="80"/>
        <v>4.6030270498869523</v>
      </c>
      <c r="U337" s="44">
        <f t="shared" si="81"/>
        <v>4.1521766239962696</v>
      </c>
      <c r="V337" s="44">
        <f t="shared" si="82"/>
        <v>8.7552036738832211</v>
      </c>
      <c r="X337" s="36">
        <f t="shared" si="70"/>
        <v>100</v>
      </c>
      <c r="Y337" s="47">
        <f t="shared" si="83"/>
        <v>8.7552036738832228</v>
      </c>
    </row>
    <row r="338" spans="1:25" ht="15" x14ac:dyDescent="0.25">
      <c r="A338" s="18" t="s">
        <v>668</v>
      </c>
      <c r="B338" s="18" t="s">
        <v>669</v>
      </c>
      <c r="C338" s="18" t="s">
        <v>49</v>
      </c>
      <c r="D338" s="19">
        <v>142.18100000000001</v>
      </c>
      <c r="E338" s="19">
        <v>0</v>
      </c>
      <c r="F338" s="19">
        <v>2.35454900003</v>
      </c>
      <c r="G338" s="19">
        <v>2.6226351613999999</v>
      </c>
      <c r="H338" s="19">
        <f t="shared" si="71"/>
        <v>137.20381583856999</v>
      </c>
      <c r="I338" s="42">
        <f t="shared" si="72"/>
        <v>0</v>
      </c>
      <c r="J338" s="42">
        <f t="shared" si="73"/>
        <v>1.6560222533460869</v>
      </c>
      <c r="K338" s="42">
        <f t="shared" si="74"/>
        <v>1.8445749863905865</v>
      </c>
      <c r="L338" s="42">
        <f t="shared" si="75"/>
        <v>96.499402760263322</v>
      </c>
      <c r="M338" s="19">
        <v>2.8273899999999998</v>
      </c>
      <c r="N338" s="19">
        <v>2.3018100000000001</v>
      </c>
      <c r="O338" s="41">
        <f t="shared" si="76"/>
        <v>5.1292</v>
      </c>
      <c r="P338" s="19">
        <v>7.7058099999999996</v>
      </c>
      <c r="Q338" s="41">
        <f t="shared" si="77"/>
        <v>12.83501</v>
      </c>
      <c r="R338" s="44">
        <f t="shared" si="78"/>
        <v>1.9885849726756735</v>
      </c>
      <c r="S338" s="44">
        <f t="shared" si="79"/>
        <v>1.618929392816199</v>
      </c>
      <c r="T338" s="44">
        <f t="shared" si="80"/>
        <v>3.6075143654918729</v>
      </c>
      <c r="U338" s="44">
        <f t="shared" si="81"/>
        <v>5.419718527792039</v>
      </c>
      <c r="V338" s="44">
        <f t="shared" si="82"/>
        <v>9.0272328932839123</v>
      </c>
      <c r="X338" s="36">
        <f t="shared" si="70"/>
        <v>100</v>
      </c>
      <c r="Y338" s="47">
        <f t="shared" si="83"/>
        <v>9.0272328932839123</v>
      </c>
    </row>
    <row r="339" spans="1:25" ht="15" x14ac:dyDescent="0.25">
      <c r="A339" s="18" t="s">
        <v>670</v>
      </c>
      <c r="B339" s="18" t="s">
        <v>671</v>
      </c>
      <c r="C339" s="18" t="s">
        <v>38</v>
      </c>
      <c r="D339" s="19">
        <v>3.7524299999999999</v>
      </c>
      <c r="E339" s="19">
        <v>0</v>
      </c>
      <c r="F339" s="19">
        <v>0</v>
      </c>
      <c r="G339" s="19">
        <v>0</v>
      </c>
      <c r="H339" s="19">
        <f t="shared" si="71"/>
        <v>3.7524299999999999</v>
      </c>
      <c r="I339" s="42">
        <f t="shared" si="72"/>
        <v>0</v>
      </c>
      <c r="J339" s="42">
        <f t="shared" si="73"/>
        <v>0</v>
      </c>
      <c r="K339" s="42">
        <f t="shared" si="74"/>
        <v>0</v>
      </c>
      <c r="L339" s="42">
        <f t="shared" si="75"/>
        <v>100</v>
      </c>
      <c r="M339" s="19">
        <v>2.1455999999999999E-2</v>
      </c>
      <c r="N339" s="19">
        <v>4.0301799999999999E-2</v>
      </c>
      <c r="O339" s="41">
        <f t="shared" si="76"/>
        <v>6.1757800000000002E-2</v>
      </c>
      <c r="P339" s="19">
        <v>0.13230500000000001</v>
      </c>
      <c r="Q339" s="41">
        <f t="shared" si="77"/>
        <v>0.19406280000000001</v>
      </c>
      <c r="R339" s="44">
        <f t="shared" si="78"/>
        <v>0.57178948041668998</v>
      </c>
      <c r="S339" s="44">
        <f t="shared" si="79"/>
        <v>1.0740187025474159</v>
      </c>
      <c r="T339" s="44">
        <f t="shared" si="80"/>
        <v>1.645808182964106</v>
      </c>
      <c r="U339" s="44">
        <f t="shared" si="81"/>
        <v>3.525848583451257</v>
      </c>
      <c r="V339" s="44">
        <f t="shared" si="82"/>
        <v>5.1716567664153636</v>
      </c>
      <c r="X339" s="36">
        <f t="shared" si="70"/>
        <v>100</v>
      </c>
      <c r="Y339" s="47">
        <f t="shared" si="83"/>
        <v>5.1716567664153628</v>
      </c>
    </row>
    <row r="340" spans="1:25" ht="15" x14ac:dyDescent="0.25">
      <c r="A340" s="18" t="s">
        <v>672</v>
      </c>
      <c r="B340" s="18" t="s">
        <v>673</v>
      </c>
      <c r="C340" s="18" t="s">
        <v>38</v>
      </c>
      <c r="D340" s="19">
        <v>1.7470000000000001</v>
      </c>
      <c r="E340" s="19">
        <v>0</v>
      </c>
      <c r="F340" s="19">
        <v>0</v>
      </c>
      <c r="G340" s="19">
        <v>0</v>
      </c>
      <c r="H340" s="19">
        <f t="shared" si="71"/>
        <v>1.7470000000000001</v>
      </c>
      <c r="I340" s="42">
        <f t="shared" si="72"/>
        <v>0</v>
      </c>
      <c r="J340" s="42">
        <f t="shared" si="73"/>
        <v>0</v>
      </c>
      <c r="K340" s="42">
        <f t="shared" si="74"/>
        <v>0</v>
      </c>
      <c r="L340" s="42">
        <f t="shared" si="75"/>
        <v>100</v>
      </c>
      <c r="M340" s="19">
        <v>9.3793000000000001E-2</v>
      </c>
      <c r="N340" s="19">
        <v>3.2402899999999998E-2</v>
      </c>
      <c r="O340" s="41">
        <f t="shared" si="76"/>
        <v>0.1261959</v>
      </c>
      <c r="P340" s="19">
        <v>8.9487700000000003E-2</v>
      </c>
      <c r="Q340" s="41">
        <f t="shared" si="77"/>
        <v>0.2156836</v>
      </c>
      <c r="R340" s="44">
        <f t="shared" si="78"/>
        <v>5.3688036634230105</v>
      </c>
      <c r="S340" s="44">
        <f t="shared" si="79"/>
        <v>1.8547738981110471</v>
      </c>
      <c r="T340" s="44">
        <f t="shared" si="80"/>
        <v>7.2235775615340589</v>
      </c>
      <c r="U340" s="44">
        <f t="shared" si="81"/>
        <v>5.1223640526617054</v>
      </c>
      <c r="V340" s="44">
        <f t="shared" si="82"/>
        <v>12.345941614195764</v>
      </c>
      <c r="X340" s="36">
        <f t="shared" si="70"/>
        <v>100</v>
      </c>
      <c r="Y340" s="47">
        <f t="shared" si="83"/>
        <v>12.345941614195763</v>
      </c>
    </row>
    <row r="341" spans="1:25" ht="15" x14ac:dyDescent="0.25">
      <c r="A341" s="18" t="s">
        <v>674</v>
      </c>
      <c r="B341" s="18" t="s">
        <v>675</v>
      </c>
      <c r="C341" s="18" t="s">
        <v>38</v>
      </c>
      <c r="D341" s="19">
        <v>6.0055699999999996</v>
      </c>
      <c r="E341" s="19">
        <v>0</v>
      </c>
      <c r="F341" s="19">
        <v>0</v>
      </c>
      <c r="G341" s="19">
        <v>0</v>
      </c>
      <c r="H341" s="19">
        <f t="shared" si="71"/>
        <v>6.0055699999999996</v>
      </c>
      <c r="I341" s="42">
        <f t="shared" si="72"/>
        <v>0</v>
      </c>
      <c r="J341" s="42">
        <f t="shared" si="73"/>
        <v>0</v>
      </c>
      <c r="K341" s="42">
        <f t="shared" si="74"/>
        <v>0</v>
      </c>
      <c r="L341" s="42">
        <f t="shared" si="75"/>
        <v>100</v>
      </c>
      <c r="M341" s="19">
        <v>0.17611399999999999</v>
      </c>
      <c r="N341" s="19">
        <v>0.15392500000000001</v>
      </c>
      <c r="O341" s="41">
        <f t="shared" si="76"/>
        <v>0.33003899999999997</v>
      </c>
      <c r="P341" s="19">
        <v>0.39523900000000001</v>
      </c>
      <c r="Q341" s="41">
        <f t="shared" si="77"/>
        <v>0.72527799999999998</v>
      </c>
      <c r="R341" s="44">
        <f t="shared" si="78"/>
        <v>2.9325109856350022</v>
      </c>
      <c r="S341" s="44">
        <f t="shared" si="79"/>
        <v>2.5630373136937878</v>
      </c>
      <c r="T341" s="44">
        <f t="shared" si="80"/>
        <v>5.4955482993287896</v>
      </c>
      <c r="U341" s="44">
        <f t="shared" si="81"/>
        <v>6.5812071127303486</v>
      </c>
      <c r="V341" s="44">
        <f t="shared" si="82"/>
        <v>12.076755412059139</v>
      </c>
      <c r="X341" s="36">
        <f t="shared" si="70"/>
        <v>100</v>
      </c>
      <c r="Y341" s="47">
        <f t="shared" si="83"/>
        <v>12.076755412059139</v>
      </c>
    </row>
    <row r="342" spans="1:25" ht="15" x14ac:dyDescent="0.25">
      <c r="A342" s="18" t="s">
        <v>676</v>
      </c>
      <c r="B342" s="18" t="s">
        <v>677</v>
      </c>
      <c r="C342" s="18" t="s">
        <v>38</v>
      </c>
      <c r="D342" s="19">
        <v>3.0013800000000002</v>
      </c>
      <c r="E342" s="19">
        <v>0</v>
      </c>
      <c r="F342" s="19">
        <v>0</v>
      </c>
      <c r="G342" s="19">
        <v>0</v>
      </c>
      <c r="H342" s="19">
        <f t="shared" si="71"/>
        <v>3.0013800000000002</v>
      </c>
      <c r="I342" s="42">
        <f t="shared" si="72"/>
        <v>0</v>
      </c>
      <c r="J342" s="42">
        <f t="shared" si="73"/>
        <v>0</v>
      </c>
      <c r="K342" s="42">
        <f t="shared" si="74"/>
        <v>0</v>
      </c>
      <c r="L342" s="42">
        <f t="shared" si="75"/>
        <v>100</v>
      </c>
      <c r="M342" s="19">
        <v>3.1490499999999998E-2</v>
      </c>
      <c r="N342" s="19">
        <v>2.35859E-2</v>
      </c>
      <c r="O342" s="41">
        <f t="shared" si="76"/>
        <v>5.5076399999999998E-2</v>
      </c>
      <c r="P342" s="19">
        <v>0.112132</v>
      </c>
      <c r="Q342" s="41">
        <f t="shared" si="77"/>
        <v>0.16720839999999998</v>
      </c>
      <c r="R342" s="44">
        <f t="shared" si="78"/>
        <v>1.0492007010108682</v>
      </c>
      <c r="S342" s="44">
        <f t="shared" si="79"/>
        <v>0.78583518248272455</v>
      </c>
      <c r="T342" s="44">
        <f t="shared" si="80"/>
        <v>1.8350358834935927</v>
      </c>
      <c r="U342" s="44">
        <f t="shared" si="81"/>
        <v>3.7360147665407242</v>
      </c>
      <c r="V342" s="44">
        <f t="shared" si="82"/>
        <v>5.5710506500343167</v>
      </c>
      <c r="X342" s="36">
        <f t="shared" si="70"/>
        <v>100</v>
      </c>
      <c r="Y342" s="47">
        <f t="shared" si="83"/>
        <v>5.5710506500343167</v>
      </c>
    </row>
    <row r="343" spans="1:25" ht="15" x14ac:dyDescent="0.25">
      <c r="A343" s="18" t="s">
        <v>678</v>
      </c>
      <c r="B343" s="18" t="s">
        <v>679</v>
      </c>
      <c r="C343" s="18" t="s">
        <v>38</v>
      </c>
      <c r="D343" s="19">
        <v>1.3190500000000001</v>
      </c>
      <c r="E343" s="19">
        <v>0</v>
      </c>
      <c r="F343" s="19">
        <v>0</v>
      </c>
      <c r="G343" s="19">
        <v>0</v>
      </c>
      <c r="H343" s="19">
        <f t="shared" si="71"/>
        <v>1.3190500000000001</v>
      </c>
      <c r="I343" s="42">
        <f t="shared" si="72"/>
        <v>0</v>
      </c>
      <c r="J343" s="42">
        <f t="shared" si="73"/>
        <v>0</v>
      </c>
      <c r="K343" s="42">
        <f t="shared" si="74"/>
        <v>0</v>
      </c>
      <c r="L343" s="42">
        <f t="shared" si="75"/>
        <v>100</v>
      </c>
      <c r="M343" s="19">
        <v>0.1084</v>
      </c>
      <c r="N343" s="19">
        <v>8.0988599999999994E-2</v>
      </c>
      <c r="O343" s="41">
        <f t="shared" si="76"/>
        <v>0.18938859999999999</v>
      </c>
      <c r="P343" s="19">
        <v>0.15701100000000001</v>
      </c>
      <c r="Q343" s="41">
        <f t="shared" si="77"/>
        <v>0.34639960000000003</v>
      </c>
      <c r="R343" s="44">
        <f t="shared" si="78"/>
        <v>8.2180357075167727</v>
      </c>
      <c r="S343" s="44">
        <f t="shared" si="79"/>
        <v>6.1399188810128491</v>
      </c>
      <c r="T343" s="44">
        <f t="shared" si="80"/>
        <v>14.357954588529623</v>
      </c>
      <c r="U343" s="44">
        <f t="shared" si="81"/>
        <v>11.903339524657898</v>
      </c>
      <c r="V343" s="44">
        <f t="shared" si="82"/>
        <v>26.261294113187521</v>
      </c>
      <c r="X343" s="36">
        <f t="shared" si="70"/>
        <v>100</v>
      </c>
      <c r="Y343" s="47">
        <f t="shared" si="83"/>
        <v>26.261294113187521</v>
      </c>
    </row>
    <row r="344" spans="1:25" ht="15" x14ac:dyDescent="0.25">
      <c r="A344" s="18" t="s">
        <v>680</v>
      </c>
      <c r="B344" s="49" t="s">
        <v>1735</v>
      </c>
      <c r="C344" s="18" t="s">
        <v>38</v>
      </c>
      <c r="D344" s="19">
        <v>2.77664</v>
      </c>
      <c r="E344" s="19">
        <v>0</v>
      </c>
      <c r="F344" s="19">
        <v>0</v>
      </c>
      <c r="G344" s="19">
        <v>0</v>
      </c>
      <c r="H344" s="19">
        <f t="shared" si="71"/>
        <v>2.77664</v>
      </c>
      <c r="I344" s="42">
        <f t="shared" si="72"/>
        <v>0</v>
      </c>
      <c r="J344" s="42">
        <f t="shared" si="73"/>
        <v>0</v>
      </c>
      <c r="K344" s="42">
        <f t="shared" si="74"/>
        <v>0</v>
      </c>
      <c r="L344" s="42">
        <f t="shared" si="75"/>
        <v>100</v>
      </c>
      <c r="M344" s="19">
        <v>3.4953699999999997E-2</v>
      </c>
      <c r="N344" s="19">
        <v>1.3418299999999999E-2</v>
      </c>
      <c r="O344" s="41">
        <f t="shared" si="76"/>
        <v>4.8371999999999998E-2</v>
      </c>
      <c r="P344" s="19">
        <v>8.8367299999999996E-2</v>
      </c>
      <c r="Q344" s="41">
        <f t="shared" si="77"/>
        <v>0.13673930000000001</v>
      </c>
      <c r="R344" s="44">
        <f t="shared" si="78"/>
        <v>1.2588488244785063</v>
      </c>
      <c r="S344" s="44">
        <f t="shared" si="79"/>
        <v>0.48325674196150736</v>
      </c>
      <c r="T344" s="44">
        <f t="shared" si="80"/>
        <v>1.7421055664400136</v>
      </c>
      <c r="U344" s="44">
        <f t="shared" si="81"/>
        <v>3.1825263627982019</v>
      </c>
      <c r="V344" s="44">
        <f t="shared" si="82"/>
        <v>4.9246319292382168</v>
      </c>
      <c r="X344" s="36">
        <f t="shared" si="70"/>
        <v>100</v>
      </c>
      <c r="Y344" s="47">
        <f t="shared" si="83"/>
        <v>4.924631929238215</v>
      </c>
    </row>
    <row r="345" spans="1:25" ht="15" x14ac:dyDescent="0.25">
      <c r="A345" s="18" t="s">
        <v>681</v>
      </c>
      <c r="B345" s="18" t="s">
        <v>682</v>
      </c>
      <c r="C345" s="18" t="s">
        <v>38</v>
      </c>
      <c r="D345" s="19">
        <v>8.8768700000000003</v>
      </c>
      <c r="E345" s="19">
        <v>0</v>
      </c>
      <c r="F345" s="19">
        <v>0</v>
      </c>
      <c r="G345" s="19">
        <v>0</v>
      </c>
      <c r="H345" s="19">
        <f t="shared" si="71"/>
        <v>8.8768700000000003</v>
      </c>
      <c r="I345" s="42">
        <f t="shared" si="72"/>
        <v>0</v>
      </c>
      <c r="J345" s="42">
        <f t="shared" si="73"/>
        <v>0</v>
      </c>
      <c r="K345" s="42">
        <f t="shared" si="74"/>
        <v>0</v>
      </c>
      <c r="L345" s="42">
        <f t="shared" si="75"/>
        <v>100</v>
      </c>
      <c r="M345" s="19">
        <v>3.3363799999999999E-3</v>
      </c>
      <c r="N345" s="19">
        <v>3.2348400000000001E-3</v>
      </c>
      <c r="O345" s="41">
        <f t="shared" si="76"/>
        <v>6.57122E-3</v>
      </c>
      <c r="P345" s="19">
        <v>7.3398099999999994E-2</v>
      </c>
      <c r="Q345" s="41">
        <f t="shared" si="77"/>
        <v>7.9969319999999997E-2</v>
      </c>
      <c r="R345" s="44">
        <f t="shared" si="78"/>
        <v>3.7585094746233748E-2</v>
      </c>
      <c r="S345" s="44">
        <f t="shared" si="79"/>
        <v>3.6441223088768904E-2</v>
      </c>
      <c r="T345" s="44">
        <f t="shared" si="80"/>
        <v>7.4026317835002645E-2</v>
      </c>
      <c r="U345" s="44">
        <f t="shared" si="81"/>
        <v>0.82684662499281825</v>
      </c>
      <c r="V345" s="44">
        <f t="shared" si="82"/>
        <v>0.90087294282782093</v>
      </c>
      <c r="X345" s="36">
        <f t="shared" si="70"/>
        <v>100</v>
      </c>
      <c r="Y345" s="47">
        <f t="shared" si="83"/>
        <v>0.90087294282782093</v>
      </c>
    </row>
    <row r="346" spans="1:25" ht="15" x14ac:dyDescent="0.25">
      <c r="A346" s="18" t="s">
        <v>683</v>
      </c>
      <c r="B346" s="18" t="s">
        <v>684</v>
      </c>
      <c r="C346" s="18" t="s">
        <v>38</v>
      </c>
      <c r="D346" s="19">
        <v>0.94294699999999998</v>
      </c>
      <c r="E346" s="19">
        <v>0</v>
      </c>
      <c r="F346" s="19">
        <v>0</v>
      </c>
      <c r="G346" s="19">
        <v>0</v>
      </c>
      <c r="H346" s="19">
        <f t="shared" si="71"/>
        <v>0.94294699999999998</v>
      </c>
      <c r="I346" s="42">
        <f t="shared" si="72"/>
        <v>0</v>
      </c>
      <c r="J346" s="42">
        <f t="shared" si="73"/>
        <v>0</v>
      </c>
      <c r="K346" s="42">
        <f t="shared" si="74"/>
        <v>0</v>
      </c>
      <c r="L346" s="42">
        <f t="shared" si="75"/>
        <v>100</v>
      </c>
      <c r="M346" s="19">
        <v>2.69509E-2</v>
      </c>
      <c r="N346" s="19">
        <v>1.08565E-2</v>
      </c>
      <c r="O346" s="41">
        <f t="shared" si="76"/>
        <v>3.7807399999999998E-2</v>
      </c>
      <c r="P346" s="19">
        <v>6.3945299999999997E-2</v>
      </c>
      <c r="Q346" s="41">
        <f t="shared" si="77"/>
        <v>0.1017527</v>
      </c>
      <c r="R346" s="44">
        <f t="shared" si="78"/>
        <v>2.8581563969130821</v>
      </c>
      <c r="S346" s="44">
        <f t="shared" si="79"/>
        <v>1.1513372437687379</v>
      </c>
      <c r="T346" s="44">
        <f t="shared" si="80"/>
        <v>4.0094936406818196</v>
      </c>
      <c r="U346" s="44">
        <f t="shared" si="81"/>
        <v>6.7814309818049159</v>
      </c>
      <c r="V346" s="44">
        <f t="shared" si="82"/>
        <v>10.790924622486736</v>
      </c>
      <c r="X346" s="36">
        <f t="shared" si="70"/>
        <v>100</v>
      </c>
      <c r="Y346" s="47">
        <f t="shared" si="83"/>
        <v>10.790924622486735</v>
      </c>
    </row>
    <row r="347" spans="1:25" ht="15" x14ac:dyDescent="0.25">
      <c r="A347" s="18" t="s">
        <v>685</v>
      </c>
      <c r="B347" s="18" t="s">
        <v>686</v>
      </c>
      <c r="C347" s="18" t="s">
        <v>38</v>
      </c>
      <c r="D347" s="19">
        <v>33.221600000000002</v>
      </c>
      <c r="E347" s="19">
        <v>0</v>
      </c>
      <c r="F347" s="19">
        <v>0</v>
      </c>
      <c r="G347" s="19">
        <v>0</v>
      </c>
      <c r="H347" s="19">
        <f t="shared" si="71"/>
        <v>33.221600000000002</v>
      </c>
      <c r="I347" s="42">
        <f t="shared" si="72"/>
        <v>0</v>
      </c>
      <c r="J347" s="42">
        <f t="shared" si="73"/>
        <v>0</v>
      </c>
      <c r="K347" s="42">
        <f t="shared" si="74"/>
        <v>0</v>
      </c>
      <c r="L347" s="42">
        <f t="shared" si="75"/>
        <v>100</v>
      </c>
      <c r="M347" s="19">
        <v>0.53765300000000005</v>
      </c>
      <c r="N347" s="19">
        <v>0.259743</v>
      </c>
      <c r="O347" s="41">
        <f t="shared" si="76"/>
        <v>0.79739599999999999</v>
      </c>
      <c r="P347" s="19">
        <v>1.06287</v>
      </c>
      <c r="Q347" s="41">
        <f t="shared" si="77"/>
        <v>1.860266</v>
      </c>
      <c r="R347" s="44">
        <f t="shared" si="78"/>
        <v>1.6183838225732656</v>
      </c>
      <c r="S347" s="44">
        <f t="shared" si="79"/>
        <v>0.78184976039685028</v>
      </c>
      <c r="T347" s="44">
        <f t="shared" si="80"/>
        <v>2.4002335829701158</v>
      </c>
      <c r="U347" s="44">
        <f t="shared" si="81"/>
        <v>3.199334168131577</v>
      </c>
      <c r="V347" s="44">
        <f t="shared" si="82"/>
        <v>5.5995677511016924</v>
      </c>
      <c r="X347" s="36">
        <f t="shared" si="70"/>
        <v>100</v>
      </c>
      <c r="Y347" s="47">
        <f t="shared" si="83"/>
        <v>5.5995677511016932</v>
      </c>
    </row>
    <row r="348" spans="1:25" ht="15" x14ac:dyDescent="0.25">
      <c r="A348" s="18" t="s">
        <v>687</v>
      </c>
      <c r="B348" s="18" t="s">
        <v>688</v>
      </c>
      <c r="C348" s="18" t="s">
        <v>38</v>
      </c>
      <c r="D348" s="19">
        <v>1.09677</v>
      </c>
      <c r="E348" s="19">
        <v>0</v>
      </c>
      <c r="F348" s="19">
        <v>0</v>
      </c>
      <c r="G348" s="19">
        <v>0</v>
      </c>
      <c r="H348" s="19">
        <f t="shared" si="71"/>
        <v>1.09677</v>
      </c>
      <c r="I348" s="42">
        <f t="shared" si="72"/>
        <v>0</v>
      </c>
      <c r="J348" s="42">
        <f t="shared" si="73"/>
        <v>0</v>
      </c>
      <c r="K348" s="42">
        <f t="shared" si="74"/>
        <v>0</v>
      </c>
      <c r="L348" s="42">
        <f t="shared" si="75"/>
        <v>100</v>
      </c>
      <c r="M348" s="19">
        <v>0.150973</v>
      </c>
      <c r="N348" s="19">
        <v>3.5044100000000002E-2</v>
      </c>
      <c r="O348" s="41">
        <f t="shared" si="76"/>
        <v>0.18601709999999999</v>
      </c>
      <c r="P348" s="19">
        <v>8.0611500000000003E-2</v>
      </c>
      <c r="Q348" s="41">
        <f t="shared" si="77"/>
        <v>0.26662859999999999</v>
      </c>
      <c r="R348" s="44">
        <f t="shared" si="78"/>
        <v>13.765237925909716</v>
      </c>
      <c r="S348" s="44">
        <f t="shared" si="79"/>
        <v>3.1952095699189442</v>
      </c>
      <c r="T348" s="44">
        <f t="shared" si="80"/>
        <v>16.96044749582866</v>
      </c>
      <c r="U348" s="44">
        <f t="shared" si="81"/>
        <v>7.34990016138297</v>
      </c>
      <c r="V348" s="44">
        <f t="shared" si="82"/>
        <v>24.310347657211629</v>
      </c>
      <c r="X348" s="36">
        <f t="shared" si="70"/>
        <v>100</v>
      </c>
      <c r="Y348" s="47">
        <f t="shared" si="83"/>
        <v>24.310347657211629</v>
      </c>
    </row>
    <row r="349" spans="1:25" ht="15" x14ac:dyDescent="0.25">
      <c r="A349" s="18" t="s">
        <v>689</v>
      </c>
      <c r="B349" s="18" t="s">
        <v>690</v>
      </c>
      <c r="C349" s="18" t="s">
        <v>38</v>
      </c>
      <c r="D349" s="19">
        <v>20.2014</v>
      </c>
      <c r="E349" s="19">
        <v>0</v>
      </c>
      <c r="F349" s="19">
        <v>0.99447254974300003</v>
      </c>
      <c r="G349" s="19">
        <v>0.247489426185</v>
      </c>
      <c r="H349" s="19">
        <f t="shared" si="71"/>
        <v>18.959438024072</v>
      </c>
      <c r="I349" s="42">
        <f t="shared" si="72"/>
        <v>0</v>
      </c>
      <c r="J349" s="42">
        <f t="shared" si="73"/>
        <v>4.9227902508885526</v>
      </c>
      <c r="K349" s="42">
        <f t="shared" si="74"/>
        <v>1.2251102705010544</v>
      </c>
      <c r="L349" s="42">
        <f t="shared" si="75"/>
        <v>93.852099478610398</v>
      </c>
      <c r="M349" s="19">
        <v>0.35552099999999998</v>
      </c>
      <c r="N349" s="19">
        <v>0.31135299999999999</v>
      </c>
      <c r="O349" s="41">
        <f t="shared" si="76"/>
        <v>0.66687399999999997</v>
      </c>
      <c r="P349" s="19">
        <v>1.37385</v>
      </c>
      <c r="Q349" s="41">
        <f t="shared" si="77"/>
        <v>2.040724</v>
      </c>
      <c r="R349" s="44">
        <f t="shared" si="78"/>
        <v>1.759882978407437</v>
      </c>
      <c r="S349" s="44">
        <f t="shared" si="79"/>
        <v>1.5412446662112527</v>
      </c>
      <c r="T349" s="44">
        <f t="shared" si="80"/>
        <v>3.3011276446186901</v>
      </c>
      <c r="U349" s="44">
        <f t="shared" si="81"/>
        <v>6.8007662835249043</v>
      </c>
      <c r="V349" s="44">
        <f t="shared" si="82"/>
        <v>10.101893928143594</v>
      </c>
      <c r="X349" s="36">
        <f t="shared" si="70"/>
        <v>100</v>
      </c>
      <c r="Y349" s="47">
        <f t="shared" si="83"/>
        <v>10.101893928143594</v>
      </c>
    </row>
    <row r="350" spans="1:25" ht="15" x14ac:dyDescent="0.25">
      <c r="A350" s="18" t="s">
        <v>691</v>
      </c>
      <c r="B350" s="18" t="s">
        <v>692</v>
      </c>
      <c r="C350" s="18" t="s">
        <v>38</v>
      </c>
      <c r="D350" s="19">
        <v>1.0711599999999999</v>
      </c>
      <c r="E350" s="19">
        <v>0</v>
      </c>
      <c r="F350" s="19">
        <v>0</v>
      </c>
      <c r="G350" s="19">
        <v>0</v>
      </c>
      <c r="H350" s="19">
        <f t="shared" si="71"/>
        <v>1.0711599999999999</v>
      </c>
      <c r="I350" s="42">
        <f t="shared" si="72"/>
        <v>0</v>
      </c>
      <c r="J350" s="42">
        <f t="shared" si="73"/>
        <v>0</v>
      </c>
      <c r="K350" s="42">
        <f t="shared" si="74"/>
        <v>0</v>
      </c>
      <c r="L350" s="42">
        <f t="shared" si="75"/>
        <v>100</v>
      </c>
      <c r="M350" s="19">
        <v>3.69646E-2</v>
      </c>
      <c r="N350" s="19">
        <v>5.8643100000000002E-3</v>
      </c>
      <c r="O350" s="41">
        <f t="shared" si="76"/>
        <v>4.2828909999999998E-2</v>
      </c>
      <c r="P350" s="19">
        <v>6.6102799999999996E-3</v>
      </c>
      <c r="Q350" s="41">
        <f t="shared" si="77"/>
        <v>4.9439189999999994E-2</v>
      </c>
      <c r="R350" s="44">
        <f t="shared" si="78"/>
        <v>3.4508943575189521</v>
      </c>
      <c r="S350" s="44">
        <f t="shared" si="79"/>
        <v>0.54747283319018647</v>
      </c>
      <c r="T350" s="44">
        <f t="shared" si="80"/>
        <v>3.9983671907091378</v>
      </c>
      <c r="U350" s="44">
        <f t="shared" si="81"/>
        <v>0.61711415661525826</v>
      </c>
      <c r="V350" s="44">
        <f t="shared" si="82"/>
        <v>4.6154813473243959</v>
      </c>
      <c r="X350" s="36">
        <f t="shared" si="70"/>
        <v>100</v>
      </c>
      <c r="Y350" s="47">
        <f t="shared" si="83"/>
        <v>4.6154813473243967</v>
      </c>
    </row>
    <row r="351" spans="1:25" ht="15" x14ac:dyDescent="0.25">
      <c r="A351" s="18" t="s">
        <v>693</v>
      </c>
      <c r="B351" s="18" t="s">
        <v>694</v>
      </c>
      <c r="C351" s="18" t="s">
        <v>38</v>
      </c>
      <c r="D351" s="19">
        <v>4.8348100000000001</v>
      </c>
      <c r="E351" s="19">
        <v>0</v>
      </c>
      <c r="F351" s="19">
        <v>0</v>
      </c>
      <c r="G351" s="19">
        <v>0</v>
      </c>
      <c r="H351" s="19">
        <f t="shared" si="71"/>
        <v>4.8348100000000001</v>
      </c>
      <c r="I351" s="42">
        <f t="shared" si="72"/>
        <v>0</v>
      </c>
      <c r="J351" s="42">
        <f t="shared" si="73"/>
        <v>0</v>
      </c>
      <c r="K351" s="42">
        <f t="shared" si="74"/>
        <v>0</v>
      </c>
      <c r="L351" s="42">
        <f t="shared" si="75"/>
        <v>100</v>
      </c>
      <c r="M351" s="19">
        <v>6.9976200000000002E-2</v>
      </c>
      <c r="N351" s="19">
        <v>2.0608899999999999E-2</v>
      </c>
      <c r="O351" s="41">
        <f t="shared" si="76"/>
        <v>9.0585100000000002E-2</v>
      </c>
      <c r="P351" s="19">
        <v>0.14022100000000001</v>
      </c>
      <c r="Q351" s="41">
        <f t="shared" si="77"/>
        <v>0.23080610000000001</v>
      </c>
      <c r="R351" s="44">
        <f t="shared" si="78"/>
        <v>1.4473412605665992</v>
      </c>
      <c r="S351" s="44">
        <f t="shared" si="79"/>
        <v>0.42626080445767256</v>
      </c>
      <c r="T351" s="44">
        <f t="shared" si="80"/>
        <v>1.873602065024272</v>
      </c>
      <c r="U351" s="44">
        <f t="shared" si="81"/>
        <v>2.9002380651980122</v>
      </c>
      <c r="V351" s="44">
        <f t="shared" si="82"/>
        <v>4.7738401302222844</v>
      </c>
      <c r="X351" s="36">
        <f t="shared" si="70"/>
        <v>100</v>
      </c>
      <c r="Y351" s="47">
        <f t="shared" si="83"/>
        <v>4.7738401302222844</v>
      </c>
    </row>
    <row r="352" spans="1:25" ht="15" x14ac:dyDescent="0.25">
      <c r="A352" s="18" t="s">
        <v>695</v>
      </c>
      <c r="B352" s="49" t="s">
        <v>1736</v>
      </c>
      <c r="C352" s="18" t="s">
        <v>38</v>
      </c>
      <c r="D352" s="19">
        <v>52.767499999999998</v>
      </c>
      <c r="E352" s="19">
        <v>0</v>
      </c>
      <c r="F352" s="19">
        <v>3.1530971985299999E-2</v>
      </c>
      <c r="G352" s="19">
        <v>2.9395149164499999E-3</v>
      </c>
      <c r="H352" s="19">
        <f t="shared" si="71"/>
        <v>52.733029513098252</v>
      </c>
      <c r="I352" s="42">
        <f t="shared" si="72"/>
        <v>0</v>
      </c>
      <c r="J352" s="42">
        <f t="shared" si="73"/>
        <v>5.9754530696546175E-2</v>
      </c>
      <c r="K352" s="42">
        <f t="shared" si="74"/>
        <v>5.5706920290898758E-3</v>
      </c>
      <c r="L352" s="42">
        <f t="shared" si="75"/>
        <v>99.934674777274367</v>
      </c>
      <c r="M352" s="19">
        <v>0.80562199999999995</v>
      </c>
      <c r="N352" s="19">
        <v>0.51200999999999997</v>
      </c>
      <c r="O352" s="41">
        <f t="shared" si="76"/>
        <v>1.3176319999999999</v>
      </c>
      <c r="P352" s="19">
        <v>1.82406</v>
      </c>
      <c r="Q352" s="41">
        <f t="shared" si="77"/>
        <v>3.1416919999999999</v>
      </c>
      <c r="R352" s="44">
        <f t="shared" si="78"/>
        <v>1.5267389965414317</v>
      </c>
      <c r="S352" s="44">
        <f t="shared" si="79"/>
        <v>0.97031316624816411</v>
      </c>
      <c r="T352" s="44">
        <f t="shared" si="80"/>
        <v>2.4970521627895956</v>
      </c>
      <c r="U352" s="44">
        <f t="shared" si="81"/>
        <v>3.4567868479651298</v>
      </c>
      <c r="V352" s="44">
        <f t="shared" si="82"/>
        <v>5.9538390107547263</v>
      </c>
      <c r="X352" s="36">
        <f t="shared" si="70"/>
        <v>100</v>
      </c>
      <c r="Y352" s="47">
        <f t="shared" si="83"/>
        <v>5.9538390107547254</v>
      </c>
    </row>
    <row r="353" spans="1:25" ht="15" x14ac:dyDescent="0.25">
      <c r="A353" s="18" t="s">
        <v>696</v>
      </c>
      <c r="B353" s="18" t="s">
        <v>697</v>
      </c>
      <c r="C353" s="18" t="s">
        <v>38</v>
      </c>
      <c r="D353" s="19">
        <v>3.6015100000000002</v>
      </c>
      <c r="E353" s="19">
        <v>0</v>
      </c>
      <c r="F353" s="19">
        <v>0</v>
      </c>
      <c r="G353" s="19">
        <v>0</v>
      </c>
      <c r="H353" s="19">
        <f t="shared" si="71"/>
        <v>3.6015100000000002</v>
      </c>
      <c r="I353" s="42">
        <f t="shared" si="72"/>
        <v>0</v>
      </c>
      <c r="J353" s="42">
        <f t="shared" si="73"/>
        <v>0</v>
      </c>
      <c r="K353" s="42">
        <f t="shared" si="74"/>
        <v>0</v>
      </c>
      <c r="L353" s="42">
        <f t="shared" si="75"/>
        <v>100</v>
      </c>
      <c r="M353" s="19">
        <v>9.3200000000000005E-2</v>
      </c>
      <c r="N353" s="19">
        <v>0.11834699999999999</v>
      </c>
      <c r="O353" s="41">
        <f t="shared" si="76"/>
        <v>0.21154699999999999</v>
      </c>
      <c r="P353" s="19">
        <v>0.484153</v>
      </c>
      <c r="Q353" s="41">
        <f t="shared" si="77"/>
        <v>0.69569999999999999</v>
      </c>
      <c r="R353" s="44">
        <f t="shared" si="78"/>
        <v>2.5878034491088457</v>
      </c>
      <c r="S353" s="44">
        <f t="shared" si="79"/>
        <v>3.2860383561339543</v>
      </c>
      <c r="T353" s="44">
        <f t="shared" si="80"/>
        <v>5.8738418052428001</v>
      </c>
      <c r="U353" s="44">
        <f t="shared" si="81"/>
        <v>13.443055829360462</v>
      </c>
      <c r="V353" s="44">
        <f t="shared" si="82"/>
        <v>19.316897634603261</v>
      </c>
      <c r="X353" s="36">
        <f t="shared" si="70"/>
        <v>100</v>
      </c>
      <c r="Y353" s="47">
        <f t="shared" si="83"/>
        <v>19.316897634603261</v>
      </c>
    </row>
    <row r="354" spans="1:25" ht="15" x14ac:dyDescent="0.25">
      <c r="A354" s="18" t="s">
        <v>698</v>
      </c>
      <c r="B354" s="18" t="s">
        <v>699</v>
      </c>
      <c r="C354" s="18" t="s">
        <v>49</v>
      </c>
      <c r="D354" s="19">
        <v>0.62413399999999997</v>
      </c>
      <c r="E354" s="19">
        <v>0</v>
      </c>
      <c r="F354" s="19">
        <v>0</v>
      </c>
      <c r="G354" s="19">
        <v>0</v>
      </c>
      <c r="H354" s="19">
        <f t="shared" si="71"/>
        <v>0.62413399999999997</v>
      </c>
      <c r="I354" s="42">
        <f t="shared" si="72"/>
        <v>0</v>
      </c>
      <c r="J354" s="42">
        <f t="shared" si="73"/>
        <v>0</v>
      </c>
      <c r="K354" s="42">
        <f t="shared" si="74"/>
        <v>0</v>
      </c>
      <c r="L354" s="42">
        <f t="shared" si="75"/>
        <v>100</v>
      </c>
      <c r="M354" s="19">
        <v>0</v>
      </c>
      <c r="N354" s="19">
        <v>2.3599999999999999E-2</v>
      </c>
      <c r="O354" s="41">
        <f t="shared" si="76"/>
        <v>2.3599999999999999E-2</v>
      </c>
      <c r="P354" s="19">
        <v>7.02739E-2</v>
      </c>
      <c r="Q354" s="41">
        <f t="shared" si="77"/>
        <v>9.3873899999999996E-2</v>
      </c>
      <c r="R354" s="44">
        <f t="shared" si="78"/>
        <v>0</v>
      </c>
      <c r="S354" s="44">
        <f t="shared" si="79"/>
        <v>3.7812392851535086</v>
      </c>
      <c r="T354" s="44">
        <f t="shared" si="80"/>
        <v>3.7812392851535086</v>
      </c>
      <c r="U354" s="44">
        <f t="shared" si="81"/>
        <v>11.259425059362254</v>
      </c>
      <c r="V354" s="44">
        <f t="shared" si="82"/>
        <v>15.040664344515761</v>
      </c>
      <c r="X354" s="36">
        <f t="shared" si="70"/>
        <v>100</v>
      </c>
      <c r="Y354" s="47">
        <f t="shared" si="83"/>
        <v>15.040664344515763</v>
      </c>
    </row>
    <row r="355" spans="1:25" ht="15" x14ac:dyDescent="0.25">
      <c r="A355" s="18" t="s">
        <v>700</v>
      </c>
      <c r="B355" s="18" t="s">
        <v>701</v>
      </c>
      <c r="C355" s="18" t="s">
        <v>38</v>
      </c>
      <c r="D355" s="19">
        <v>5.67082</v>
      </c>
      <c r="E355" s="19">
        <v>0</v>
      </c>
      <c r="F355" s="19">
        <v>0</v>
      </c>
      <c r="G355" s="19">
        <v>0</v>
      </c>
      <c r="H355" s="19">
        <f t="shared" si="71"/>
        <v>5.67082</v>
      </c>
      <c r="I355" s="42">
        <f t="shared" si="72"/>
        <v>0</v>
      </c>
      <c r="J355" s="42">
        <f t="shared" si="73"/>
        <v>0</v>
      </c>
      <c r="K355" s="42">
        <f t="shared" si="74"/>
        <v>0</v>
      </c>
      <c r="L355" s="42">
        <f t="shared" si="75"/>
        <v>100</v>
      </c>
      <c r="M355" s="19">
        <v>5.1419699999999998E-4</v>
      </c>
      <c r="N355" s="19">
        <v>1.4737699999999999E-3</v>
      </c>
      <c r="O355" s="41">
        <f t="shared" si="76"/>
        <v>1.9879669999999998E-3</v>
      </c>
      <c r="P355" s="19">
        <v>8.7060799999999994E-2</v>
      </c>
      <c r="Q355" s="41">
        <f t="shared" si="77"/>
        <v>8.9048766999999987E-2</v>
      </c>
      <c r="R355" s="44">
        <f t="shared" si="78"/>
        <v>9.067418821263943E-3</v>
      </c>
      <c r="S355" s="44">
        <f t="shared" si="79"/>
        <v>2.5988657724985098E-2</v>
      </c>
      <c r="T355" s="44">
        <f t="shared" si="80"/>
        <v>3.5056076546249038E-2</v>
      </c>
      <c r="U355" s="44">
        <f t="shared" si="81"/>
        <v>1.5352418168800983</v>
      </c>
      <c r="V355" s="44">
        <f t="shared" si="82"/>
        <v>1.5702978934263472</v>
      </c>
      <c r="X355" s="36">
        <f t="shared" si="70"/>
        <v>100</v>
      </c>
      <c r="Y355" s="47">
        <f t="shared" si="83"/>
        <v>1.5702978934263474</v>
      </c>
    </row>
    <row r="356" spans="1:25" ht="15" x14ac:dyDescent="0.25">
      <c r="A356" s="18" t="s">
        <v>702</v>
      </c>
      <c r="B356" s="18" t="s">
        <v>703</v>
      </c>
      <c r="C356" s="18" t="s">
        <v>38</v>
      </c>
      <c r="D356" s="19">
        <v>33.028100000000002</v>
      </c>
      <c r="E356" s="19">
        <v>0</v>
      </c>
      <c r="F356" s="19">
        <v>0</v>
      </c>
      <c r="G356" s="19">
        <v>0</v>
      </c>
      <c r="H356" s="19">
        <f t="shared" si="71"/>
        <v>33.028100000000002</v>
      </c>
      <c r="I356" s="42">
        <f t="shared" si="72"/>
        <v>0</v>
      </c>
      <c r="J356" s="42">
        <f t="shared" si="73"/>
        <v>0</v>
      </c>
      <c r="K356" s="42">
        <f t="shared" si="74"/>
        <v>0</v>
      </c>
      <c r="L356" s="42">
        <f t="shared" si="75"/>
        <v>100</v>
      </c>
      <c r="M356" s="19">
        <v>0.46517599999999998</v>
      </c>
      <c r="N356" s="19">
        <v>0.29914400000000002</v>
      </c>
      <c r="O356" s="41">
        <f t="shared" si="76"/>
        <v>0.76432</v>
      </c>
      <c r="P356" s="19">
        <v>1.26112</v>
      </c>
      <c r="Q356" s="41">
        <f t="shared" si="77"/>
        <v>2.0254400000000001</v>
      </c>
      <c r="R356" s="44">
        <f t="shared" si="78"/>
        <v>1.4084249472418939</v>
      </c>
      <c r="S356" s="44">
        <f t="shared" si="79"/>
        <v>0.90572573051431959</v>
      </c>
      <c r="T356" s="44">
        <f t="shared" si="80"/>
        <v>2.3141506777562135</v>
      </c>
      <c r="U356" s="44">
        <f t="shared" si="81"/>
        <v>3.8183243964987388</v>
      </c>
      <c r="V356" s="44">
        <f t="shared" si="82"/>
        <v>6.1324750742549528</v>
      </c>
      <c r="X356" s="36">
        <f t="shared" si="70"/>
        <v>100</v>
      </c>
      <c r="Y356" s="47">
        <f t="shared" si="83"/>
        <v>6.1324750742549519</v>
      </c>
    </row>
    <row r="357" spans="1:25" ht="15" x14ac:dyDescent="0.25">
      <c r="A357" s="18" t="s">
        <v>704</v>
      </c>
      <c r="B357" s="18" t="s">
        <v>705</v>
      </c>
      <c r="C357" s="18" t="s">
        <v>38</v>
      </c>
      <c r="D357" s="19">
        <v>6.8555299999999999</v>
      </c>
      <c r="E357" s="19">
        <v>0</v>
      </c>
      <c r="F357" s="19">
        <v>2.5474255008600002</v>
      </c>
      <c r="G357" s="19">
        <v>0</v>
      </c>
      <c r="H357" s="19">
        <f t="shared" si="71"/>
        <v>4.3081044991399997</v>
      </c>
      <c r="I357" s="42">
        <f t="shared" si="72"/>
        <v>0</v>
      </c>
      <c r="J357" s="42">
        <f t="shared" si="73"/>
        <v>37.158695255654926</v>
      </c>
      <c r="K357" s="42">
        <f t="shared" si="74"/>
        <v>0</v>
      </c>
      <c r="L357" s="42">
        <f t="shared" si="75"/>
        <v>62.841304744345074</v>
      </c>
      <c r="M357" s="19">
        <v>0.90783800000000003</v>
      </c>
      <c r="N357" s="19">
        <v>0.47955500000000001</v>
      </c>
      <c r="O357" s="41">
        <f t="shared" si="76"/>
        <v>1.3873930000000001</v>
      </c>
      <c r="P357" s="19">
        <v>0.56437999999999999</v>
      </c>
      <c r="Q357" s="41">
        <f t="shared" si="77"/>
        <v>1.9517730000000002</v>
      </c>
      <c r="R357" s="44">
        <f t="shared" si="78"/>
        <v>13.242418893944013</v>
      </c>
      <c r="S357" s="44">
        <f t="shared" si="79"/>
        <v>6.9951557355886411</v>
      </c>
      <c r="T357" s="44">
        <f t="shared" si="80"/>
        <v>20.237574629532656</v>
      </c>
      <c r="U357" s="44">
        <f t="shared" si="81"/>
        <v>8.2324780140995664</v>
      </c>
      <c r="V357" s="44">
        <f t="shared" si="82"/>
        <v>28.470052643632226</v>
      </c>
      <c r="X357" s="36">
        <f t="shared" si="70"/>
        <v>100</v>
      </c>
      <c r="Y357" s="47">
        <f t="shared" si="83"/>
        <v>28.470052643632219</v>
      </c>
    </row>
    <row r="358" spans="1:25" ht="15" x14ac:dyDescent="0.25">
      <c r="A358" s="18" t="s">
        <v>706</v>
      </c>
      <c r="B358" s="18" t="s">
        <v>707</v>
      </c>
      <c r="C358" s="18" t="s">
        <v>28</v>
      </c>
      <c r="D358" s="19">
        <v>25.312799999999999</v>
      </c>
      <c r="E358" s="19">
        <v>0</v>
      </c>
      <c r="F358" s="19">
        <v>0</v>
      </c>
      <c r="G358" s="19">
        <v>0</v>
      </c>
      <c r="H358" s="19">
        <f t="shared" si="71"/>
        <v>25.312799999999999</v>
      </c>
      <c r="I358" s="42">
        <f t="shared" si="72"/>
        <v>0</v>
      </c>
      <c r="J358" s="42">
        <f t="shared" si="73"/>
        <v>0</v>
      </c>
      <c r="K358" s="42">
        <f t="shared" si="74"/>
        <v>0</v>
      </c>
      <c r="L358" s="42">
        <f t="shared" si="75"/>
        <v>100</v>
      </c>
      <c r="M358" s="19">
        <v>0.40425899999999998</v>
      </c>
      <c r="N358" s="19">
        <v>0.24732799999999999</v>
      </c>
      <c r="O358" s="41">
        <f t="shared" si="76"/>
        <v>0.65158699999999992</v>
      </c>
      <c r="P358" s="19">
        <v>0.97567400000000004</v>
      </c>
      <c r="Q358" s="41">
        <f t="shared" si="77"/>
        <v>1.6272609999999998</v>
      </c>
      <c r="R358" s="44">
        <f t="shared" si="78"/>
        <v>1.5970536645491609</v>
      </c>
      <c r="S358" s="44">
        <f t="shared" si="79"/>
        <v>0.97708669131822634</v>
      </c>
      <c r="T358" s="44">
        <f t="shared" si="80"/>
        <v>2.574140355867387</v>
      </c>
      <c r="U358" s="44">
        <f t="shared" si="81"/>
        <v>3.8544688853070386</v>
      </c>
      <c r="V358" s="44">
        <f t="shared" si="82"/>
        <v>6.4286092411744251</v>
      </c>
      <c r="X358" s="36">
        <f t="shared" si="70"/>
        <v>100</v>
      </c>
      <c r="Y358" s="47">
        <f t="shared" si="83"/>
        <v>6.428609241174426</v>
      </c>
    </row>
    <row r="359" spans="1:25" ht="15" x14ac:dyDescent="0.25">
      <c r="A359" s="18" t="s">
        <v>708</v>
      </c>
      <c r="B359" s="18" t="s">
        <v>709</v>
      </c>
      <c r="C359" s="18" t="s">
        <v>38</v>
      </c>
      <c r="D359" s="19">
        <v>1.0841799999999999</v>
      </c>
      <c r="E359" s="19">
        <v>0</v>
      </c>
      <c r="F359" s="19">
        <v>0</v>
      </c>
      <c r="G359" s="19">
        <v>0.97540973318699997</v>
      </c>
      <c r="H359" s="19">
        <f t="shared" si="71"/>
        <v>0.10877026681299995</v>
      </c>
      <c r="I359" s="42">
        <f t="shared" si="72"/>
        <v>0</v>
      </c>
      <c r="J359" s="42">
        <f t="shared" si="73"/>
        <v>0</v>
      </c>
      <c r="K359" s="42">
        <f t="shared" si="74"/>
        <v>89.967508456806073</v>
      </c>
      <c r="L359" s="42">
        <f t="shared" si="75"/>
        <v>10.032491543193931</v>
      </c>
      <c r="M359" s="19">
        <v>0.166766</v>
      </c>
      <c r="N359" s="19">
        <v>0.108962</v>
      </c>
      <c r="O359" s="41">
        <f t="shared" si="76"/>
        <v>0.27572799999999997</v>
      </c>
      <c r="P359" s="19">
        <v>0.18343100000000001</v>
      </c>
      <c r="Q359" s="41">
        <f t="shared" si="77"/>
        <v>0.45915899999999998</v>
      </c>
      <c r="R359" s="44">
        <f t="shared" si="78"/>
        <v>15.381763175856408</v>
      </c>
      <c r="S359" s="44">
        <f t="shared" si="79"/>
        <v>10.050176170008671</v>
      </c>
      <c r="T359" s="44">
        <f t="shared" si="80"/>
        <v>25.431939345865079</v>
      </c>
      <c r="U359" s="44">
        <f t="shared" si="81"/>
        <v>16.918869560405099</v>
      </c>
      <c r="V359" s="44">
        <f t="shared" si="82"/>
        <v>42.350808906270174</v>
      </c>
      <c r="X359" s="36">
        <f t="shared" si="70"/>
        <v>100</v>
      </c>
      <c r="Y359" s="47">
        <f t="shared" si="83"/>
        <v>42.350808906270174</v>
      </c>
    </row>
    <row r="360" spans="1:25" ht="15" x14ac:dyDescent="0.25">
      <c r="A360" s="18" t="s">
        <v>710</v>
      </c>
      <c r="B360" s="18" t="s">
        <v>711</v>
      </c>
      <c r="C360" s="18" t="s">
        <v>49</v>
      </c>
      <c r="D360" s="19">
        <v>10.374599999999999</v>
      </c>
      <c r="E360" s="19">
        <v>0</v>
      </c>
      <c r="F360" s="19">
        <v>0</v>
      </c>
      <c r="G360" s="19">
        <v>3.2119166815499998E-2</v>
      </c>
      <c r="H360" s="19">
        <f t="shared" si="71"/>
        <v>10.342480833184499</v>
      </c>
      <c r="I360" s="42">
        <f t="shared" si="72"/>
        <v>0</v>
      </c>
      <c r="J360" s="42">
        <f t="shared" si="73"/>
        <v>0</v>
      </c>
      <c r="K360" s="42">
        <f t="shared" si="74"/>
        <v>0.30959426691631486</v>
      </c>
      <c r="L360" s="42">
        <f t="shared" si="75"/>
        <v>99.690405733083693</v>
      </c>
      <c r="M360" s="19">
        <v>9.4853000000000007E-2</v>
      </c>
      <c r="N360" s="19">
        <v>8.1907300000000002E-2</v>
      </c>
      <c r="O360" s="41">
        <f t="shared" si="76"/>
        <v>0.17676030000000001</v>
      </c>
      <c r="P360" s="19">
        <v>0.35491800000000001</v>
      </c>
      <c r="Q360" s="41">
        <f t="shared" si="77"/>
        <v>0.53167830000000005</v>
      </c>
      <c r="R360" s="44">
        <f t="shared" si="78"/>
        <v>0.91428103252173598</v>
      </c>
      <c r="S360" s="44">
        <f t="shared" si="79"/>
        <v>0.78949839029938507</v>
      </c>
      <c r="T360" s="44">
        <f t="shared" si="80"/>
        <v>1.7037794228211209</v>
      </c>
      <c r="U360" s="44">
        <f t="shared" si="81"/>
        <v>3.4210282806084096</v>
      </c>
      <c r="V360" s="44">
        <f t="shared" si="82"/>
        <v>5.1248077034295303</v>
      </c>
      <c r="X360" s="36">
        <f t="shared" ref="X360:X419" si="84">SUM(I360:L360)</f>
        <v>100.00000000000001</v>
      </c>
      <c r="Y360" s="47">
        <f t="shared" si="83"/>
        <v>5.1248077034295303</v>
      </c>
    </row>
    <row r="361" spans="1:25" ht="15" x14ac:dyDescent="0.25">
      <c r="A361" s="18" t="s">
        <v>712</v>
      </c>
      <c r="B361" s="18" t="s">
        <v>713</v>
      </c>
      <c r="C361" s="18" t="s">
        <v>38</v>
      </c>
      <c r="D361" s="19">
        <v>16.8413</v>
      </c>
      <c r="E361" s="19">
        <v>0</v>
      </c>
      <c r="F361" s="19">
        <v>0.47740824449000002</v>
      </c>
      <c r="G361" s="19">
        <v>0.140803907447</v>
      </c>
      <c r="H361" s="19">
        <f t="shared" si="71"/>
        <v>16.223087848062999</v>
      </c>
      <c r="I361" s="42">
        <f t="shared" si="72"/>
        <v>0</v>
      </c>
      <c r="J361" s="42">
        <f t="shared" si="73"/>
        <v>2.8347469879997389</v>
      </c>
      <c r="K361" s="42">
        <f t="shared" si="74"/>
        <v>0.83606317473710456</v>
      </c>
      <c r="L361" s="42">
        <f t="shared" si="75"/>
        <v>96.329189837263158</v>
      </c>
      <c r="M361" s="19">
        <v>0.27016699999999999</v>
      </c>
      <c r="N361" s="19">
        <v>0.18470300000000001</v>
      </c>
      <c r="O361" s="41">
        <f t="shared" si="76"/>
        <v>0.45487</v>
      </c>
      <c r="P361" s="19">
        <v>0.78088100000000005</v>
      </c>
      <c r="Q361" s="41">
        <f t="shared" si="77"/>
        <v>1.235751</v>
      </c>
      <c r="R361" s="44">
        <f t="shared" si="78"/>
        <v>1.6041932629903868</v>
      </c>
      <c r="S361" s="44">
        <f t="shared" si="79"/>
        <v>1.0967264997357686</v>
      </c>
      <c r="T361" s="44">
        <f t="shared" si="80"/>
        <v>2.7009197627261554</v>
      </c>
      <c r="U361" s="44">
        <f t="shared" si="81"/>
        <v>4.63670262984449</v>
      </c>
      <c r="V361" s="44">
        <f t="shared" si="82"/>
        <v>7.337622392570645</v>
      </c>
      <c r="X361" s="36">
        <f t="shared" si="84"/>
        <v>100</v>
      </c>
      <c r="Y361" s="47">
        <f t="shared" si="83"/>
        <v>7.3376223925706459</v>
      </c>
    </row>
    <row r="362" spans="1:25" ht="15" x14ac:dyDescent="0.25">
      <c r="A362" s="18" t="s">
        <v>714</v>
      </c>
      <c r="B362" s="18" t="s">
        <v>715</v>
      </c>
      <c r="C362" s="18" t="s">
        <v>38</v>
      </c>
      <c r="D362" s="19">
        <v>44.407200000000003</v>
      </c>
      <c r="E362" s="19">
        <v>0.36022617929299999</v>
      </c>
      <c r="F362" s="19">
        <v>0.71023213501899995</v>
      </c>
      <c r="G362" s="19">
        <v>0.99571509318899998</v>
      </c>
      <c r="H362" s="19">
        <f t="shared" si="71"/>
        <v>42.341026592499006</v>
      </c>
      <c r="I362" s="42">
        <f t="shared" si="72"/>
        <v>0.81118867952268991</v>
      </c>
      <c r="J362" s="42">
        <f t="shared" si="73"/>
        <v>1.5993625696260962</v>
      </c>
      <c r="K362" s="42">
        <f t="shared" si="74"/>
        <v>2.2422379550816083</v>
      </c>
      <c r="L362" s="42">
        <f t="shared" si="75"/>
        <v>95.347210795769612</v>
      </c>
      <c r="M362" s="19">
        <v>0.83358399999999999</v>
      </c>
      <c r="N362" s="19">
        <v>0.72826000000000002</v>
      </c>
      <c r="O362" s="41">
        <f t="shared" si="76"/>
        <v>1.561844</v>
      </c>
      <c r="P362" s="19">
        <v>2.44855</v>
      </c>
      <c r="Q362" s="41">
        <f t="shared" si="77"/>
        <v>4.0103939999999998</v>
      </c>
      <c r="R362" s="44">
        <f t="shared" si="78"/>
        <v>1.8771370408402239</v>
      </c>
      <c r="S362" s="44">
        <f t="shared" si="79"/>
        <v>1.6399592858815686</v>
      </c>
      <c r="T362" s="44">
        <f t="shared" si="80"/>
        <v>3.5170963267217927</v>
      </c>
      <c r="U362" s="44">
        <f t="shared" si="81"/>
        <v>5.5138581130987765</v>
      </c>
      <c r="V362" s="44">
        <f t="shared" si="82"/>
        <v>9.0309544398205688</v>
      </c>
      <c r="X362" s="36">
        <f t="shared" si="84"/>
        <v>100</v>
      </c>
      <c r="Y362" s="47">
        <f t="shared" si="83"/>
        <v>9.0309544398205688</v>
      </c>
    </row>
    <row r="363" spans="1:25" ht="15" x14ac:dyDescent="0.25">
      <c r="A363" s="18" t="s">
        <v>716</v>
      </c>
      <c r="B363" s="18" t="s">
        <v>717</v>
      </c>
      <c r="C363" s="18" t="s">
        <v>38</v>
      </c>
      <c r="D363" s="19">
        <v>9.1651399999999992</v>
      </c>
      <c r="E363" s="19">
        <v>0</v>
      </c>
      <c r="F363" s="19">
        <v>0</v>
      </c>
      <c r="G363" s="19">
        <v>0</v>
      </c>
      <c r="H363" s="19">
        <f t="shared" ref="H363:H422" si="85">D363-E363-F363-G363</f>
        <v>9.1651399999999992</v>
      </c>
      <c r="I363" s="42">
        <f t="shared" ref="I363:I422" si="86">E363/D363*100</f>
        <v>0</v>
      </c>
      <c r="J363" s="42">
        <f t="shared" ref="J363:J422" si="87">F363/D363*100</f>
        <v>0</v>
      </c>
      <c r="K363" s="42">
        <f t="shared" ref="K363:K422" si="88">G363/D363*100</f>
        <v>0</v>
      </c>
      <c r="L363" s="42">
        <f t="shared" ref="L363:L422" si="89">H363/D363*100</f>
        <v>100</v>
      </c>
      <c r="M363" s="19">
        <v>4.4280800000000002E-2</v>
      </c>
      <c r="N363" s="19">
        <v>6.7525000000000002E-2</v>
      </c>
      <c r="O363" s="41">
        <f t="shared" ref="O363:O422" si="90">M363+N363</f>
        <v>0.11180580000000001</v>
      </c>
      <c r="P363" s="19">
        <v>0.16797000000000001</v>
      </c>
      <c r="Q363" s="41">
        <f t="shared" ref="Q363:Q422" si="91">O363+P363</f>
        <v>0.27977580000000002</v>
      </c>
      <c r="R363" s="44">
        <f t="shared" ref="R363:R422" si="92">M363/D363*100</f>
        <v>0.4831437381207489</v>
      </c>
      <c r="S363" s="44">
        <f t="shared" ref="S363:S422" si="93">N363/D363*100</f>
        <v>0.73675906751015274</v>
      </c>
      <c r="T363" s="44">
        <f t="shared" ref="T363:T422" si="94">O363/D363*100</f>
        <v>1.2199028056309018</v>
      </c>
      <c r="U363" s="44">
        <f t="shared" ref="U363:U422" si="95">P363/D363*100</f>
        <v>1.8327052287253662</v>
      </c>
      <c r="V363" s="44">
        <f t="shared" ref="V363:V422" si="96">Q363/D363*100</f>
        <v>3.0526080343562678</v>
      </c>
      <c r="X363" s="36">
        <f t="shared" si="84"/>
        <v>100</v>
      </c>
      <c r="Y363" s="47">
        <f t="shared" ref="Y363:Y422" si="97">SUM(R363:S363,U363)</f>
        <v>3.0526080343562678</v>
      </c>
    </row>
    <row r="364" spans="1:25" ht="15" x14ac:dyDescent="0.25">
      <c r="A364" s="18" t="s">
        <v>718</v>
      </c>
      <c r="B364" s="18" t="s">
        <v>719</v>
      </c>
      <c r="C364" s="18" t="s">
        <v>38</v>
      </c>
      <c r="D364" s="19">
        <v>8.1770099999999992</v>
      </c>
      <c r="E364" s="19">
        <v>0</v>
      </c>
      <c r="F364" s="19">
        <v>0</v>
      </c>
      <c r="G364" s="19">
        <v>0</v>
      </c>
      <c r="H364" s="19">
        <f t="shared" si="85"/>
        <v>8.1770099999999992</v>
      </c>
      <c r="I364" s="42">
        <f t="shared" si="86"/>
        <v>0</v>
      </c>
      <c r="J364" s="42">
        <f t="shared" si="87"/>
        <v>0</v>
      </c>
      <c r="K364" s="42">
        <f t="shared" si="88"/>
        <v>0</v>
      </c>
      <c r="L364" s="42">
        <f t="shared" si="89"/>
        <v>100</v>
      </c>
      <c r="M364" s="19">
        <v>7.5282600000000005E-2</v>
      </c>
      <c r="N364" s="19">
        <v>4.0889599999999998E-2</v>
      </c>
      <c r="O364" s="41">
        <f t="shared" si="90"/>
        <v>0.1161722</v>
      </c>
      <c r="P364" s="19">
        <v>0.24904999999999999</v>
      </c>
      <c r="Q364" s="41">
        <f t="shared" si="91"/>
        <v>0.3652222</v>
      </c>
      <c r="R364" s="44">
        <f t="shared" si="92"/>
        <v>0.9206617088642427</v>
      </c>
      <c r="S364" s="44">
        <f t="shared" si="93"/>
        <v>0.50005564381112411</v>
      </c>
      <c r="T364" s="44">
        <f t="shared" si="94"/>
        <v>1.4207173526753669</v>
      </c>
      <c r="U364" s="44">
        <f t="shared" si="95"/>
        <v>3.0457343209804075</v>
      </c>
      <c r="V364" s="44">
        <f t="shared" si="96"/>
        <v>4.466451673655774</v>
      </c>
      <c r="X364" s="36">
        <f t="shared" si="84"/>
        <v>100</v>
      </c>
      <c r="Y364" s="47">
        <f t="shared" si="97"/>
        <v>4.466451673655774</v>
      </c>
    </row>
    <row r="365" spans="1:25" ht="15" x14ac:dyDescent="0.25">
      <c r="A365" s="18" t="s">
        <v>720</v>
      </c>
      <c r="B365" s="18" t="s">
        <v>721</v>
      </c>
      <c r="C365" s="18" t="s">
        <v>49</v>
      </c>
      <c r="D365" s="19">
        <v>2.77311</v>
      </c>
      <c r="E365" s="19">
        <v>0</v>
      </c>
      <c r="F365" s="19">
        <v>0</v>
      </c>
      <c r="G365" s="19">
        <v>0</v>
      </c>
      <c r="H365" s="19">
        <f t="shared" si="85"/>
        <v>2.77311</v>
      </c>
      <c r="I365" s="42">
        <f t="shared" si="86"/>
        <v>0</v>
      </c>
      <c r="J365" s="42">
        <f t="shared" si="87"/>
        <v>0</v>
      </c>
      <c r="K365" s="42">
        <f t="shared" si="88"/>
        <v>0</v>
      </c>
      <c r="L365" s="42">
        <f t="shared" si="89"/>
        <v>100</v>
      </c>
      <c r="M365" s="19">
        <v>2.47642E-2</v>
      </c>
      <c r="N365" s="19">
        <v>2.57685E-2</v>
      </c>
      <c r="O365" s="41">
        <f t="shared" si="90"/>
        <v>5.05327E-2</v>
      </c>
      <c r="P365" s="19">
        <v>8.6726999999999999E-2</v>
      </c>
      <c r="Q365" s="41">
        <f t="shared" si="91"/>
        <v>0.13725969999999998</v>
      </c>
      <c r="R365" s="44">
        <f t="shared" si="92"/>
        <v>0.89301181705738319</v>
      </c>
      <c r="S365" s="44">
        <f t="shared" si="93"/>
        <v>0.92922747384705262</v>
      </c>
      <c r="T365" s="44">
        <f t="shared" si="94"/>
        <v>1.8222392909044358</v>
      </c>
      <c r="U365" s="44">
        <f t="shared" si="95"/>
        <v>3.127427328883456</v>
      </c>
      <c r="V365" s="44">
        <f t="shared" si="96"/>
        <v>4.9496666197878909</v>
      </c>
      <c r="X365" s="36">
        <f t="shared" si="84"/>
        <v>100</v>
      </c>
      <c r="Y365" s="47">
        <f t="shared" si="97"/>
        <v>4.9496666197878918</v>
      </c>
    </row>
    <row r="366" spans="1:25" ht="15" x14ac:dyDescent="0.25">
      <c r="A366" s="18" t="s">
        <v>722</v>
      </c>
      <c r="B366" s="18" t="s">
        <v>723</v>
      </c>
      <c r="C366" s="18" t="s">
        <v>38</v>
      </c>
      <c r="D366" s="19">
        <v>8.5523000000000007</v>
      </c>
      <c r="E366" s="19">
        <v>0</v>
      </c>
      <c r="F366" s="19">
        <v>0</v>
      </c>
      <c r="G366" s="19">
        <v>0</v>
      </c>
      <c r="H366" s="19">
        <f t="shared" si="85"/>
        <v>8.5523000000000007</v>
      </c>
      <c r="I366" s="42">
        <f t="shared" si="86"/>
        <v>0</v>
      </c>
      <c r="J366" s="42">
        <f t="shared" si="87"/>
        <v>0</v>
      </c>
      <c r="K366" s="42">
        <f t="shared" si="88"/>
        <v>0</v>
      </c>
      <c r="L366" s="42">
        <f t="shared" si="89"/>
        <v>100</v>
      </c>
      <c r="M366" s="19">
        <v>0.32930500000000001</v>
      </c>
      <c r="N366" s="19">
        <v>0.206424</v>
      </c>
      <c r="O366" s="41">
        <f t="shared" si="90"/>
        <v>0.53572900000000001</v>
      </c>
      <c r="P366" s="19">
        <v>0.54430199999999995</v>
      </c>
      <c r="Q366" s="41">
        <f t="shared" si="91"/>
        <v>1.080031</v>
      </c>
      <c r="R366" s="44">
        <f t="shared" si="92"/>
        <v>3.850484664943933</v>
      </c>
      <c r="S366" s="44">
        <f t="shared" si="93"/>
        <v>2.4136664990704255</v>
      </c>
      <c r="T366" s="44">
        <f t="shared" si="94"/>
        <v>6.2641511640143586</v>
      </c>
      <c r="U366" s="44">
        <f t="shared" si="95"/>
        <v>6.3643932041672988</v>
      </c>
      <c r="V366" s="44">
        <f t="shared" si="96"/>
        <v>12.628544368181657</v>
      </c>
      <c r="X366" s="36">
        <f t="shared" si="84"/>
        <v>100</v>
      </c>
      <c r="Y366" s="47">
        <f t="shared" si="97"/>
        <v>12.628544368181657</v>
      </c>
    </row>
    <row r="367" spans="1:25" ht="15" x14ac:dyDescent="0.25">
      <c r="A367" s="18" t="s">
        <v>724</v>
      </c>
      <c r="B367" s="49" t="s">
        <v>1737</v>
      </c>
      <c r="C367" s="18" t="s">
        <v>38</v>
      </c>
      <c r="D367" s="19">
        <v>1.19337</v>
      </c>
      <c r="E367" s="19">
        <v>0</v>
      </c>
      <c r="F367" s="19">
        <v>0</v>
      </c>
      <c r="G367" s="19">
        <v>0</v>
      </c>
      <c r="H367" s="19">
        <f t="shared" si="85"/>
        <v>1.19337</v>
      </c>
      <c r="I367" s="42">
        <f t="shared" si="86"/>
        <v>0</v>
      </c>
      <c r="J367" s="42">
        <f t="shared" si="87"/>
        <v>0</v>
      </c>
      <c r="K367" s="42">
        <f t="shared" si="88"/>
        <v>0</v>
      </c>
      <c r="L367" s="42">
        <f t="shared" si="89"/>
        <v>100</v>
      </c>
      <c r="M367" s="19">
        <v>0</v>
      </c>
      <c r="N367" s="19">
        <v>0</v>
      </c>
      <c r="O367" s="41">
        <f t="shared" si="90"/>
        <v>0</v>
      </c>
      <c r="P367" s="19">
        <v>3.0058600000000001E-2</v>
      </c>
      <c r="Q367" s="41">
        <f t="shared" si="91"/>
        <v>3.0058600000000001E-2</v>
      </c>
      <c r="R367" s="44">
        <f t="shared" si="92"/>
        <v>0</v>
      </c>
      <c r="S367" s="44">
        <f t="shared" si="93"/>
        <v>0</v>
      </c>
      <c r="T367" s="44">
        <f t="shared" si="94"/>
        <v>0</v>
      </c>
      <c r="U367" s="44">
        <f t="shared" si="95"/>
        <v>2.5187997016851438</v>
      </c>
      <c r="V367" s="44">
        <f t="shared" si="96"/>
        <v>2.5187997016851438</v>
      </c>
      <c r="X367" s="36">
        <f t="shared" si="84"/>
        <v>100</v>
      </c>
      <c r="Y367" s="47">
        <f t="shared" si="97"/>
        <v>2.5187997016851438</v>
      </c>
    </row>
    <row r="368" spans="1:25" ht="15" x14ac:dyDescent="0.25">
      <c r="A368" s="18" t="s">
        <v>725</v>
      </c>
      <c r="B368" s="18" t="s">
        <v>726</v>
      </c>
      <c r="C368" s="18" t="s">
        <v>38</v>
      </c>
      <c r="D368" s="19">
        <v>7.23339</v>
      </c>
      <c r="E368" s="19">
        <v>0.11234856358500001</v>
      </c>
      <c r="F368" s="19">
        <v>0.18993649025600001</v>
      </c>
      <c r="G368" s="19">
        <v>0.14517065017700001</v>
      </c>
      <c r="H368" s="19">
        <f t="shared" si="85"/>
        <v>6.7859342959820008</v>
      </c>
      <c r="I368" s="42">
        <f t="shared" si="86"/>
        <v>1.553193780302182</v>
      </c>
      <c r="J368" s="42">
        <f t="shared" si="87"/>
        <v>2.6258295246903596</v>
      </c>
      <c r="K368" s="42">
        <f t="shared" si="88"/>
        <v>2.0069517913039392</v>
      </c>
      <c r="L368" s="42">
        <f t="shared" si="89"/>
        <v>93.814024903703526</v>
      </c>
      <c r="M368" s="19">
        <v>8.4786600000000004E-2</v>
      </c>
      <c r="N368" s="19">
        <v>2.75345E-2</v>
      </c>
      <c r="O368" s="41">
        <f t="shared" si="90"/>
        <v>0.11232110000000001</v>
      </c>
      <c r="P368" s="19">
        <v>0.120271</v>
      </c>
      <c r="Q368" s="41">
        <f t="shared" si="91"/>
        <v>0.23259210000000002</v>
      </c>
      <c r="R368" s="44">
        <f t="shared" si="92"/>
        <v>1.1721557941711978</v>
      </c>
      <c r="S368" s="44">
        <f t="shared" si="93"/>
        <v>0.38065830820680202</v>
      </c>
      <c r="T368" s="44">
        <f t="shared" si="94"/>
        <v>1.552814102378</v>
      </c>
      <c r="U368" s="44">
        <f t="shared" si="95"/>
        <v>1.6627196929793637</v>
      </c>
      <c r="V368" s="44">
        <f t="shared" si="96"/>
        <v>3.2155337953573637</v>
      </c>
      <c r="X368" s="36">
        <f t="shared" si="84"/>
        <v>100</v>
      </c>
      <c r="Y368" s="47">
        <f t="shared" si="97"/>
        <v>3.2155337953573637</v>
      </c>
    </row>
    <row r="369" spans="1:25" ht="15" x14ac:dyDescent="0.25">
      <c r="A369" s="18" t="s">
        <v>727</v>
      </c>
      <c r="B369" s="18" t="s">
        <v>728</v>
      </c>
      <c r="C369" s="18" t="s">
        <v>38</v>
      </c>
      <c r="D369" s="19">
        <v>9.5594800000000006</v>
      </c>
      <c r="E369" s="19">
        <v>0</v>
      </c>
      <c r="F369" s="19">
        <v>0</v>
      </c>
      <c r="G369" s="19">
        <v>0</v>
      </c>
      <c r="H369" s="19">
        <f t="shared" si="85"/>
        <v>9.5594800000000006</v>
      </c>
      <c r="I369" s="42">
        <f t="shared" si="86"/>
        <v>0</v>
      </c>
      <c r="J369" s="42">
        <f t="shared" si="87"/>
        <v>0</v>
      </c>
      <c r="K369" s="42">
        <f t="shared" si="88"/>
        <v>0</v>
      </c>
      <c r="L369" s="42">
        <f t="shared" si="89"/>
        <v>100</v>
      </c>
      <c r="M369" s="19">
        <v>0.299149</v>
      </c>
      <c r="N369" s="19">
        <v>0.14700299999999999</v>
      </c>
      <c r="O369" s="41">
        <f t="shared" si="90"/>
        <v>0.44615199999999999</v>
      </c>
      <c r="P369" s="19">
        <v>0.85298399999999996</v>
      </c>
      <c r="Q369" s="41">
        <f t="shared" si="91"/>
        <v>1.2991359999999998</v>
      </c>
      <c r="R369" s="44">
        <f t="shared" si="92"/>
        <v>3.1293438555235218</v>
      </c>
      <c r="S369" s="44">
        <f t="shared" si="93"/>
        <v>1.5377719290170595</v>
      </c>
      <c r="T369" s="44">
        <f t="shared" si="94"/>
        <v>4.6671157845405808</v>
      </c>
      <c r="U369" s="44">
        <f t="shared" si="95"/>
        <v>8.9229121249272954</v>
      </c>
      <c r="V369" s="44">
        <f t="shared" si="96"/>
        <v>13.590027909467878</v>
      </c>
      <c r="X369" s="36">
        <f t="shared" si="84"/>
        <v>100</v>
      </c>
      <c r="Y369" s="47">
        <f t="shared" si="97"/>
        <v>13.590027909467876</v>
      </c>
    </row>
    <row r="370" spans="1:25" ht="15" x14ac:dyDescent="0.25">
      <c r="A370" s="18" t="s">
        <v>729</v>
      </c>
      <c r="B370" s="18" t="s">
        <v>730</v>
      </c>
      <c r="C370" s="18" t="s">
        <v>38</v>
      </c>
      <c r="D370" s="19">
        <v>5.71922</v>
      </c>
      <c r="E370" s="19">
        <v>0</v>
      </c>
      <c r="F370" s="19">
        <v>5.0025362901300001</v>
      </c>
      <c r="G370" s="19">
        <v>0.49421837774499999</v>
      </c>
      <c r="H370" s="19">
        <f t="shared" si="85"/>
        <v>0.22246533212499986</v>
      </c>
      <c r="I370" s="42">
        <f t="shared" si="86"/>
        <v>0</v>
      </c>
      <c r="J370" s="42">
        <f t="shared" si="87"/>
        <v>87.468855720360466</v>
      </c>
      <c r="K370" s="42">
        <f t="shared" si="88"/>
        <v>8.6413597963533491</v>
      </c>
      <c r="L370" s="42">
        <f t="shared" si="89"/>
        <v>3.8897844832861801</v>
      </c>
      <c r="M370" s="19">
        <v>5.3590600000000002E-2</v>
      </c>
      <c r="N370" s="19">
        <v>0.13919000000000001</v>
      </c>
      <c r="O370" s="41">
        <f t="shared" si="90"/>
        <v>0.19278060000000002</v>
      </c>
      <c r="P370" s="19">
        <v>1.02105</v>
      </c>
      <c r="Q370" s="41">
        <f t="shared" si="91"/>
        <v>1.2138306000000001</v>
      </c>
      <c r="R370" s="44">
        <f t="shared" si="92"/>
        <v>0.93702637772283637</v>
      </c>
      <c r="S370" s="44">
        <f t="shared" si="93"/>
        <v>2.4337234797752143</v>
      </c>
      <c r="T370" s="44">
        <f t="shared" si="94"/>
        <v>3.3707498574980512</v>
      </c>
      <c r="U370" s="44">
        <f t="shared" si="95"/>
        <v>17.852958969929468</v>
      </c>
      <c r="V370" s="44">
        <f t="shared" si="96"/>
        <v>21.223708827427519</v>
      </c>
      <c r="X370" s="36">
        <f t="shared" si="84"/>
        <v>100</v>
      </c>
      <c r="Y370" s="47">
        <f t="shared" si="97"/>
        <v>21.223708827427519</v>
      </c>
    </row>
    <row r="371" spans="1:25" ht="15" x14ac:dyDescent="0.25">
      <c r="A371" s="18" t="s">
        <v>731</v>
      </c>
      <c r="B371" s="18" t="s">
        <v>732</v>
      </c>
      <c r="C371" s="18" t="s">
        <v>38</v>
      </c>
      <c r="D371" s="19">
        <v>3.5504899999999999</v>
      </c>
      <c r="E371" s="19">
        <v>0</v>
      </c>
      <c r="F371" s="19">
        <v>1.0821976170800001</v>
      </c>
      <c r="G371" s="19">
        <v>1.5341212023199999</v>
      </c>
      <c r="H371" s="19">
        <f t="shared" si="85"/>
        <v>0.93417118059999971</v>
      </c>
      <c r="I371" s="42">
        <f t="shared" si="86"/>
        <v>0</v>
      </c>
      <c r="J371" s="42">
        <f t="shared" si="87"/>
        <v>30.480232787023766</v>
      </c>
      <c r="K371" s="42">
        <f t="shared" si="88"/>
        <v>43.208717735298507</v>
      </c>
      <c r="L371" s="42">
        <f t="shared" si="89"/>
        <v>26.311049477677724</v>
      </c>
      <c r="M371" s="19">
        <v>0.16903000000000001</v>
      </c>
      <c r="N371" s="19">
        <v>0.292265</v>
      </c>
      <c r="O371" s="41">
        <f t="shared" si="90"/>
        <v>0.46129500000000001</v>
      </c>
      <c r="P371" s="19">
        <v>0.73102299999999998</v>
      </c>
      <c r="Q371" s="41">
        <f t="shared" si="91"/>
        <v>1.192318</v>
      </c>
      <c r="R371" s="44">
        <f t="shared" si="92"/>
        <v>4.7607513329146123</v>
      </c>
      <c r="S371" s="44">
        <f t="shared" si="93"/>
        <v>8.2316806975938537</v>
      </c>
      <c r="T371" s="44">
        <f t="shared" si="94"/>
        <v>12.992432030508466</v>
      </c>
      <c r="U371" s="44">
        <f t="shared" si="95"/>
        <v>20.589355272089204</v>
      </c>
      <c r="V371" s="44">
        <f t="shared" si="96"/>
        <v>33.581787302597668</v>
      </c>
      <c r="X371" s="36">
        <f t="shared" si="84"/>
        <v>100</v>
      </c>
      <c r="Y371" s="47">
        <f t="shared" si="97"/>
        <v>33.581787302597668</v>
      </c>
    </row>
    <row r="372" spans="1:25" ht="15" x14ac:dyDescent="0.25">
      <c r="A372" s="18" t="s">
        <v>733</v>
      </c>
      <c r="B372" s="18" t="s">
        <v>734</v>
      </c>
      <c r="C372" s="18" t="s">
        <v>38</v>
      </c>
      <c r="D372" s="19">
        <v>1.2839100000000001</v>
      </c>
      <c r="E372" s="19">
        <v>0</v>
      </c>
      <c r="F372" s="19">
        <v>0</v>
      </c>
      <c r="G372" s="19">
        <v>0</v>
      </c>
      <c r="H372" s="19">
        <f t="shared" si="85"/>
        <v>1.2839100000000001</v>
      </c>
      <c r="I372" s="42">
        <f t="shared" si="86"/>
        <v>0</v>
      </c>
      <c r="J372" s="42">
        <f t="shared" si="87"/>
        <v>0</v>
      </c>
      <c r="K372" s="42">
        <f t="shared" si="88"/>
        <v>0</v>
      </c>
      <c r="L372" s="42">
        <f t="shared" si="89"/>
        <v>100</v>
      </c>
      <c r="M372" s="19">
        <v>0</v>
      </c>
      <c r="N372" s="19">
        <v>0</v>
      </c>
      <c r="O372" s="41">
        <f t="shared" si="90"/>
        <v>0</v>
      </c>
      <c r="P372" s="19">
        <v>0</v>
      </c>
      <c r="Q372" s="41">
        <f t="shared" si="91"/>
        <v>0</v>
      </c>
      <c r="R372" s="44">
        <f t="shared" si="92"/>
        <v>0</v>
      </c>
      <c r="S372" s="44">
        <f t="shared" si="93"/>
        <v>0</v>
      </c>
      <c r="T372" s="44">
        <f t="shared" si="94"/>
        <v>0</v>
      </c>
      <c r="U372" s="44">
        <f t="shared" si="95"/>
        <v>0</v>
      </c>
      <c r="V372" s="44">
        <f t="shared" si="96"/>
        <v>0</v>
      </c>
      <c r="X372" s="36">
        <f t="shared" si="84"/>
        <v>100</v>
      </c>
      <c r="Y372" s="47">
        <f t="shared" si="97"/>
        <v>0</v>
      </c>
    </row>
    <row r="373" spans="1:25" ht="15" x14ac:dyDescent="0.25">
      <c r="A373" s="18" t="s">
        <v>735</v>
      </c>
      <c r="B373" s="18" t="s">
        <v>736</v>
      </c>
      <c r="C373" s="18" t="s">
        <v>38</v>
      </c>
      <c r="D373" s="19">
        <v>0.74506099999999997</v>
      </c>
      <c r="E373" s="19">
        <v>0</v>
      </c>
      <c r="F373" s="19">
        <v>0</v>
      </c>
      <c r="G373" s="19">
        <v>0</v>
      </c>
      <c r="H373" s="19">
        <f t="shared" si="85"/>
        <v>0.74506099999999997</v>
      </c>
      <c r="I373" s="42">
        <f t="shared" si="86"/>
        <v>0</v>
      </c>
      <c r="J373" s="42">
        <f t="shared" si="87"/>
        <v>0</v>
      </c>
      <c r="K373" s="42">
        <f t="shared" si="88"/>
        <v>0</v>
      </c>
      <c r="L373" s="42">
        <f t="shared" si="89"/>
        <v>100</v>
      </c>
      <c r="M373" s="19">
        <v>0</v>
      </c>
      <c r="N373" s="19">
        <v>0</v>
      </c>
      <c r="O373" s="41">
        <f t="shared" si="90"/>
        <v>0</v>
      </c>
      <c r="P373" s="19">
        <v>8.9770800000000005E-5</v>
      </c>
      <c r="Q373" s="41">
        <f t="shared" si="91"/>
        <v>8.9770800000000005E-5</v>
      </c>
      <c r="R373" s="44">
        <f t="shared" si="92"/>
        <v>0</v>
      </c>
      <c r="S373" s="44">
        <f t="shared" si="93"/>
        <v>0</v>
      </c>
      <c r="T373" s="44">
        <f t="shared" si="94"/>
        <v>0</v>
      </c>
      <c r="U373" s="44">
        <f t="shared" si="95"/>
        <v>1.2048785267246575E-2</v>
      </c>
      <c r="V373" s="44">
        <f t="shared" si="96"/>
        <v>1.2048785267246575E-2</v>
      </c>
      <c r="X373" s="36">
        <f t="shared" si="84"/>
        <v>100</v>
      </c>
      <c r="Y373" s="47">
        <f t="shared" si="97"/>
        <v>1.2048785267246575E-2</v>
      </c>
    </row>
    <row r="374" spans="1:25" s="40" customFormat="1" ht="15" x14ac:dyDescent="0.25">
      <c r="A374" s="18" t="s">
        <v>737</v>
      </c>
      <c r="B374" s="18" t="s">
        <v>738</v>
      </c>
      <c r="C374" s="18" t="s">
        <v>38</v>
      </c>
      <c r="D374" s="19">
        <v>0.54100300000000001</v>
      </c>
      <c r="E374" s="19">
        <v>0</v>
      </c>
      <c r="F374" s="19">
        <v>0</v>
      </c>
      <c r="G374" s="19">
        <v>0</v>
      </c>
      <c r="H374" s="19">
        <f t="shared" si="85"/>
        <v>0.54100300000000001</v>
      </c>
      <c r="I374" s="42">
        <f t="shared" si="86"/>
        <v>0</v>
      </c>
      <c r="J374" s="42">
        <f t="shared" si="87"/>
        <v>0</v>
      </c>
      <c r="K374" s="42">
        <f t="shared" si="88"/>
        <v>0</v>
      </c>
      <c r="L374" s="42">
        <f t="shared" si="89"/>
        <v>100</v>
      </c>
      <c r="M374" s="19">
        <v>0</v>
      </c>
      <c r="N374" s="19">
        <v>0</v>
      </c>
      <c r="O374" s="41">
        <f t="shared" si="90"/>
        <v>0</v>
      </c>
      <c r="P374" s="19">
        <v>4.0065099999999996E-3</v>
      </c>
      <c r="Q374" s="41">
        <f t="shared" si="91"/>
        <v>4.0065099999999996E-3</v>
      </c>
      <c r="R374" s="44">
        <f t="shared" si="92"/>
        <v>0</v>
      </c>
      <c r="S374" s="44">
        <f t="shared" si="93"/>
        <v>0</v>
      </c>
      <c r="T374" s="44">
        <f t="shared" si="94"/>
        <v>0</v>
      </c>
      <c r="U374" s="44">
        <f t="shared" si="95"/>
        <v>0.74057075469082423</v>
      </c>
      <c r="V374" s="44">
        <f t="shared" si="96"/>
        <v>0.74057075469082423</v>
      </c>
      <c r="X374" s="36">
        <f t="shared" si="84"/>
        <v>100</v>
      </c>
      <c r="Y374" s="47">
        <f t="shared" si="97"/>
        <v>0.74057075469082423</v>
      </c>
    </row>
    <row r="375" spans="1:25" ht="15" x14ac:dyDescent="0.25">
      <c r="A375" s="18" t="s">
        <v>739</v>
      </c>
      <c r="B375" s="18" t="s">
        <v>740</v>
      </c>
      <c r="C375" s="18" t="s">
        <v>38</v>
      </c>
      <c r="D375" s="19">
        <v>10.5557</v>
      </c>
      <c r="E375" s="19">
        <v>0</v>
      </c>
      <c r="F375" s="19">
        <v>0</v>
      </c>
      <c r="G375" s="19">
        <v>0</v>
      </c>
      <c r="H375" s="19">
        <f t="shared" si="85"/>
        <v>10.5557</v>
      </c>
      <c r="I375" s="42">
        <f t="shared" si="86"/>
        <v>0</v>
      </c>
      <c r="J375" s="42">
        <f t="shared" si="87"/>
        <v>0</v>
      </c>
      <c r="K375" s="42">
        <f t="shared" si="88"/>
        <v>0</v>
      </c>
      <c r="L375" s="42">
        <f t="shared" si="89"/>
        <v>100</v>
      </c>
      <c r="M375" s="19">
        <v>8.5710999999999996E-2</v>
      </c>
      <c r="N375" s="19">
        <v>4.1350900000000003E-2</v>
      </c>
      <c r="O375" s="41">
        <f t="shared" si="90"/>
        <v>0.12706190000000001</v>
      </c>
      <c r="P375" s="19">
        <v>0.170209</v>
      </c>
      <c r="Q375" s="41">
        <f t="shared" si="91"/>
        <v>0.2972709</v>
      </c>
      <c r="R375" s="44">
        <f t="shared" si="92"/>
        <v>0.81198783595592894</v>
      </c>
      <c r="S375" s="44">
        <f t="shared" si="93"/>
        <v>0.3917400077683148</v>
      </c>
      <c r="T375" s="44">
        <f t="shared" si="94"/>
        <v>1.2037278437242438</v>
      </c>
      <c r="U375" s="44">
        <f t="shared" si="95"/>
        <v>1.6124842502155234</v>
      </c>
      <c r="V375" s="44">
        <f t="shared" si="96"/>
        <v>2.8162120939397672</v>
      </c>
      <c r="X375" s="36">
        <f t="shared" si="84"/>
        <v>100</v>
      </c>
      <c r="Y375" s="47">
        <f t="shared" si="97"/>
        <v>2.8162120939397672</v>
      </c>
    </row>
    <row r="376" spans="1:25" ht="15" x14ac:dyDescent="0.25">
      <c r="A376" s="18" t="s">
        <v>741</v>
      </c>
      <c r="B376" s="18" t="s">
        <v>742</v>
      </c>
      <c r="C376" s="18" t="s">
        <v>38</v>
      </c>
      <c r="D376" s="19">
        <v>8.1953700000000005</v>
      </c>
      <c r="E376" s="19">
        <v>0</v>
      </c>
      <c r="F376" s="19">
        <v>0</v>
      </c>
      <c r="G376" s="19">
        <v>0</v>
      </c>
      <c r="H376" s="19">
        <f t="shared" si="85"/>
        <v>8.1953700000000005</v>
      </c>
      <c r="I376" s="42">
        <f t="shared" si="86"/>
        <v>0</v>
      </c>
      <c r="J376" s="42">
        <f t="shared" si="87"/>
        <v>0</v>
      </c>
      <c r="K376" s="42">
        <f t="shared" si="88"/>
        <v>0</v>
      </c>
      <c r="L376" s="42">
        <f t="shared" si="89"/>
        <v>100</v>
      </c>
      <c r="M376" s="19">
        <v>0.28003600000000001</v>
      </c>
      <c r="N376" s="19">
        <v>0.14041899999999999</v>
      </c>
      <c r="O376" s="41">
        <f t="shared" si="90"/>
        <v>0.42045500000000002</v>
      </c>
      <c r="P376" s="19">
        <v>0.63092999999999999</v>
      </c>
      <c r="Q376" s="41">
        <f t="shared" si="91"/>
        <v>1.051385</v>
      </c>
      <c r="R376" s="44">
        <f t="shared" si="92"/>
        <v>3.4170025270366069</v>
      </c>
      <c r="S376" s="44">
        <f t="shared" si="93"/>
        <v>1.7133942701793816</v>
      </c>
      <c r="T376" s="44">
        <f t="shared" si="94"/>
        <v>5.1303967972159894</v>
      </c>
      <c r="U376" s="44">
        <f t="shared" si="95"/>
        <v>7.6986151937008334</v>
      </c>
      <c r="V376" s="44">
        <f t="shared" si="96"/>
        <v>12.829011990916822</v>
      </c>
      <c r="X376" s="36">
        <f t="shared" si="84"/>
        <v>100</v>
      </c>
      <c r="Y376" s="47">
        <f t="shared" si="97"/>
        <v>12.829011990916822</v>
      </c>
    </row>
    <row r="377" spans="1:25" ht="15" x14ac:dyDescent="0.25">
      <c r="A377" s="18" t="s">
        <v>743</v>
      </c>
      <c r="B377" s="18" t="s">
        <v>744</v>
      </c>
      <c r="C377" s="18" t="s">
        <v>38</v>
      </c>
      <c r="D377" s="19">
        <v>2.16343</v>
      </c>
      <c r="E377" s="19">
        <v>0</v>
      </c>
      <c r="F377" s="19">
        <v>0</v>
      </c>
      <c r="G377" s="19">
        <v>0</v>
      </c>
      <c r="H377" s="19">
        <f t="shared" si="85"/>
        <v>2.16343</v>
      </c>
      <c r="I377" s="42">
        <f t="shared" si="86"/>
        <v>0</v>
      </c>
      <c r="J377" s="42">
        <f t="shared" si="87"/>
        <v>0</v>
      </c>
      <c r="K377" s="42">
        <f t="shared" si="88"/>
        <v>0</v>
      </c>
      <c r="L377" s="42">
        <f t="shared" si="89"/>
        <v>100</v>
      </c>
      <c r="M377" s="19">
        <v>0</v>
      </c>
      <c r="N377" s="19">
        <v>0</v>
      </c>
      <c r="O377" s="41">
        <f t="shared" si="90"/>
        <v>0</v>
      </c>
      <c r="P377" s="19">
        <v>6.7496400000000007E-5</v>
      </c>
      <c r="Q377" s="41">
        <f t="shared" si="91"/>
        <v>6.7496400000000007E-5</v>
      </c>
      <c r="R377" s="44">
        <f t="shared" si="92"/>
        <v>0</v>
      </c>
      <c r="S377" s="44">
        <f t="shared" si="93"/>
        <v>0</v>
      </c>
      <c r="T377" s="44">
        <f t="shared" si="94"/>
        <v>0</v>
      </c>
      <c r="U377" s="44">
        <f t="shared" si="95"/>
        <v>3.1198790809039353E-3</v>
      </c>
      <c r="V377" s="44">
        <f t="shared" si="96"/>
        <v>3.1198790809039353E-3</v>
      </c>
      <c r="X377" s="36">
        <f t="shared" si="84"/>
        <v>100</v>
      </c>
      <c r="Y377" s="47">
        <f t="shared" si="97"/>
        <v>3.1198790809039353E-3</v>
      </c>
    </row>
    <row r="378" spans="1:25" ht="15" x14ac:dyDescent="0.25">
      <c r="A378" s="18" t="s">
        <v>745</v>
      </c>
      <c r="B378" s="18" t="s">
        <v>746</v>
      </c>
      <c r="C378" s="18" t="s">
        <v>38</v>
      </c>
      <c r="D378" s="19">
        <v>0.89591699999999996</v>
      </c>
      <c r="E378" s="19">
        <v>0</v>
      </c>
      <c r="F378" s="19">
        <v>0</v>
      </c>
      <c r="G378" s="19">
        <v>0</v>
      </c>
      <c r="H378" s="19">
        <f t="shared" si="85"/>
        <v>0.89591699999999996</v>
      </c>
      <c r="I378" s="42">
        <f t="shared" si="86"/>
        <v>0</v>
      </c>
      <c r="J378" s="42">
        <f t="shared" si="87"/>
        <v>0</v>
      </c>
      <c r="K378" s="42">
        <f t="shared" si="88"/>
        <v>0</v>
      </c>
      <c r="L378" s="42">
        <f t="shared" si="89"/>
        <v>100</v>
      </c>
      <c r="M378" s="19">
        <v>0</v>
      </c>
      <c r="N378" s="19">
        <v>0</v>
      </c>
      <c r="O378" s="41">
        <f t="shared" si="90"/>
        <v>0</v>
      </c>
      <c r="P378" s="19">
        <v>0</v>
      </c>
      <c r="Q378" s="41">
        <f t="shared" si="91"/>
        <v>0</v>
      </c>
      <c r="R378" s="44">
        <f t="shared" si="92"/>
        <v>0</v>
      </c>
      <c r="S378" s="44">
        <f t="shared" si="93"/>
        <v>0</v>
      </c>
      <c r="T378" s="44">
        <f t="shared" si="94"/>
        <v>0</v>
      </c>
      <c r="U378" s="44">
        <f t="shared" si="95"/>
        <v>0</v>
      </c>
      <c r="V378" s="44">
        <f t="shared" si="96"/>
        <v>0</v>
      </c>
      <c r="X378" s="36">
        <f t="shared" si="84"/>
        <v>100</v>
      </c>
      <c r="Y378" s="47">
        <f t="shared" si="97"/>
        <v>0</v>
      </c>
    </row>
    <row r="379" spans="1:25" ht="15" x14ac:dyDescent="0.25">
      <c r="A379" s="18" t="s">
        <v>747</v>
      </c>
      <c r="B379" s="18" t="s">
        <v>748</v>
      </c>
      <c r="C379" s="18" t="s">
        <v>38</v>
      </c>
      <c r="D379" s="19">
        <v>2.4904999999999999</v>
      </c>
      <c r="E379" s="19">
        <v>0</v>
      </c>
      <c r="F379" s="19">
        <v>0</v>
      </c>
      <c r="G379" s="19">
        <v>0</v>
      </c>
      <c r="H379" s="19">
        <f t="shared" si="85"/>
        <v>2.4904999999999999</v>
      </c>
      <c r="I379" s="42">
        <f t="shared" si="86"/>
        <v>0</v>
      </c>
      <c r="J379" s="42">
        <f t="shared" si="87"/>
        <v>0</v>
      </c>
      <c r="K379" s="42">
        <f t="shared" si="88"/>
        <v>0</v>
      </c>
      <c r="L379" s="42">
        <f t="shared" si="89"/>
        <v>100</v>
      </c>
      <c r="M379" s="19">
        <v>0</v>
      </c>
      <c r="N379" s="19">
        <v>1.1653499999999999E-3</v>
      </c>
      <c r="O379" s="41">
        <f t="shared" si="90"/>
        <v>1.1653499999999999E-3</v>
      </c>
      <c r="P379" s="19">
        <v>3.5616500000000002E-2</v>
      </c>
      <c r="Q379" s="41">
        <f t="shared" si="91"/>
        <v>3.6781850000000005E-2</v>
      </c>
      <c r="R379" s="44">
        <f t="shared" si="92"/>
        <v>0</v>
      </c>
      <c r="S379" s="44">
        <f t="shared" si="93"/>
        <v>4.6791808873720135E-2</v>
      </c>
      <c r="T379" s="44">
        <f t="shared" si="94"/>
        <v>4.6791808873720135E-2</v>
      </c>
      <c r="U379" s="44">
        <f t="shared" si="95"/>
        <v>1.4300943585625379</v>
      </c>
      <c r="V379" s="44">
        <f t="shared" si="96"/>
        <v>1.4768861674362581</v>
      </c>
      <c r="X379" s="36">
        <f t="shared" si="84"/>
        <v>100</v>
      </c>
      <c r="Y379" s="47">
        <f t="shared" si="97"/>
        <v>1.4768861674362579</v>
      </c>
    </row>
    <row r="380" spans="1:25" ht="15" x14ac:dyDescent="0.25">
      <c r="A380" s="18" t="s">
        <v>749</v>
      </c>
      <c r="B380" s="18" t="s">
        <v>750</v>
      </c>
      <c r="C380" s="18" t="s">
        <v>38</v>
      </c>
      <c r="D380" s="19">
        <v>0.77667399999999998</v>
      </c>
      <c r="E380" s="19">
        <v>0</v>
      </c>
      <c r="F380" s="19">
        <v>0</v>
      </c>
      <c r="G380" s="19">
        <v>0</v>
      </c>
      <c r="H380" s="19">
        <f t="shared" si="85"/>
        <v>0.77667399999999998</v>
      </c>
      <c r="I380" s="42">
        <f t="shared" si="86"/>
        <v>0</v>
      </c>
      <c r="J380" s="42">
        <f t="shared" si="87"/>
        <v>0</v>
      </c>
      <c r="K380" s="42">
        <f t="shared" si="88"/>
        <v>0</v>
      </c>
      <c r="L380" s="42">
        <f t="shared" si="89"/>
        <v>100</v>
      </c>
      <c r="M380" s="19">
        <v>0</v>
      </c>
      <c r="N380" s="19">
        <v>0</v>
      </c>
      <c r="O380" s="41">
        <f t="shared" si="90"/>
        <v>0</v>
      </c>
      <c r="P380" s="19">
        <v>0</v>
      </c>
      <c r="Q380" s="41">
        <f t="shared" si="91"/>
        <v>0</v>
      </c>
      <c r="R380" s="44">
        <f t="shared" si="92"/>
        <v>0</v>
      </c>
      <c r="S380" s="44">
        <f t="shared" si="93"/>
        <v>0</v>
      </c>
      <c r="T380" s="44">
        <f t="shared" si="94"/>
        <v>0</v>
      </c>
      <c r="U380" s="44">
        <f t="shared" si="95"/>
        <v>0</v>
      </c>
      <c r="V380" s="44">
        <f t="shared" si="96"/>
        <v>0</v>
      </c>
      <c r="X380" s="36">
        <f t="shared" si="84"/>
        <v>100</v>
      </c>
      <c r="Y380" s="47">
        <f t="shared" si="97"/>
        <v>0</v>
      </c>
    </row>
    <row r="381" spans="1:25" ht="15" x14ac:dyDescent="0.25">
      <c r="A381" s="18" t="s">
        <v>751</v>
      </c>
      <c r="B381" s="18" t="s">
        <v>752</v>
      </c>
      <c r="C381" s="18" t="s">
        <v>38</v>
      </c>
      <c r="D381" s="19">
        <v>0.42177799999999999</v>
      </c>
      <c r="E381" s="19">
        <v>0</v>
      </c>
      <c r="F381" s="19">
        <v>0</v>
      </c>
      <c r="G381" s="19">
        <v>0</v>
      </c>
      <c r="H381" s="19">
        <f t="shared" si="85"/>
        <v>0.42177799999999999</v>
      </c>
      <c r="I381" s="42">
        <f t="shared" si="86"/>
        <v>0</v>
      </c>
      <c r="J381" s="42">
        <f t="shared" si="87"/>
        <v>0</v>
      </c>
      <c r="K381" s="42">
        <f t="shared" si="88"/>
        <v>0</v>
      </c>
      <c r="L381" s="42">
        <f t="shared" si="89"/>
        <v>100</v>
      </c>
      <c r="M381" s="19">
        <v>0</v>
      </c>
      <c r="N381" s="19">
        <v>0</v>
      </c>
      <c r="O381" s="41">
        <f t="shared" si="90"/>
        <v>0</v>
      </c>
      <c r="P381" s="19">
        <v>0</v>
      </c>
      <c r="Q381" s="41">
        <f t="shared" si="91"/>
        <v>0</v>
      </c>
      <c r="R381" s="44">
        <f t="shared" si="92"/>
        <v>0</v>
      </c>
      <c r="S381" s="44">
        <f t="shared" si="93"/>
        <v>0</v>
      </c>
      <c r="T381" s="44">
        <f t="shared" si="94"/>
        <v>0</v>
      </c>
      <c r="U381" s="44">
        <f t="shared" si="95"/>
        <v>0</v>
      </c>
      <c r="V381" s="44">
        <f t="shared" si="96"/>
        <v>0</v>
      </c>
      <c r="X381" s="36">
        <f t="shared" si="84"/>
        <v>100</v>
      </c>
      <c r="Y381" s="47">
        <f t="shared" si="97"/>
        <v>0</v>
      </c>
    </row>
    <row r="382" spans="1:25" ht="15" x14ac:dyDescent="0.25">
      <c r="A382" s="18" t="s">
        <v>753</v>
      </c>
      <c r="B382" s="18" t="s">
        <v>754</v>
      </c>
      <c r="C382" s="18" t="s">
        <v>38</v>
      </c>
      <c r="D382" s="19">
        <v>0.117881</v>
      </c>
      <c r="E382" s="19">
        <v>0</v>
      </c>
      <c r="F382" s="19">
        <v>0</v>
      </c>
      <c r="G382" s="19">
        <v>0</v>
      </c>
      <c r="H382" s="19">
        <f t="shared" si="85"/>
        <v>0.117881</v>
      </c>
      <c r="I382" s="42">
        <f t="shared" si="86"/>
        <v>0</v>
      </c>
      <c r="J382" s="42">
        <f t="shared" si="87"/>
        <v>0</v>
      </c>
      <c r="K382" s="42">
        <f t="shared" si="88"/>
        <v>0</v>
      </c>
      <c r="L382" s="42">
        <f t="shared" si="89"/>
        <v>100</v>
      </c>
      <c r="M382" s="19">
        <v>0</v>
      </c>
      <c r="N382" s="19">
        <v>5.4403399999999999E-4</v>
      </c>
      <c r="O382" s="41">
        <f t="shared" si="90"/>
        <v>5.4403399999999999E-4</v>
      </c>
      <c r="P382" s="19">
        <v>3.5054000000000001E-3</v>
      </c>
      <c r="Q382" s="41">
        <f t="shared" si="91"/>
        <v>4.0494340000000002E-3</v>
      </c>
      <c r="R382" s="44">
        <f t="shared" si="92"/>
        <v>0</v>
      </c>
      <c r="S382" s="44">
        <f t="shared" si="93"/>
        <v>0.46151118500861038</v>
      </c>
      <c r="T382" s="44">
        <f t="shared" si="94"/>
        <v>0.46151118500861038</v>
      </c>
      <c r="U382" s="44">
        <f t="shared" si="95"/>
        <v>2.9736768435965084</v>
      </c>
      <c r="V382" s="44">
        <f t="shared" si="96"/>
        <v>3.4351880286051193</v>
      </c>
      <c r="X382" s="36">
        <f t="shared" si="84"/>
        <v>100</v>
      </c>
      <c r="Y382" s="47">
        <f t="shared" si="97"/>
        <v>3.4351880286051188</v>
      </c>
    </row>
    <row r="383" spans="1:25" ht="15" x14ac:dyDescent="0.25">
      <c r="A383" s="18" t="s">
        <v>755</v>
      </c>
      <c r="B383" s="18" t="s">
        <v>756</v>
      </c>
      <c r="C383" s="18" t="s">
        <v>38</v>
      </c>
      <c r="D383" s="19">
        <v>0.22143599999999999</v>
      </c>
      <c r="E383" s="19">
        <v>0</v>
      </c>
      <c r="F383" s="19">
        <v>0</v>
      </c>
      <c r="G383" s="19">
        <v>0</v>
      </c>
      <c r="H383" s="19">
        <f t="shared" si="85"/>
        <v>0.22143599999999999</v>
      </c>
      <c r="I383" s="42">
        <f t="shared" si="86"/>
        <v>0</v>
      </c>
      <c r="J383" s="42">
        <f t="shared" si="87"/>
        <v>0</v>
      </c>
      <c r="K383" s="42">
        <f t="shared" si="88"/>
        <v>0</v>
      </c>
      <c r="L383" s="42">
        <f t="shared" si="89"/>
        <v>100</v>
      </c>
      <c r="M383" s="19">
        <v>0</v>
      </c>
      <c r="N383" s="19">
        <v>0</v>
      </c>
      <c r="O383" s="41">
        <f t="shared" si="90"/>
        <v>0</v>
      </c>
      <c r="P383" s="19">
        <v>5.0899599999999995E-4</v>
      </c>
      <c r="Q383" s="41">
        <f t="shared" si="91"/>
        <v>5.0899599999999995E-4</v>
      </c>
      <c r="R383" s="44">
        <f t="shared" si="92"/>
        <v>0</v>
      </c>
      <c r="S383" s="44">
        <f t="shared" si="93"/>
        <v>0</v>
      </c>
      <c r="T383" s="44">
        <f t="shared" si="94"/>
        <v>0</v>
      </c>
      <c r="U383" s="44">
        <f t="shared" si="95"/>
        <v>0.22986144980942572</v>
      </c>
      <c r="V383" s="44">
        <f t="shared" si="96"/>
        <v>0.22986144980942572</v>
      </c>
      <c r="X383" s="36">
        <f t="shared" si="84"/>
        <v>100</v>
      </c>
      <c r="Y383" s="47">
        <f t="shared" si="97"/>
        <v>0.22986144980942572</v>
      </c>
    </row>
    <row r="384" spans="1:25" ht="15" x14ac:dyDescent="0.25">
      <c r="A384" s="18" t="s">
        <v>757</v>
      </c>
      <c r="B384" s="18" t="s">
        <v>758</v>
      </c>
      <c r="C384" s="18" t="s">
        <v>38</v>
      </c>
      <c r="D384" s="19">
        <v>5.6171800000000001E-2</v>
      </c>
      <c r="E384" s="19">
        <v>0</v>
      </c>
      <c r="F384" s="19">
        <v>0</v>
      </c>
      <c r="G384" s="19">
        <v>0</v>
      </c>
      <c r="H384" s="19">
        <f t="shared" si="85"/>
        <v>5.6171800000000001E-2</v>
      </c>
      <c r="I384" s="42">
        <f t="shared" si="86"/>
        <v>0</v>
      </c>
      <c r="J384" s="42">
        <f t="shared" si="87"/>
        <v>0</v>
      </c>
      <c r="K384" s="42">
        <f t="shared" si="88"/>
        <v>0</v>
      </c>
      <c r="L384" s="42">
        <f t="shared" si="89"/>
        <v>100</v>
      </c>
      <c r="M384" s="19">
        <v>0</v>
      </c>
      <c r="N384" s="19">
        <v>1.00499E-4</v>
      </c>
      <c r="O384" s="41">
        <f t="shared" si="90"/>
        <v>1.00499E-4</v>
      </c>
      <c r="P384" s="19">
        <v>2.9311000000000002E-4</v>
      </c>
      <c r="Q384" s="41">
        <f t="shared" si="91"/>
        <v>3.9360900000000001E-4</v>
      </c>
      <c r="R384" s="44">
        <f t="shared" si="92"/>
        <v>0</v>
      </c>
      <c r="S384" s="44">
        <f t="shared" si="93"/>
        <v>0.17891361857729324</v>
      </c>
      <c r="T384" s="44">
        <f t="shared" si="94"/>
        <v>0.17891361857729324</v>
      </c>
      <c r="U384" s="44">
        <f t="shared" si="95"/>
        <v>0.52180987613001539</v>
      </c>
      <c r="V384" s="44">
        <f t="shared" si="96"/>
        <v>0.70072349470730866</v>
      </c>
      <c r="X384" s="36">
        <f t="shared" si="84"/>
        <v>100</v>
      </c>
      <c r="Y384" s="47">
        <f t="shared" si="97"/>
        <v>0.70072349470730866</v>
      </c>
    </row>
    <row r="385" spans="1:25" ht="15" x14ac:dyDescent="0.25">
      <c r="A385" s="18" t="s">
        <v>759</v>
      </c>
      <c r="B385" s="18" t="s">
        <v>760</v>
      </c>
      <c r="C385" s="18" t="s">
        <v>49</v>
      </c>
      <c r="D385" s="19">
        <v>0.26542700000000002</v>
      </c>
      <c r="E385" s="19">
        <v>0</v>
      </c>
      <c r="F385" s="19">
        <v>0</v>
      </c>
      <c r="G385" s="19">
        <v>0</v>
      </c>
      <c r="H385" s="19">
        <f t="shared" si="85"/>
        <v>0.26542700000000002</v>
      </c>
      <c r="I385" s="42">
        <f t="shared" si="86"/>
        <v>0</v>
      </c>
      <c r="J385" s="42">
        <f t="shared" si="87"/>
        <v>0</v>
      </c>
      <c r="K385" s="42">
        <f t="shared" si="88"/>
        <v>0</v>
      </c>
      <c r="L385" s="42">
        <f t="shared" si="89"/>
        <v>100</v>
      </c>
      <c r="M385" s="19">
        <v>0</v>
      </c>
      <c r="N385" s="19">
        <v>0</v>
      </c>
      <c r="O385" s="41">
        <f t="shared" si="90"/>
        <v>0</v>
      </c>
      <c r="P385" s="19">
        <v>0</v>
      </c>
      <c r="Q385" s="41">
        <f t="shared" si="91"/>
        <v>0</v>
      </c>
      <c r="R385" s="44">
        <f t="shared" si="92"/>
        <v>0</v>
      </c>
      <c r="S385" s="44">
        <f t="shared" si="93"/>
        <v>0</v>
      </c>
      <c r="T385" s="44">
        <f t="shared" si="94"/>
        <v>0</v>
      </c>
      <c r="U385" s="44">
        <f t="shared" si="95"/>
        <v>0</v>
      </c>
      <c r="V385" s="44">
        <f t="shared" si="96"/>
        <v>0</v>
      </c>
      <c r="X385" s="36">
        <f t="shared" si="84"/>
        <v>100</v>
      </c>
      <c r="Y385" s="47">
        <f t="shared" si="97"/>
        <v>0</v>
      </c>
    </row>
    <row r="386" spans="1:25" ht="15" x14ac:dyDescent="0.25">
      <c r="A386" s="18" t="s">
        <v>761</v>
      </c>
      <c r="B386" s="18" t="s">
        <v>762</v>
      </c>
      <c r="C386" s="18" t="s">
        <v>28</v>
      </c>
      <c r="D386" s="19">
        <v>61.845100000000002</v>
      </c>
      <c r="E386" s="19">
        <v>0</v>
      </c>
      <c r="F386" s="19">
        <v>0.80938753227799998</v>
      </c>
      <c r="G386" s="19">
        <v>0</v>
      </c>
      <c r="H386" s="19">
        <f t="shared" si="85"/>
        <v>61.035712467722</v>
      </c>
      <c r="I386" s="42">
        <f t="shared" si="86"/>
        <v>0</v>
      </c>
      <c r="J386" s="42">
        <f t="shared" si="87"/>
        <v>1.3087334845897249</v>
      </c>
      <c r="K386" s="42">
        <f t="shared" si="88"/>
        <v>0</v>
      </c>
      <c r="L386" s="42">
        <f t="shared" si="89"/>
        <v>98.691266515410263</v>
      </c>
      <c r="M386" s="19">
        <v>0.92465299999999995</v>
      </c>
      <c r="N386" s="19">
        <v>0.56163399999999997</v>
      </c>
      <c r="O386" s="41">
        <f t="shared" si="90"/>
        <v>1.4862869999999999</v>
      </c>
      <c r="P386" s="19">
        <v>1.7531099999999999</v>
      </c>
      <c r="Q386" s="41">
        <f t="shared" si="91"/>
        <v>3.2393969999999999</v>
      </c>
      <c r="R386" s="44">
        <f t="shared" si="92"/>
        <v>1.4951111729142648</v>
      </c>
      <c r="S386" s="44">
        <f t="shared" si="93"/>
        <v>0.90813015097396554</v>
      </c>
      <c r="T386" s="44">
        <f t="shared" si="94"/>
        <v>2.40324132388823</v>
      </c>
      <c r="U386" s="44">
        <f t="shared" si="95"/>
        <v>2.8346788993792553</v>
      </c>
      <c r="V386" s="44">
        <f t="shared" si="96"/>
        <v>5.2379202232674862</v>
      </c>
      <c r="X386" s="36">
        <f t="shared" si="84"/>
        <v>99.999999999999986</v>
      </c>
      <c r="Y386" s="47">
        <f t="shared" si="97"/>
        <v>5.2379202232674853</v>
      </c>
    </row>
    <row r="387" spans="1:25" ht="15" x14ac:dyDescent="0.25">
      <c r="A387" s="18" t="s">
        <v>763</v>
      </c>
      <c r="B387" s="18" t="s">
        <v>764</v>
      </c>
      <c r="C387" s="18" t="s">
        <v>38</v>
      </c>
      <c r="D387" s="19">
        <v>0.42235499999999998</v>
      </c>
      <c r="E387" s="19">
        <v>0</v>
      </c>
      <c r="F387" s="19">
        <v>0</v>
      </c>
      <c r="G387" s="19">
        <v>0</v>
      </c>
      <c r="H387" s="19">
        <f t="shared" si="85"/>
        <v>0.42235499999999998</v>
      </c>
      <c r="I387" s="42">
        <f t="shared" si="86"/>
        <v>0</v>
      </c>
      <c r="J387" s="42">
        <f t="shared" si="87"/>
        <v>0</v>
      </c>
      <c r="K387" s="42">
        <f t="shared" si="88"/>
        <v>0</v>
      </c>
      <c r="L387" s="42">
        <f t="shared" si="89"/>
        <v>100</v>
      </c>
      <c r="M387" s="19">
        <v>0</v>
      </c>
      <c r="N387" s="19">
        <v>0</v>
      </c>
      <c r="O387" s="41">
        <f t="shared" si="90"/>
        <v>0</v>
      </c>
      <c r="P387" s="19">
        <v>0</v>
      </c>
      <c r="Q387" s="41">
        <f t="shared" si="91"/>
        <v>0</v>
      </c>
      <c r="R387" s="44">
        <f t="shared" si="92"/>
        <v>0</v>
      </c>
      <c r="S387" s="44">
        <f t="shared" si="93"/>
        <v>0</v>
      </c>
      <c r="T387" s="44">
        <f t="shared" si="94"/>
        <v>0</v>
      </c>
      <c r="U387" s="44">
        <f t="shared" si="95"/>
        <v>0</v>
      </c>
      <c r="V387" s="44">
        <f t="shared" si="96"/>
        <v>0</v>
      </c>
      <c r="X387" s="36">
        <f t="shared" si="84"/>
        <v>100</v>
      </c>
      <c r="Y387" s="47">
        <f t="shared" si="97"/>
        <v>0</v>
      </c>
    </row>
    <row r="388" spans="1:25" ht="15" x14ac:dyDescent="0.25">
      <c r="A388" s="18" t="s">
        <v>765</v>
      </c>
      <c r="B388" s="18" t="s">
        <v>766</v>
      </c>
      <c r="C388" s="18" t="s">
        <v>38</v>
      </c>
      <c r="D388" s="19">
        <v>0.27263999999999999</v>
      </c>
      <c r="E388" s="19">
        <v>1.2101237143499999E-2</v>
      </c>
      <c r="F388" s="19">
        <v>2.26822789281E-2</v>
      </c>
      <c r="G388" s="19">
        <v>3.7311686396E-2</v>
      </c>
      <c r="H388" s="19">
        <f t="shared" si="85"/>
        <v>0.20054479753240004</v>
      </c>
      <c r="I388" s="42">
        <f t="shared" si="86"/>
        <v>4.4385406189480632</v>
      </c>
      <c r="J388" s="42">
        <f t="shared" si="87"/>
        <v>8.3194978462808109</v>
      </c>
      <c r="K388" s="42">
        <f t="shared" si="88"/>
        <v>13.685330984448358</v>
      </c>
      <c r="L388" s="42">
        <f t="shared" si="89"/>
        <v>73.556630550322794</v>
      </c>
      <c r="M388" s="19">
        <v>2.6424700000000001E-4</v>
      </c>
      <c r="N388" s="19">
        <v>1.38012E-2</v>
      </c>
      <c r="O388" s="41">
        <f t="shared" si="90"/>
        <v>1.4065447E-2</v>
      </c>
      <c r="P388" s="19">
        <v>1.0869999999999999E-2</v>
      </c>
      <c r="Q388" s="41">
        <f t="shared" si="91"/>
        <v>2.4935446999999999E-2</v>
      </c>
      <c r="R388" s="44">
        <f t="shared" si="92"/>
        <v>9.6921581572769949E-2</v>
      </c>
      <c r="S388" s="44">
        <f t="shared" si="93"/>
        <v>5.06205985915493</v>
      </c>
      <c r="T388" s="44">
        <f t="shared" si="94"/>
        <v>5.1589814407276995</v>
      </c>
      <c r="U388" s="44">
        <f t="shared" si="95"/>
        <v>3.986942488262911</v>
      </c>
      <c r="V388" s="44">
        <f t="shared" si="96"/>
        <v>9.1459239289906105</v>
      </c>
      <c r="X388" s="36">
        <f t="shared" si="84"/>
        <v>100.00000000000003</v>
      </c>
      <c r="Y388" s="47">
        <f t="shared" si="97"/>
        <v>9.1459239289906105</v>
      </c>
    </row>
    <row r="389" spans="1:25" ht="15" x14ac:dyDescent="0.25">
      <c r="A389" s="18" t="s">
        <v>767</v>
      </c>
      <c r="B389" s="18" t="s">
        <v>768</v>
      </c>
      <c r="C389" s="18" t="s">
        <v>1778</v>
      </c>
      <c r="D389" s="19">
        <v>8.5858799999999995</v>
      </c>
      <c r="E389" s="19">
        <v>0</v>
      </c>
      <c r="F389" s="19">
        <v>0</v>
      </c>
      <c r="G389" s="19">
        <v>0</v>
      </c>
      <c r="H389" s="19">
        <f t="shared" si="85"/>
        <v>8.5858799999999995</v>
      </c>
      <c r="I389" s="42">
        <f t="shared" si="86"/>
        <v>0</v>
      </c>
      <c r="J389" s="42">
        <f t="shared" si="87"/>
        <v>0</v>
      </c>
      <c r="K389" s="42">
        <f t="shared" si="88"/>
        <v>0</v>
      </c>
      <c r="L389" s="42">
        <f t="shared" si="89"/>
        <v>100</v>
      </c>
      <c r="M389" s="19">
        <v>7.8799999999999995E-2</v>
      </c>
      <c r="N389" s="19">
        <v>9.2799999999999994E-2</v>
      </c>
      <c r="O389" s="41">
        <f t="shared" si="90"/>
        <v>0.17159999999999997</v>
      </c>
      <c r="P389" s="19">
        <v>0.28301999999999999</v>
      </c>
      <c r="Q389" s="41">
        <f t="shared" si="91"/>
        <v>0.45461999999999997</v>
      </c>
      <c r="R389" s="44">
        <f t="shared" si="92"/>
        <v>0.91778594622799292</v>
      </c>
      <c r="S389" s="44">
        <f t="shared" si="93"/>
        <v>1.0808443630705298</v>
      </c>
      <c r="T389" s="44">
        <f t="shared" si="94"/>
        <v>1.9986303092985225</v>
      </c>
      <c r="U389" s="44">
        <f t="shared" si="95"/>
        <v>3.2963423667696263</v>
      </c>
      <c r="V389" s="44">
        <f t="shared" si="96"/>
        <v>5.2949726760681495</v>
      </c>
      <c r="X389" s="36">
        <f t="shared" si="84"/>
        <v>100</v>
      </c>
      <c r="Y389" s="47">
        <f t="shared" si="97"/>
        <v>5.2949726760681486</v>
      </c>
    </row>
    <row r="390" spans="1:25" ht="15" x14ac:dyDescent="0.25">
      <c r="A390" s="18" t="s">
        <v>769</v>
      </c>
      <c r="B390" s="18" t="s">
        <v>770</v>
      </c>
      <c r="C390" s="18" t="s">
        <v>49</v>
      </c>
      <c r="D390" s="19">
        <v>0.214749</v>
      </c>
      <c r="E390" s="19">
        <v>0</v>
      </c>
      <c r="F390" s="19">
        <v>0</v>
      </c>
      <c r="G390" s="19">
        <v>0</v>
      </c>
      <c r="H390" s="19">
        <f t="shared" si="85"/>
        <v>0.214749</v>
      </c>
      <c r="I390" s="42">
        <f t="shared" si="86"/>
        <v>0</v>
      </c>
      <c r="J390" s="42">
        <f t="shared" si="87"/>
        <v>0</v>
      </c>
      <c r="K390" s="42">
        <f t="shared" si="88"/>
        <v>0</v>
      </c>
      <c r="L390" s="42">
        <f t="shared" si="89"/>
        <v>100</v>
      </c>
      <c r="M390" s="19">
        <v>0</v>
      </c>
      <c r="N390" s="19">
        <v>0</v>
      </c>
      <c r="O390" s="41">
        <f t="shared" si="90"/>
        <v>0</v>
      </c>
      <c r="P390" s="19">
        <v>1.0938600000000001E-3</v>
      </c>
      <c r="Q390" s="41">
        <f t="shared" si="91"/>
        <v>1.0938600000000001E-3</v>
      </c>
      <c r="R390" s="44">
        <f t="shared" si="92"/>
        <v>0</v>
      </c>
      <c r="S390" s="44">
        <f t="shared" si="93"/>
        <v>0</v>
      </c>
      <c r="T390" s="44">
        <f t="shared" si="94"/>
        <v>0</v>
      </c>
      <c r="U390" s="44">
        <f t="shared" si="95"/>
        <v>0.50936674908847079</v>
      </c>
      <c r="V390" s="44">
        <f t="shared" si="96"/>
        <v>0.50936674908847079</v>
      </c>
      <c r="X390" s="36">
        <f t="shared" si="84"/>
        <v>100</v>
      </c>
      <c r="Y390" s="47">
        <f t="shared" si="97"/>
        <v>0.50936674908847079</v>
      </c>
    </row>
    <row r="391" spans="1:25" ht="15" x14ac:dyDescent="0.25">
      <c r="A391" s="18" t="s">
        <v>771</v>
      </c>
      <c r="B391" s="18" t="s">
        <v>772</v>
      </c>
      <c r="C391" s="18" t="s">
        <v>38</v>
      </c>
      <c r="D391" s="19">
        <v>3.3809499999999999</v>
      </c>
      <c r="E391" s="19">
        <v>0</v>
      </c>
      <c r="F391" s="19">
        <v>0</v>
      </c>
      <c r="G391" s="19">
        <v>0</v>
      </c>
      <c r="H391" s="19">
        <f t="shared" si="85"/>
        <v>3.3809499999999999</v>
      </c>
      <c r="I391" s="42">
        <f t="shared" si="86"/>
        <v>0</v>
      </c>
      <c r="J391" s="42">
        <f t="shared" si="87"/>
        <v>0</v>
      </c>
      <c r="K391" s="42">
        <f t="shared" si="88"/>
        <v>0</v>
      </c>
      <c r="L391" s="42">
        <f t="shared" si="89"/>
        <v>100</v>
      </c>
      <c r="M391" s="19">
        <v>1.08173E-2</v>
      </c>
      <c r="N391" s="19">
        <v>3.5999999999999999E-3</v>
      </c>
      <c r="O391" s="41">
        <f t="shared" si="90"/>
        <v>1.4417300000000001E-2</v>
      </c>
      <c r="P391" s="19">
        <v>6.2895800000000002E-2</v>
      </c>
      <c r="Q391" s="41">
        <f t="shared" si="91"/>
        <v>7.7313099999999996E-2</v>
      </c>
      <c r="R391" s="44">
        <f t="shared" si="92"/>
        <v>0.31994853517502481</v>
      </c>
      <c r="S391" s="44">
        <f t="shared" si="93"/>
        <v>0.10647894822461143</v>
      </c>
      <c r="T391" s="44">
        <f t="shared" si="94"/>
        <v>0.42642748339963626</v>
      </c>
      <c r="U391" s="44">
        <f t="shared" si="95"/>
        <v>1.86029961992931</v>
      </c>
      <c r="V391" s="44">
        <f t="shared" si="96"/>
        <v>2.2867271033289458</v>
      </c>
      <c r="X391" s="36">
        <f t="shared" si="84"/>
        <v>100</v>
      </c>
      <c r="Y391" s="47">
        <f t="shared" si="97"/>
        <v>2.2867271033289462</v>
      </c>
    </row>
    <row r="392" spans="1:25" ht="15" x14ac:dyDescent="0.25">
      <c r="A392" s="18" t="s">
        <v>773</v>
      </c>
      <c r="B392" s="18" t="s">
        <v>774</v>
      </c>
      <c r="C392" s="18" t="s">
        <v>28</v>
      </c>
      <c r="D392" s="19">
        <v>0.58545199999999997</v>
      </c>
      <c r="E392" s="19">
        <v>0</v>
      </c>
      <c r="F392" s="19">
        <v>0</v>
      </c>
      <c r="G392" s="19">
        <v>0</v>
      </c>
      <c r="H392" s="19">
        <f t="shared" si="85"/>
        <v>0.58545199999999997</v>
      </c>
      <c r="I392" s="42">
        <f t="shared" si="86"/>
        <v>0</v>
      </c>
      <c r="J392" s="42">
        <f t="shared" si="87"/>
        <v>0</v>
      </c>
      <c r="K392" s="42">
        <f t="shared" si="88"/>
        <v>0</v>
      </c>
      <c r="L392" s="42">
        <f t="shared" si="89"/>
        <v>100</v>
      </c>
      <c r="M392" s="19">
        <v>0</v>
      </c>
      <c r="N392" s="19">
        <v>2.3599999999999999E-2</v>
      </c>
      <c r="O392" s="41">
        <f t="shared" si="90"/>
        <v>2.3599999999999999E-2</v>
      </c>
      <c r="P392" s="19">
        <v>7.0271399999999998E-2</v>
      </c>
      <c r="Q392" s="41">
        <f t="shared" si="91"/>
        <v>9.3871399999999994E-2</v>
      </c>
      <c r="R392" s="44">
        <f t="shared" si="92"/>
        <v>0</v>
      </c>
      <c r="S392" s="44">
        <f t="shared" si="93"/>
        <v>4.031073427027323</v>
      </c>
      <c r="T392" s="44">
        <f t="shared" si="94"/>
        <v>4.031073427027323</v>
      </c>
      <c r="U392" s="44">
        <f t="shared" si="95"/>
        <v>12.002931068644399</v>
      </c>
      <c r="V392" s="44">
        <f t="shared" si="96"/>
        <v>16.03400449567172</v>
      </c>
      <c r="X392" s="36">
        <f t="shared" si="84"/>
        <v>100</v>
      </c>
      <c r="Y392" s="47">
        <f t="shared" si="97"/>
        <v>16.034004495671724</v>
      </c>
    </row>
    <row r="393" spans="1:25" ht="15" x14ac:dyDescent="0.25">
      <c r="A393" s="18" t="s">
        <v>775</v>
      </c>
      <c r="B393" s="18" t="s">
        <v>776</v>
      </c>
      <c r="C393" s="18" t="s">
        <v>38</v>
      </c>
      <c r="D393" s="19">
        <v>6.4029499999999997</v>
      </c>
      <c r="E393" s="19">
        <v>2.1977973967900001E-2</v>
      </c>
      <c r="F393" s="19">
        <v>2.4280371042100001E-3</v>
      </c>
      <c r="G393" s="19">
        <v>1.18347857716E-2</v>
      </c>
      <c r="H393" s="19">
        <f t="shared" si="85"/>
        <v>6.3667092031562902</v>
      </c>
      <c r="I393" s="42">
        <f t="shared" si="86"/>
        <v>0.34324762754511595</v>
      </c>
      <c r="J393" s="42">
        <f t="shared" si="87"/>
        <v>3.7920600726383938E-2</v>
      </c>
      <c r="K393" s="42">
        <f t="shared" si="88"/>
        <v>0.18483333106771099</v>
      </c>
      <c r="L393" s="42">
        <f t="shared" si="89"/>
        <v>99.433998440660801</v>
      </c>
      <c r="M393" s="19">
        <v>1.2E-2</v>
      </c>
      <c r="N393" s="19">
        <v>2E-3</v>
      </c>
      <c r="O393" s="41">
        <f t="shared" si="90"/>
        <v>1.4E-2</v>
      </c>
      <c r="P393" s="19">
        <v>0.114843</v>
      </c>
      <c r="Q393" s="41">
        <f t="shared" si="91"/>
        <v>0.12884300000000001</v>
      </c>
      <c r="R393" s="44">
        <f t="shared" si="92"/>
        <v>0.18741361403727971</v>
      </c>
      <c r="S393" s="44">
        <f t="shared" si="93"/>
        <v>3.1235602339546618E-2</v>
      </c>
      <c r="T393" s="44">
        <f t="shared" si="94"/>
        <v>0.21864921637682633</v>
      </c>
      <c r="U393" s="44">
        <f t="shared" si="95"/>
        <v>1.7935951397402763</v>
      </c>
      <c r="V393" s="44">
        <f t="shared" si="96"/>
        <v>2.0122443561171028</v>
      </c>
      <c r="X393" s="36">
        <f t="shared" si="84"/>
        <v>100.00000000000001</v>
      </c>
      <c r="Y393" s="47">
        <f t="shared" si="97"/>
        <v>2.0122443561171028</v>
      </c>
    </row>
    <row r="394" spans="1:25" ht="15" x14ac:dyDescent="0.25">
      <c r="A394" s="18" t="s">
        <v>777</v>
      </c>
      <c r="B394" s="18" t="s">
        <v>699</v>
      </c>
      <c r="C394" s="18" t="s">
        <v>1778</v>
      </c>
      <c r="D394" s="19">
        <v>0.58545199999999997</v>
      </c>
      <c r="E394" s="19">
        <v>0</v>
      </c>
      <c r="F394" s="19">
        <v>0</v>
      </c>
      <c r="G394" s="19">
        <v>0</v>
      </c>
      <c r="H394" s="19">
        <f t="shared" si="85"/>
        <v>0.58545199999999997</v>
      </c>
      <c r="I394" s="42">
        <f t="shared" si="86"/>
        <v>0</v>
      </c>
      <c r="J394" s="42">
        <f t="shared" si="87"/>
        <v>0</v>
      </c>
      <c r="K394" s="42">
        <f t="shared" si="88"/>
        <v>0</v>
      </c>
      <c r="L394" s="42">
        <f t="shared" si="89"/>
        <v>100</v>
      </c>
      <c r="M394" s="19">
        <v>0</v>
      </c>
      <c r="N394" s="19">
        <v>2.3599999999999999E-2</v>
      </c>
      <c r="O394" s="41">
        <f t="shared" si="90"/>
        <v>2.3599999999999999E-2</v>
      </c>
      <c r="P394" s="19">
        <v>7.0271399999999998E-2</v>
      </c>
      <c r="Q394" s="41">
        <f t="shared" si="91"/>
        <v>9.3871399999999994E-2</v>
      </c>
      <c r="R394" s="44">
        <f t="shared" si="92"/>
        <v>0</v>
      </c>
      <c r="S394" s="44">
        <f t="shared" si="93"/>
        <v>4.031073427027323</v>
      </c>
      <c r="T394" s="44">
        <f t="shared" si="94"/>
        <v>4.031073427027323</v>
      </c>
      <c r="U394" s="44">
        <f t="shared" si="95"/>
        <v>12.002931068644399</v>
      </c>
      <c r="V394" s="44">
        <f t="shared" si="96"/>
        <v>16.03400449567172</v>
      </c>
      <c r="X394" s="36">
        <f t="shared" si="84"/>
        <v>100</v>
      </c>
      <c r="Y394" s="47">
        <f t="shared" si="97"/>
        <v>16.034004495671724</v>
      </c>
    </row>
    <row r="395" spans="1:25" ht="15" x14ac:dyDescent="0.25">
      <c r="A395" s="18" t="s">
        <v>778</v>
      </c>
      <c r="B395" s="18" t="s">
        <v>779</v>
      </c>
      <c r="C395" s="18" t="s">
        <v>38</v>
      </c>
      <c r="D395" s="19">
        <v>3.0039099999999999</v>
      </c>
      <c r="E395" s="19">
        <v>0</v>
      </c>
      <c r="F395" s="19">
        <v>0</v>
      </c>
      <c r="G395" s="19">
        <v>0</v>
      </c>
      <c r="H395" s="19">
        <f t="shared" si="85"/>
        <v>3.0039099999999999</v>
      </c>
      <c r="I395" s="42">
        <f t="shared" si="86"/>
        <v>0</v>
      </c>
      <c r="J395" s="42">
        <f t="shared" si="87"/>
        <v>0</v>
      </c>
      <c r="K395" s="42">
        <f t="shared" si="88"/>
        <v>0</v>
      </c>
      <c r="L395" s="42">
        <f t="shared" si="89"/>
        <v>100</v>
      </c>
      <c r="M395" s="19">
        <v>1.3128300000000001E-2</v>
      </c>
      <c r="N395" s="19">
        <v>9.4621099999999993E-3</v>
      </c>
      <c r="O395" s="41">
        <f t="shared" si="90"/>
        <v>2.2590409999999998E-2</v>
      </c>
      <c r="P395" s="19">
        <v>4.9847000000000002E-2</v>
      </c>
      <c r="Q395" s="41">
        <f t="shared" si="91"/>
        <v>7.2437410000000008E-2</v>
      </c>
      <c r="R395" s="44">
        <f t="shared" si="92"/>
        <v>0.4370403906907997</v>
      </c>
      <c r="S395" s="44">
        <f t="shared" si="93"/>
        <v>0.31499312562626708</v>
      </c>
      <c r="T395" s="44">
        <f t="shared" si="94"/>
        <v>0.75203351631706672</v>
      </c>
      <c r="U395" s="44">
        <f t="shared" si="95"/>
        <v>1.6594039102369913</v>
      </c>
      <c r="V395" s="44">
        <f t="shared" si="96"/>
        <v>2.4114374265540581</v>
      </c>
      <c r="X395" s="36">
        <f t="shared" si="84"/>
        <v>100</v>
      </c>
      <c r="Y395" s="47">
        <f t="shared" si="97"/>
        <v>2.4114374265540581</v>
      </c>
    </row>
    <row r="396" spans="1:25" ht="15" x14ac:dyDescent="0.25">
      <c r="A396" s="18" t="s">
        <v>780</v>
      </c>
      <c r="B396" s="18" t="s">
        <v>781</v>
      </c>
      <c r="C396" s="18" t="s">
        <v>38</v>
      </c>
      <c r="D396" s="19">
        <v>0.31277899999999997</v>
      </c>
      <c r="E396" s="19">
        <v>0</v>
      </c>
      <c r="F396" s="19">
        <v>0</v>
      </c>
      <c r="G396" s="19">
        <v>0</v>
      </c>
      <c r="H396" s="19">
        <f t="shared" si="85"/>
        <v>0.31277899999999997</v>
      </c>
      <c r="I396" s="42">
        <f t="shared" si="86"/>
        <v>0</v>
      </c>
      <c r="J396" s="42">
        <f t="shared" si="87"/>
        <v>0</v>
      </c>
      <c r="K396" s="42">
        <f t="shared" si="88"/>
        <v>0</v>
      </c>
      <c r="L396" s="42">
        <f t="shared" si="89"/>
        <v>100</v>
      </c>
      <c r="M396" s="19">
        <v>1.3664999999999999E-4</v>
      </c>
      <c r="N396" s="19">
        <v>1.10232E-4</v>
      </c>
      <c r="O396" s="41">
        <f t="shared" si="90"/>
        <v>2.4688199999999997E-4</v>
      </c>
      <c r="P396" s="19">
        <v>7.1630499999999998E-4</v>
      </c>
      <c r="Q396" s="41">
        <f t="shared" si="91"/>
        <v>9.631869999999999E-4</v>
      </c>
      <c r="R396" s="44">
        <f t="shared" si="92"/>
        <v>4.3688994465740982E-2</v>
      </c>
      <c r="S396" s="44">
        <f t="shared" si="93"/>
        <v>3.5242775250256576E-2</v>
      </c>
      <c r="T396" s="44">
        <f t="shared" si="94"/>
        <v>7.8931769715997552E-2</v>
      </c>
      <c r="U396" s="44">
        <f t="shared" si="95"/>
        <v>0.22901313707122281</v>
      </c>
      <c r="V396" s="44">
        <f t="shared" si="96"/>
        <v>0.30794490678722036</v>
      </c>
      <c r="X396" s="36">
        <f t="shared" si="84"/>
        <v>100</v>
      </c>
      <c r="Y396" s="47">
        <f t="shared" si="97"/>
        <v>0.30794490678722036</v>
      </c>
    </row>
    <row r="397" spans="1:25" ht="15" x14ac:dyDescent="0.25">
      <c r="A397" s="18" t="s">
        <v>782</v>
      </c>
      <c r="B397" s="18" t="s">
        <v>783</v>
      </c>
      <c r="C397" s="18" t="s">
        <v>38</v>
      </c>
      <c r="D397" s="19">
        <v>1.4649000000000001</v>
      </c>
      <c r="E397" s="19">
        <v>0</v>
      </c>
      <c r="F397" s="19">
        <v>0</v>
      </c>
      <c r="G397" s="19">
        <v>0</v>
      </c>
      <c r="H397" s="19">
        <f t="shared" si="85"/>
        <v>1.4649000000000001</v>
      </c>
      <c r="I397" s="42">
        <f t="shared" si="86"/>
        <v>0</v>
      </c>
      <c r="J397" s="42">
        <f t="shared" si="87"/>
        <v>0</v>
      </c>
      <c r="K397" s="42">
        <f t="shared" si="88"/>
        <v>0</v>
      </c>
      <c r="L397" s="42">
        <f t="shared" si="89"/>
        <v>100</v>
      </c>
      <c r="M397" s="19">
        <v>0</v>
      </c>
      <c r="N397" s="19">
        <v>3.53202E-4</v>
      </c>
      <c r="O397" s="41">
        <f t="shared" si="90"/>
        <v>3.53202E-4</v>
      </c>
      <c r="P397" s="19">
        <v>4.7069100000000003E-2</v>
      </c>
      <c r="Q397" s="41">
        <f t="shared" si="91"/>
        <v>4.7422302E-2</v>
      </c>
      <c r="R397" s="44">
        <f t="shared" si="92"/>
        <v>0</v>
      </c>
      <c r="S397" s="44">
        <f t="shared" si="93"/>
        <v>2.4110997337702229E-2</v>
      </c>
      <c r="T397" s="44">
        <f t="shared" si="94"/>
        <v>2.4110997337702229E-2</v>
      </c>
      <c r="U397" s="44">
        <f t="shared" si="95"/>
        <v>3.213127175916445</v>
      </c>
      <c r="V397" s="44">
        <f t="shared" si="96"/>
        <v>3.2372381732541471</v>
      </c>
      <c r="X397" s="36">
        <f t="shared" si="84"/>
        <v>100</v>
      </c>
      <c r="Y397" s="47">
        <f t="shared" si="97"/>
        <v>3.2372381732541471</v>
      </c>
    </row>
    <row r="398" spans="1:25" ht="15" x14ac:dyDescent="0.25">
      <c r="A398" s="18" t="s">
        <v>784</v>
      </c>
      <c r="B398" s="18" t="s">
        <v>785</v>
      </c>
      <c r="C398" s="18" t="s">
        <v>38</v>
      </c>
      <c r="D398" s="19">
        <v>15.8734</v>
      </c>
      <c r="E398" s="19">
        <v>0</v>
      </c>
      <c r="F398" s="19">
        <v>0</v>
      </c>
      <c r="G398" s="19">
        <v>0</v>
      </c>
      <c r="H398" s="19">
        <f t="shared" si="85"/>
        <v>15.8734</v>
      </c>
      <c r="I398" s="42">
        <f t="shared" si="86"/>
        <v>0</v>
      </c>
      <c r="J398" s="42">
        <f t="shared" si="87"/>
        <v>0</v>
      </c>
      <c r="K398" s="42">
        <f t="shared" si="88"/>
        <v>0</v>
      </c>
      <c r="L398" s="42">
        <f t="shared" si="89"/>
        <v>100</v>
      </c>
      <c r="M398" s="19">
        <v>0.30541699999999999</v>
      </c>
      <c r="N398" s="19">
        <v>0.118079</v>
      </c>
      <c r="O398" s="41">
        <f t="shared" si="90"/>
        <v>0.42349599999999998</v>
      </c>
      <c r="P398" s="19">
        <v>0.42283900000000002</v>
      </c>
      <c r="Q398" s="41">
        <f t="shared" si="91"/>
        <v>0.84633500000000006</v>
      </c>
      <c r="R398" s="44">
        <f t="shared" si="92"/>
        <v>1.9240805372509984</v>
      </c>
      <c r="S398" s="44">
        <f t="shared" si="93"/>
        <v>0.74387969811130572</v>
      </c>
      <c r="T398" s="44">
        <f t="shared" si="94"/>
        <v>2.6679602353623042</v>
      </c>
      <c r="U398" s="44">
        <f t="shared" si="95"/>
        <v>2.6638212355261004</v>
      </c>
      <c r="V398" s="44">
        <f t="shared" si="96"/>
        <v>5.331781470888405</v>
      </c>
      <c r="X398" s="36">
        <f t="shared" si="84"/>
        <v>100</v>
      </c>
      <c r="Y398" s="47">
        <f t="shared" si="97"/>
        <v>5.331781470888405</v>
      </c>
    </row>
    <row r="399" spans="1:25" ht="15" x14ac:dyDescent="0.25">
      <c r="A399" s="18" t="s">
        <v>786</v>
      </c>
      <c r="B399" s="18" t="s">
        <v>787</v>
      </c>
      <c r="C399" s="18" t="s">
        <v>38</v>
      </c>
      <c r="D399" s="19">
        <v>5.53172</v>
      </c>
      <c r="E399" s="19">
        <v>0</v>
      </c>
      <c r="F399" s="19">
        <v>0</v>
      </c>
      <c r="G399" s="19">
        <v>0</v>
      </c>
      <c r="H399" s="19">
        <f t="shared" si="85"/>
        <v>5.53172</v>
      </c>
      <c r="I399" s="42">
        <f t="shared" si="86"/>
        <v>0</v>
      </c>
      <c r="J399" s="42">
        <f t="shared" si="87"/>
        <v>0</v>
      </c>
      <c r="K399" s="42">
        <f t="shared" si="88"/>
        <v>0</v>
      </c>
      <c r="L399" s="42">
        <f t="shared" si="89"/>
        <v>100</v>
      </c>
      <c r="M399" s="19">
        <v>4.7041100000000002E-2</v>
      </c>
      <c r="N399" s="19">
        <v>5.7257099999999998E-2</v>
      </c>
      <c r="O399" s="41">
        <f t="shared" si="90"/>
        <v>0.10429820000000001</v>
      </c>
      <c r="P399" s="19">
        <v>0.20146</v>
      </c>
      <c r="Q399" s="41">
        <f t="shared" si="91"/>
        <v>0.30575819999999998</v>
      </c>
      <c r="R399" s="44">
        <f t="shared" si="92"/>
        <v>0.85038830598801096</v>
      </c>
      <c r="S399" s="44">
        <f t="shared" si="93"/>
        <v>1.0350686585727404</v>
      </c>
      <c r="T399" s="44">
        <f t="shared" si="94"/>
        <v>1.8854569645607517</v>
      </c>
      <c r="U399" s="44">
        <f t="shared" si="95"/>
        <v>3.6419052301996482</v>
      </c>
      <c r="V399" s="44">
        <f t="shared" si="96"/>
        <v>5.5273621947603999</v>
      </c>
      <c r="X399" s="36">
        <f t="shared" si="84"/>
        <v>100</v>
      </c>
      <c r="Y399" s="47">
        <f t="shared" si="97"/>
        <v>5.5273621947603999</v>
      </c>
    </row>
    <row r="400" spans="1:25" ht="15" x14ac:dyDescent="0.25">
      <c r="A400" s="18" t="s">
        <v>788</v>
      </c>
      <c r="B400" s="18" t="s">
        <v>789</v>
      </c>
      <c r="C400" s="18" t="s">
        <v>38</v>
      </c>
      <c r="D400" s="19">
        <v>0.63380899999999996</v>
      </c>
      <c r="E400" s="19">
        <v>0</v>
      </c>
      <c r="F400" s="19">
        <v>0</v>
      </c>
      <c r="G400" s="19">
        <v>0</v>
      </c>
      <c r="H400" s="19">
        <f t="shared" si="85"/>
        <v>0.63380899999999996</v>
      </c>
      <c r="I400" s="42">
        <f t="shared" si="86"/>
        <v>0</v>
      </c>
      <c r="J400" s="42">
        <f t="shared" si="87"/>
        <v>0</v>
      </c>
      <c r="K400" s="42">
        <f t="shared" si="88"/>
        <v>0</v>
      </c>
      <c r="L400" s="42">
        <f t="shared" si="89"/>
        <v>100</v>
      </c>
      <c r="M400" s="19">
        <v>8.5265299999999992E-3</v>
      </c>
      <c r="N400" s="19">
        <v>8.3476599999999998E-3</v>
      </c>
      <c r="O400" s="41">
        <f t="shared" si="90"/>
        <v>1.6874189999999997E-2</v>
      </c>
      <c r="P400" s="19">
        <v>1.1333899999999999E-2</v>
      </c>
      <c r="Q400" s="41">
        <f t="shared" si="91"/>
        <v>2.8208089999999998E-2</v>
      </c>
      <c r="R400" s="44">
        <f t="shared" si="92"/>
        <v>1.3452838315643987</v>
      </c>
      <c r="S400" s="44">
        <f t="shared" si="93"/>
        <v>1.3170623957690726</v>
      </c>
      <c r="T400" s="44">
        <f t="shared" si="94"/>
        <v>2.662346227333471</v>
      </c>
      <c r="U400" s="44">
        <f t="shared" si="95"/>
        <v>1.7882201104749225</v>
      </c>
      <c r="V400" s="44">
        <f t="shared" si="96"/>
        <v>4.4505663378083931</v>
      </c>
      <c r="X400" s="36">
        <f t="shared" si="84"/>
        <v>100</v>
      </c>
      <c r="Y400" s="47">
        <f t="shared" si="97"/>
        <v>4.4505663378083939</v>
      </c>
    </row>
    <row r="401" spans="1:25" ht="15" x14ac:dyDescent="0.25">
      <c r="A401" s="18" t="s">
        <v>790</v>
      </c>
      <c r="B401" s="18" t="s">
        <v>791</v>
      </c>
      <c r="C401" s="18" t="s">
        <v>38</v>
      </c>
      <c r="D401" s="19">
        <v>8.1346500000000006</v>
      </c>
      <c r="E401" s="19">
        <v>0</v>
      </c>
      <c r="F401" s="19">
        <v>0</v>
      </c>
      <c r="G401" s="19">
        <v>0</v>
      </c>
      <c r="H401" s="19">
        <f t="shared" si="85"/>
        <v>8.1346500000000006</v>
      </c>
      <c r="I401" s="42">
        <f t="shared" si="86"/>
        <v>0</v>
      </c>
      <c r="J401" s="42">
        <f t="shared" si="87"/>
        <v>0</v>
      </c>
      <c r="K401" s="42">
        <f t="shared" si="88"/>
        <v>0</v>
      </c>
      <c r="L401" s="42">
        <f t="shared" si="89"/>
        <v>100</v>
      </c>
      <c r="M401" s="19">
        <v>0.18496000000000001</v>
      </c>
      <c r="N401" s="19">
        <v>0.13293199999999999</v>
      </c>
      <c r="O401" s="41">
        <f t="shared" si="90"/>
        <v>0.31789200000000001</v>
      </c>
      <c r="P401" s="19">
        <v>0.30691000000000002</v>
      </c>
      <c r="Q401" s="41">
        <f t="shared" si="91"/>
        <v>0.62480200000000008</v>
      </c>
      <c r="R401" s="44">
        <f t="shared" si="92"/>
        <v>2.2737302772706878</v>
      </c>
      <c r="S401" s="44">
        <f t="shared" si="93"/>
        <v>1.6341452920531307</v>
      </c>
      <c r="T401" s="44">
        <f t="shared" si="94"/>
        <v>3.9078755693238181</v>
      </c>
      <c r="U401" s="44">
        <f t="shared" si="95"/>
        <v>3.7728728341108715</v>
      </c>
      <c r="V401" s="44">
        <f t="shared" si="96"/>
        <v>7.6807484034346913</v>
      </c>
      <c r="X401" s="36">
        <f t="shared" si="84"/>
        <v>100</v>
      </c>
      <c r="Y401" s="47">
        <f t="shared" si="97"/>
        <v>7.6807484034346896</v>
      </c>
    </row>
    <row r="402" spans="1:25" ht="15" x14ac:dyDescent="0.25">
      <c r="A402" s="18" t="s">
        <v>792</v>
      </c>
      <c r="B402" s="18" t="s">
        <v>793</v>
      </c>
      <c r="C402" s="18" t="s">
        <v>38</v>
      </c>
      <c r="D402" s="19">
        <v>8.46828</v>
      </c>
      <c r="E402" s="19">
        <v>0</v>
      </c>
      <c r="F402" s="19">
        <v>0</v>
      </c>
      <c r="G402" s="19">
        <v>0</v>
      </c>
      <c r="H402" s="19">
        <f t="shared" si="85"/>
        <v>8.46828</v>
      </c>
      <c r="I402" s="42">
        <f t="shared" si="86"/>
        <v>0</v>
      </c>
      <c r="J402" s="42">
        <f t="shared" si="87"/>
        <v>0</v>
      </c>
      <c r="K402" s="42">
        <f t="shared" si="88"/>
        <v>0</v>
      </c>
      <c r="L402" s="42">
        <f t="shared" si="89"/>
        <v>100</v>
      </c>
      <c r="M402" s="19">
        <v>0.17200599999999999</v>
      </c>
      <c r="N402" s="19">
        <v>0.144291</v>
      </c>
      <c r="O402" s="41">
        <f t="shared" si="90"/>
        <v>0.31629699999999999</v>
      </c>
      <c r="P402" s="19">
        <v>0.36232199999999998</v>
      </c>
      <c r="Q402" s="41">
        <f t="shared" si="91"/>
        <v>0.67861899999999997</v>
      </c>
      <c r="R402" s="44">
        <f t="shared" si="92"/>
        <v>2.0311798854076626</v>
      </c>
      <c r="S402" s="44">
        <f t="shared" si="93"/>
        <v>1.7038997293429126</v>
      </c>
      <c r="T402" s="44">
        <f t="shared" si="94"/>
        <v>3.7350796147505747</v>
      </c>
      <c r="U402" s="44">
        <f t="shared" si="95"/>
        <v>4.2785784126174375</v>
      </c>
      <c r="V402" s="44">
        <f t="shared" si="96"/>
        <v>8.0136580273680131</v>
      </c>
      <c r="X402" s="36">
        <f t="shared" si="84"/>
        <v>100</v>
      </c>
      <c r="Y402" s="47">
        <f t="shared" si="97"/>
        <v>8.0136580273680131</v>
      </c>
    </row>
    <row r="403" spans="1:25" ht="15" x14ac:dyDescent="0.25">
      <c r="A403" s="18" t="s">
        <v>794</v>
      </c>
      <c r="B403" s="18" t="s">
        <v>795</v>
      </c>
      <c r="C403" s="18" t="s">
        <v>1778</v>
      </c>
      <c r="D403" s="19">
        <v>0.48531999999999997</v>
      </c>
      <c r="E403" s="19">
        <v>0</v>
      </c>
      <c r="F403" s="19">
        <v>0</v>
      </c>
      <c r="G403" s="19">
        <v>0</v>
      </c>
      <c r="H403" s="19">
        <f t="shared" si="85"/>
        <v>0.48531999999999997</v>
      </c>
      <c r="I403" s="42">
        <f t="shared" si="86"/>
        <v>0</v>
      </c>
      <c r="J403" s="42">
        <f t="shared" si="87"/>
        <v>0</v>
      </c>
      <c r="K403" s="42">
        <f t="shared" si="88"/>
        <v>0</v>
      </c>
      <c r="L403" s="42">
        <f t="shared" si="89"/>
        <v>100</v>
      </c>
      <c r="M403" s="19">
        <v>0</v>
      </c>
      <c r="N403" s="19">
        <v>0</v>
      </c>
      <c r="O403" s="41">
        <f t="shared" si="90"/>
        <v>0</v>
      </c>
      <c r="P403" s="19">
        <v>0</v>
      </c>
      <c r="Q403" s="41">
        <f t="shared" si="91"/>
        <v>0</v>
      </c>
      <c r="R403" s="44">
        <f t="shared" si="92"/>
        <v>0</v>
      </c>
      <c r="S403" s="44">
        <f t="shared" si="93"/>
        <v>0</v>
      </c>
      <c r="T403" s="44">
        <f t="shared" si="94"/>
        <v>0</v>
      </c>
      <c r="U403" s="44">
        <f t="shared" si="95"/>
        <v>0</v>
      </c>
      <c r="V403" s="44">
        <f t="shared" si="96"/>
        <v>0</v>
      </c>
      <c r="X403" s="36">
        <f t="shared" si="84"/>
        <v>100</v>
      </c>
      <c r="Y403" s="47">
        <f t="shared" si="97"/>
        <v>0</v>
      </c>
    </row>
    <row r="404" spans="1:25" ht="15" x14ac:dyDescent="0.25">
      <c r="A404" s="18" t="s">
        <v>796</v>
      </c>
      <c r="B404" s="18" t="s">
        <v>797</v>
      </c>
      <c r="C404" s="18" t="s">
        <v>38</v>
      </c>
      <c r="D404" s="19">
        <v>1.9729099999999999</v>
      </c>
      <c r="E404" s="19">
        <v>0</v>
      </c>
      <c r="F404" s="19">
        <v>0</v>
      </c>
      <c r="G404" s="19">
        <v>0</v>
      </c>
      <c r="H404" s="19">
        <f t="shared" si="85"/>
        <v>1.9729099999999999</v>
      </c>
      <c r="I404" s="42">
        <f t="shared" si="86"/>
        <v>0</v>
      </c>
      <c r="J404" s="42">
        <f t="shared" si="87"/>
        <v>0</v>
      </c>
      <c r="K404" s="42">
        <f t="shared" si="88"/>
        <v>0</v>
      </c>
      <c r="L404" s="42">
        <f t="shared" si="89"/>
        <v>100</v>
      </c>
      <c r="M404" s="19">
        <v>0</v>
      </c>
      <c r="N404" s="19">
        <v>1.24E-2</v>
      </c>
      <c r="O404" s="41">
        <f t="shared" si="90"/>
        <v>1.24E-2</v>
      </c>
      <c r="P404" s="19">
        <v>7.8556799999999996E-2</v>
      </c>
      <c r="Q404" s="41">
        <f t="shared" si="91"/>
        <v>9.095679999999999E-2</v>
      </c>
      <c r="R404" s="44">
        <f t="shared" si="92"/>
        <v>0</v>
      </c>
      <c r="S404" s="44">
        <f t="shared" si="93"/>
        <v>0.62851321144907779</v>
      </c>
      <c r="T404" s="44">
        <f t="shared" si="94"/>
        <v>0.62851321144907779</v>
      </c>
      <c r="U404" s="44">
        <f t="shared" si="95"/>
        <v>3.9817731168679766</v>
      </c>
      <c r="V404" s="44">
        <f t="shared" si="96"/>
        <v>4.6102863283170548</v>
      </c>
      <c r="X404" s="36">
        <f t="shared" si="84"/>
        <v>100</v>
      </c>
      <c r="Y404" s="47">
        <f t="shared" si="97"/>
        <v>4.6102863283170548</v>
      </c>
    </row>
    <row r="405" spans="1:25" ht="15" x14ac:dyDescent="0.25">
      <c r="A405" s="18" t="s">
        <v>798</v>
      </c>
      <c r="B405" s="18" t="s">
        <v>799</v>
      </c>
      <c r="C405" s="18" t="s">
        <v>38</v>
      </c>
      <c r="D405" s="19">
        <v>1.5169699999999999</v>
      </c>
      <c r="E405" s="19">
        <v>0</v>
      </c>
      <c r="F405" s="19">
        <v>0</v>
      </c>
      <c r="G405" s="19">
        <v>0</v>
      </c>
      <c r="H405" s="19">
        <f t="shared" si="85"/>
        <v>1.5169699999999999</v>
      </c>
      <c r="I405" s="42">
        <f t="shared" si="86"/>
        <v>0</v>
      </c>
      <c r="J405" s="42">
        <f t="shared" si="87"/>
        <v>0</v>
      </c>
      <c r="K405" s="42">
        <f t="shared" si="88"/>
        <v>0</v>
      </c>
      <c r="L405" s="42">
        <f t="shared" si="89"/>
        <v>100</v>
      </c>
      <c r="M405" s="19">
        <v>2.0085900000000002E-3</v>
      </c>
      <c r="N405" s="19">
        <v>0</v>
      </c>
      <c r="O405" s="41">
        <f t="shared" si="90"/>
        <v>2.0085900000000002E-3</v>
      </c>
      <c r="P405" s="19">
        <v>7.7396399999999999E-3</v>
      </c>
      <c r="Q405" s="41">
        <f t="shared" si="91"/>
        <v>9.7482300000000001E-3</v>
      </c>
      <c r="R405" s="44">
        <f t="shared" si="92"/>
        <v>0.13240802388972758</v>
      </c>
      <c r="S405" s="44">
        <f t="shared" si="93"/>
        <v>0</v>
      </c>
      <c r="T405" s="44">
        <f t="shared" si="94"/>
        <v>0.13240802388972758</v>
      </c>
      <c r="U405" s="44">
        <f t="shared" si="95"/>
        <v>0.51020389328727667</v>
      </c>
      <c r="V405" s="44">
        <f t="shared" si="96"/>
        <v>0.64261191717700417</v>
      </c>
      <c r="X405" s="36">
        <f t="shared" si="84"/>
        <v>100</v>
      </c>
      <c r="Y405" s="47">
        <f t="shared" si="97"/>
        <v>0.64261191717700428</v>
      </c>
    </row>
    <row r="406" spans="1:25" ht="15" x14ac:dyDescent="0.25">
      <c r="A406" s="18" t="s">
        <v>800</v>
      </c>
      <c r="B406" s="18" t="s">
        <v>801</v>
      </c>
      <c r="C406" s="18" t="s">
        <v>38</v>
      </c>
      <c r="D406" s="19">
        <v>2.7463199999999999</v>
      </c>
      <c r="E406" s="19">
        <v>0</v>
      </c>
      <c r="F406" s="19">
        <v>0</v>
      </c>
      <c r="G406" s="19">
        <v>0</v>
      </c>
      <c r="H406" s="19">
        <f t="shared" si="85"/>
        <v>2.7463199999999999</v>
      </c>
      <c r="I406" s="42">
        <f t="shared" si="86"/>
        <v>0</v>
      </c>
      <c r="J406" s="42">
        <f t="shared" si="87"/>
        <v>0</v>
      </c>
      <c r="K406" s="42">
        <f t="shared" si="88"/>
        <v>0</v>
      </c>
      <c r="L406" s="42">
        <f t="shared" si="89"/>
        <v>100</v>
      </c>
      <c r="M406" s="19">
        <v>3.9560699999999997E-2</v>
      </c>
      <c r="N406" s="19">
        <v>3.4004699999999999E-2</v>
      </c>
      <c r="O406" s="41">
        <f t="shared" si="90"/>
        <v>7.3565400000000003E-2</v>
      </c>
      <c r="P406" s="19">
        <v>0.25373299999999999</v>
      </c>
      <c r="Q406" s="41">
        <f t="shared" si="91"/>
        <v>0.32729839999999999</v>
      </c>
      <c r="R406" s="44">
        <f t="shared" si="92"/>
        <v>1.4404985580704359</v>
      </c>
      <c r="S406" s="44">
        <f t="shared" si="93"/>
        <v>1.2381914707681552</v>
      </c>
      <c r="T406" s="44">
        <f t="shared" si="94"/>
        <v>2.6786900288385915</v>
      </c>
      <c r="U406" s="44">
        <f t="shared" si="95"/>
        <v>9.239018031402022</v>
      </c>
      <c r="V406" s="44">
        <f t="shared" si="96"/>
        <v>11.917708060240614</v>
      </c>
      <c r="X406" s="36">
        <f t="shared" si="84"/>
        <v>100</v>
      </c>
      <c r="Y406" s="47">
        <f t="shared" si="97"/>
        <v>11.917708060240614</v>
      </c>
    </row>
    <row r="407" spans="1:25" ht="15" x14ac:dyDescent="0.25">
      <c r="A407" s="18" t="s">
        <v>802</v>
      </c>
      <c r="B407" s="18" t="s">
        <v>803</v>
      </c>
      <c r="C407" s="18" t="s">
        <v>38</v>
      </c>
      <c r="D407" s="19">
        <v>1.58186</v>
      </c>
      <c r="E407" s="19">
        <v>0</v>
      </c>
      <c r="F407" s="19">
        <v>0</v>
      </c>
      <c r="G407" s="19">
        <v>0</v>
      </c>
      <c r="H407" s="19">
        <f t="shared" si="85"/>
        <v>1.58186</v>
      </c>
      <c r="I407" s="42">
        <f t="shared" si="86"/>
        <v>0</v>
      </c>
      <c r="J407" s="42">
        <f t="shared" si="87"/>
        <v>0</v>
      </c>
      <c r="K407" s="42">
        <f t="shared" si="88"/>
        <v>0</v>
      </c>
      <c r="L407" s="42">
        <f t="shared" si="89"/>
        <v>100</v>
      </c>
      <c r="M407" s="19">
        <v>1.30755E-2</v>
      </c>
      <c r="N407" s="19">
        <v>8.1826300000000005E-2</v>
      </c>
      <c r="O407" s="41">
        <f t="shared" si="90"/>
        <v>9.4901800000000008E-2</v>
      </c>
      <c r="P407" s="19">
        <v>0.140956</v>
      </c>
      <c r="Q407" s="41">
        <f t="shared" si="91"/>
        <v>0.23585780000000001</v>
      </c>
      <c r="R407" s="44">
        <f t="shared" si="92"/>
        <v>0.82659021658048115</v>
      </c>
      <c r="S407" s="44">
        <f t="shared" si="93"/>
        <v>5.1727902595678508</v>
      </c>
      <c r="T407" s="44">
        <f t="shared" si="94"/>
        <v>5.9993804761483318</v>
      </c>
      <c r="U407" s="44">
        <f t="shared" si="95"/>
        <v>8.9107759220158531</v>
      </c>
      <c r="V407" s="44">
        <f t="shared" si="96"/>
        <v>14.910156398164187</v>
      </c>
      <c r="X407" s="36">
        <f t="shared" si="84"/>
        <v>100</v>
      </c>
      <c r="Y407" s="47">
        <f t="shared" si="97"/>
        <v>14.910156398164185</v>
      </c>
    </row>
    <row r="408" spans="1:25" ht="15" x14ac:dyDescent="0.25">
      <c r="A408" s="18" t="s">
        <v>804</v>
      </c>
      <c r="B408" s="18" t="s">
        <v>805</v>
      </c>
      <c r="C408" s="18" t="s">
        <v>38</v>
      </c>
      <c r="D408" s="19">
        <v>33.693100000000001</v>
      </c>
      <c r="E408" s="19">
        <v>0</v>
      </c>
      <c r="F408" s="19">
        <v>0</v>
      </c>
      <c r="G408" s="19">
        <v>0</v>
      </c>
      <c r="H408" s="19">
        <f t="shared" si="85"/>
        <v>33.693100000000001</v>
      </c>
      <c r="I408" s="42">
        <f t="shared" si="86"/>
        <v>0</v>
      </c>
      <c r="J408" s="42">
        <f t="shared" si="87"/>
        <v>0</v>
      </c>
      <c r="K408" s="42">
        <f t="shared" si="88"/>
        <v>0</v>
      </c>
      <c r="L408" s="42">
        <f t="shared" si="89"/>
        <v>100</v>
      </c>
      <c r="M408" s="19">
        <v>0.176622</v>
      </c>
      <c r="N408" s="19">
        <v>0.15962299999999999</v>
      </c>
      <c r="O408" s="41">
        <f t="shared" si="90"/>
        <v>0.33624500000000002</v>
      </c>
      <c r="P408" s="19">
        <v>1.8570899999999999</v>
      </c>
      <c r="Q408" s="41">
        <f t="shared" si="91"/>
        <v>2.1933349999999998</v>
      </c>
      <c r="R408" s="44">
        <f t="shared" si="92"/>
        <v>0.52420822067426265</v>
      </c>
      <c r="S408" s="44">
        <f t="shared" si="93"/>
        <v>0.47375575414550752</v>
      </c>
      <c r="T408" s="44">
        <f t="shared" si="94"/>
        <v>0.99796397481977017</v>
      </c>
      <c r="U408" s="44">
        <f t="shared" si="95"/>
        <v>5.5117813439546959</v>
      </c>
      <c r="V408" s="44">
        <f t="shared" si="96"/>
        <v>6.5097453187744669</v>
      </c>
      <c r="X408" s="36">
        <f t="shared" si="84"/>
        <v>100</v>
      </c>
      <c r="Y408" s="47">
        <f t="shared" si="97"/>
        <v>6.509745318774466</v>
      </c>
    </row>
    <row r="409" spans="1:25" ht="15" x14ac:dyDescent="0.25">
      <c r="A409" s="18" t="s">
        <v>806</v>
      </c>
      <c r="B409" s="18" t="s">
        <v>807</v>
      </c>
      <c r="C409" s="18" t="s">
        <v>38</v>
      </c>
      <c r="D409" s="19">
        <v>2.3955199999999999</v>
      </c>
      <c r="E409" s="19">
        <v>0</v>
      </c>
      <c r="F409" s="19">
        <v>0</v>
      </c>
      <c r="G409" s="19">
        <v>0</v>
      </c>
      <c r="H409" s="19">
        <f t="shared" si="85"/>
        <v>2.3955199999999999</v>
      </c>
      <c r="I409" s="42">
        <f t="shared" si="86"/>
        <v>0</v>
      </c>
      <c r="J409" s="42">
        <f t="shared" si="87"/>
        <v>0</v>
      </c>
      <c r="K409" s="42">
        <f t="shared" si="88"/>
        <v>0</v>
      </c>
      <c r="L409" s="42">
        <f t="shared" si="89"/>
        <v>100</v>
      </c>
      <c r="M409" s="19">
        <v>1.6461400000000001E-2</v>
      </c>
      <c r="N409" s="19">
        <v>1.5971300000000001E-2</v>
      </c>
      <c r="O409" s="41">
        <f t="shared" si="90"/>
        <v>3.2432700000000002E-2</v>
      </c>
      <c r="P409" s="19">
        <v>0.20621500000000001</v>
      </c>
      <c r="Q409" s="41">
        <f t="shared" si="91"/>
        <v>0.23864770000000002</v>
      </c>
      <c r="R409" s="44">
        <f t="shared" si="92"/>
        <v>0.68717439219877119</v>
      </c>
      <c r="S409" s="44">
        <f t="shared" si="93"/>
        <v>0.66671536868821812</v>
      </c>
      <c r="T409" s="44">
        <f t="shared" si="94"/>
        <v>1.3538897608869891</v>
      </c>
      <c r="U409" s="44">
        <f t="shared" si="95"/>
        <v>8.6083606064654017</v>
      </c>
      <c r="V409" s="44">
        <f t="shared" si="96"/>
        <v>9.9622503673523912</v>
      </c>
      <c r="X409" s="36">
        <f t="shared" si="84"/>
        <v>100</v>
      </c>
      <c r="Y409" s="47">
        <f t="shared" si="97"/>
        <v>9.9622503673523912</v>
      </c>
    </row>
    <row r="410" spans="1:25" ht="15" x14ac:dyDescent="0.25">
      <c r="A410" s="18" t="s">
        <v>808</v>
      </c>
      <c r="B410" s="18" t="s">
        <v>809</v>
      </c>
      <c r="C410" s="18" t="s">
        <v>1778</v>
      </c>
      <c r="D410" s="19">
        <v>0.28837400000000002</v>
      </c>
      <c r="E410" s="19">
        <v>0</v>
      </c>
      <c r="F410" s="19">
        <v>0</v>
      </c>
      <c r="G410" s="19">
        <v>0</v>
      </c>
      <c r="H410" s="19">
        <f t="shared" si="85"/>
        <v>0.28837400000000002</v>
      </c>
      <c r="I410" s="42">
        <f t="shared" si="86"/>
        <v>0</v>
      </c>
      <c r="J410" s="42">
        <f t="shared" si="87"/>
        <v>0</v>
      </c>
      <c r="K410" s="42">
        <f t="shared" si="88"/>
        <v>0</v>
      </c>
      <c r="L410" s="42">
        <f t="shared" si="89"/>
        <v>100</v>
      </c>
      <c r="M410" s="19">
        <v>0</v>
      </c>
      <c r="N410" s="19">
        <v>0</v>
      </c>
      <c r="O410" s="41">
        <f t="shared" si="90"/>
        <v>0</v>
      </c>
      <c r="P410" s="19">
        <v>6.3951600000000004E-3</v>
      </c>
      <c r="Q410" s="41">
        <f t="shared" si="91"/>
        <v>6.3951600000000004E-3</v>
      </c>
      <c r="R410" s="44">
        <f t="shared" si="92"/>
        <v>0</v>
      </c>
      <c r="S410" s="44">
        <f t="shared" si="93"/>
        <v>0</v>
      </c>
      <c r="T410" s="44">
        <f t="shared" si="94"/>
        <v>0</v>
      </c>
      <c r="U410" s="44">
        <f t="shared" si="95"/>
        <v>2.217661786430122</v>
      </c>
      <c r="V410" s="44">
        <f t="shared" si="96"/>
        <v>2.217661786430122</v>
      </c>
      <c r="X410" s="36">
        <f t="shared" si="84"/>
        <v>100</v>
      </c>
      <c r="Y410" s="47">
        <f t="shared" si="97"/>
        <v>2.217661786430122</v>
      </c>
    </row>
    <row r="411" spans="1:25" ht="15" x14ac:dyDescent="0.25">
      <c r="A411" s="18" t="s">
        <v>810</v>
      </c>
      <c r="B411" s="18" t="s">
        <v>811</v>
      </c>
      <c r="C411" s="18" t="s">
        <v>1778</v>
      </c>
      <c r="D411" s="19">
        <v>0.163101</v>
      </c>
      <c r="E411" s="19">
        <v>0</v>
      </c>
      <c r="F411" s="19">
        <v>0</v>
      </c>
      <c r="G411" s="19">
        <v>0</v>
      </c>
      <c r="H411" s="19">
        <f t="shared" si="85"/>
        <v>0.163101</v>
      </c>
      <c r="I411" s="42">
        <f t="shared" si="86"/>
        <v>0</v>
      </c>
      <c r="J411" s="42">
        <f t="shared" si="87"/>
        <v>0</v>
      </c>
      <c r="K411" s="42">
        <f t="shared" si="88"/>
        <v>0</v>
      </c>
      <c r="L411" s="42">
        <f t="shared" si="89"/>
        <v>100</v>
      </c>
      <c r="M411" s="19">
        <v>0</v>
      </c>
      <c r="N411" s="19">
        <v>0</v>
      </c>
      <c r="O411" s="41">
        <f t="shared" si="90"/>
        <v>0</v>
      </c>
      <c r="P411" s="19">
        <v>2.2406100000000001E-3</v>
      </c>
      <c r="Q411" s="41">
        <f t="shared" si="91"/>
        <v>2.2406100000000001E-3</v>
      </c>
      <c r="R411" s="44">
        <f t="shared" si="92"/>
        <v>0</v>
      </c>
      <c r="S411" s="44">
        <f t="shared" si="93"/>
        <v>0</v>
      </c>
      <c r="T411" s="44">
        <f t="shared" si="94"/>
        <v>0</v>
      </c>
      <c r="U411" s="44">
        <f t="shared" si="95"/>
        <v>1.3737561388342194</v>
      </c>
      <c r="V411" s="44">
        <f t="shared" si="96"/>
        <v>1.3737561388342194</v>
      </c>
      <c r="X411" s="36">
        <f t="shared" si="84"/>
        <v>100</v>
      </c>
      <c r="Y411" s="47">
        <f t="shared" si="97"/>
        <v>1.3737561388342194</v>
      </c>
    </row>
    <row r="412" spans="1:25" ht="15" x14ac:dyDescent="0.25">
      <c r="A412" s="18" t="s">
        <v>812</v>
      </c>
      <c r="B412" s="18" t="s">
        <v>813</v>
      </c>
      <c r="C412" s="18" t="s">
        <v>38</v>
      </c>
      <c r="D412" s="19">
        <v>1.3522099999999999</v>
      </c>
      <c r="E412" s="19">
        <v>0</v>
      </c>
      <c r="F412" s="19">
        <v>0</v>
      </c>
      <c r="G412" s="19">
        <v>0</v>
      </c>
      <c r="H412" s="19">
        <f t="shared" si="85"/>
        <v>1.3522099999999999</v>
      </c>
      <c r="I412" s="42">
        <f t="shared" si="86"/>
        <v>0</v>
      </c>
      <c r="J412" s="42">
        <f t="shared" si="87"/>
        <v>0</v>
      </c>
      <c r="K412" s="42">
        <f t="shared" si="88"/>
        <v>0</v>
      </c>
      <c r="L412" s="42">
        <f t="shared" si="89"/>
        <v>100</v>
      </c>
      <c r="M412" s="19">
        <v>1.7390900000000001E-2</v>
      </c>
      <c r="N412" s="19">
        <v>2.3665499999999998E-3</v>
      </c>
      <c r="O412" s="41">
        <f t="shared" si="90"/>
        <v>1.9757449999999999E-2</v>
      </c>
      <c r="P412" s="19">
        <v>2.4727599999999999E-2</v>
      </c>
      <c r="Q412" s="41">
        <f t="shared" si="91"/>
        <v>4.4485049999999998E-2</v>
      </c>
      <c r="R412" s="44">
        <f t="shared" si="92"/>
        <v>1.2861094060833749</v>
      </c>
      <c r="S412" s="44">
        <f t="shared" si="93"/>
        <v>0.17501349642437194</v>
      </c>
      <c r="T412" s="44">
        <f t="shared" si="94"/>
        <v>1.4611229025077466</v>
      </c>
      <c r="U412" s="44">
        <f t="shared" si="95"/>
        <v>1.8286804564379793</v>
      </c>
      <c r="V412" s="44">
        <f t="shared" si="96"/>
        <v>3.2898033589457261</v>
      </c>
      <c r="X412" s="36">
        <f t="shared" si="84"/>
        <v>100</v>
      </c>
      <c r="Y412" s="47">
        <f t="shared" si="97"/>
        <v>3.2898033589457261</v>
      </c>
    </row>
    <row r="413" spans="1:25" ht="15" x14ac:dyDescent="0.25">
      <c r="A413" s="18" t="s">
        <v>814</v>
      </c>
      <c r="B413" s="18" t="s">
        <v>815</v>
      </c>
      <c r="C413" s="18" t="s">
        <v>1778</v>
      </c>
      <c r="D413" s="19">
        <v>0.939029</v>
      </c>
      <c r="E413" s="19">
        <v>0</v>
      </c>
      <c r="F413" s="19">
        <v>0</v>
      </c>
      <c r="G413" s="19">
        <v>0</v>
      </c>
      <c r="H413" s="19">
        <f t="shared" si="85"/>
        <v>0.939029</v>
      </c>
      <c r="I413" s="42">
        <f t="shared" si="86"/>
        <v>0</v>
      </c>
      <c r="J413" s="42">
        <f t="shared" si="87"/>
        <v>0</v>
      </c>
      <c r="K413" s="42">
        <f t="shared" si="88"/>
        <v>0</v>
      </c>
      <c r="L413" s="42">
        <f t="shared" si="89"/>
        <v>100</v>
      </c>
      <c r="M413" s="19">
        <v>0</v>
      </c>
      <c r="N413" s="19">
        <v>0</v>
      </c>
      <c r="O413" s="41">
        <f t="shared" si="90"/>
        <v>0</v>
      </c>
      <c r="P413" s="19">
        <v>1.23227E-5</v>
      </c>
      <c r="Q413" s="41">
        <f t="shared" si="91"/>
        <v>1.23227E-5</v>
      </c>
      <c r="R413" s="44">
        <f t="shared" si="92"/>
        <v>0</v>
      </c>
      <c r="S413" s="44">
        <f t="shared" si="93"/>
        <v>0</v>
      </c>
      <c r="T413" s="44">
        <f t="shared" si="94"/>
        <v>0</v>
      </c>
      <c r="U413" s="44">
        <f t="shared" si="95"/>
        <v>1.3122810903603615E-3</v>
      </c>
      <c r="V413" s="44">
        <f t="shared" si="96"/>
        <v>1.3122810903603615E-3</v>
      </c>
      <c r="X413" s="36">
        <f t="shared" si="84"/>
        <v>100</v>
      </c>
      <c r="Y413" s="47">
        <f t="shared" si="97"/>
        <v>1.3122810903603615E-3</v>
      </c>
    </row>
    <row r="414" spans="1:25" ht="15" x14ac:dyDescent="0.25">
      <c r="A414" s="18" t="s">
        <v>816</v>
      </c>
      <c r="B414" s="18" t="s">
        <v>817</v>
      </c>
      <c r="C414" s="18" t="s">
        <v>38</v>
      </c>
      <c r="D414" s="19">
        <v>15.863799999999999</v>
      </c>
      <c r="E414" s="19">
        <v>0</v>
      </c>
      <c r="F414" s="19">
        <v>0</v>
      </c>
      <c r="G414" s="19">
        <v>0</v>
      </c>
      <c r="H414" s="19">
        <f t="shared" si="85"/>
        <v>15.863799999999999</v>
      </c>
      <c r="I414" s="42">
        <f t="shared" si="86"/>
        <v>0</v>
      </c>
      <c r="J414" s="42">
        <f t="shared" si="87"/>
        <v>0</v>
      </c>
      <c r="K414" s="42">
        <f t="shared" si="88"/>
        <v>0</v>
      </c>
      <c r="L414" s="42">
        <f t="shared" si="89"/>
        <v>100</v>
      </c>
      <c r="M414" s="19">
        <v>0.69747199999999998</v>
      </c>
      <c r="N414" s="19">
        <v>0.42400100000000002</v>
      </c>
      <c r="O414" s="41">
        <f t="shared" si="90"/>
        <v>1.1214729999999999</v>
      </c>
      <c r="P414" s="19">
        <v>0.913466</v>
      </c>
      <c r="Q414" s="41">
        <f t="shared" si="91"/>
        <v>2.0349390000000001</v>
      </c>
      <c r="R414" s="44">
        <f t="shared" si="92"/>
        <v>4.3966262812188761</v>
      </c>
      <c r="S414" s="44">
        <f t="shared" si="93"/>
        <v>2.6727581033548082</v>
      </c>
      <c r="T414" s="44">
        <f t="shared" si="94"/>
        <v>7.0693843845736835</v>
      </c>
      <c r="U414" s="44">
        <f t="shared" si="95"/>
        <v>5.7581789987266614</v>
      </c>
      <c r="V414" s="44">
        <f t="shared" si="96"/>
        <v>12.827563383300344</v>
      </c>
      <c r="X414" s="36">
        <f t="shared" si="84"/>
        <v>100</v>
      </c>
      <c r="Y414" s="47">
        <f t="shared" si="97"/>
        <v>12.827563383300346</v>
      </c>
    </row>
    <row r="415" spans="1:25" ht="15" x14ac:dyDescent="0.25">
      <c r="A415" s="18" t="s">
        <v>818</v>
      </c>
      <c r="B415" s="18" t="s">
        <v>817</v>
      </c>
      <c r="C415" s="18" t="s">
        <v>38</v>
      </c>
      <c r="D415" s="19">
        <v>15.8575</v>
      </c>
      <c r="E415" s="19">
        <v>0</v>
      </c>
      <c r="F415" s="19">
        <v>0</v>
      </c>
      <c r="G415" s="19">
        <v>0</v>
      </c>
      <c r="H415" s="19">
        <f t="shared" si="85"/>
        <v>15.8575</v>
      </c>
      <c r="I415" s="42">
        <f t="shared" si="86"/>
        <v>0</v>
      </c>
      <c r="J415" s="42">
        <f t="shared" si="87"/>
        <v>0</v>
      </c>
      <c r="K415" s="42">
        <f t="shared" si="88"/>
        <v>0</v>
      </c>
      <c r="L415" s="42">
        <f t="shared" si="89"/>
        <v>100</v>
      </c>
      <c r="M415" s="19">
        <v>0.65770099999999998</v>
      </c>
      <c r="N415" s="19">
        <v>0.41725099999999998</v>
      </c>
      <c r="O415" s="41">
        <f t="shared" si="90"/>
        <v>1.0749519999999999</v>
      </c>
      <c r="P415" s="19">
        <v>0.90200100000000005</v>
      </c>
      <c r="Q415" s="41">
        <f t="shared" si="91"/>
        <v>1.976953</v>
      </c>
      <c r="R415" s="44">
        <f t="shared" si="92"/>
        <v>4.1475705502128326</v>
      </c>
      <c r="S415" s="44">
        <f t="shared" si="93"/>
        <v>2.6312533501497715</v>
      </c>
      <c r="T415" s="44">
        <f t="shared" si="94"/>
        <v>6.7788239003626041</v>
      </c>
      <c r="U415" s="44">
        <f t="shared" si="95"/>
        <v>5.6881664827368752</v>
      </c>
      <c r="V415" s="44">
        <f t="shared" si="96"/>
        <v>12.46699038309948</v>
      </c>
      <c r="X415" s="36">
        <f t="shared" si="84"/>
        <v>100</v>
      </c>
      <c r="Y415" s="47">
        <f t="shared" si="97"/>
        <v>12.466990383099478</v>
      </c>
    </row>
    <row r="416" spans="1:25" ht="15" x14ac:dyDescent="0.25">
      <c r="A416" s="18" t="s">
        <v>819</v>
      </c>
      <c r="B416" s="18" t="s">
        <v>820</v>
      </c>
      <c r="C416" s="18" t="s">
        <v>38</v>
      </c>
      <c r="D416" s="19">
        <v>1.98645</v>
      </c>
      <c r="E416" s="19">
        <v>0.28510413746000002</v>
      </c>
      <c r="F416" s="19">
        <v>0.65598713958099997</v>
      </c>
      <c r="G416" s="19">
        <v>0.317740430894</v>
      </c>
      <c r="H416" s="19">
        <f t="shared" si="85"/>
        <v>0.72761829206500006</v>
      </c>
      <c r="I416" s="42">
        <f t="shared" si="86"/>
        <v>14.35244468574593</v>
      </c>
      <c r="J416" s="42">
        <f t="shared" si="87"/>
        <v>33.023088402980186</v>
      </c>
      <c r="K416" s="42">
        <f t="shared" si="88"/>
        <v>15.995390314077879</v>
      </c>
      <c r="L416" s="42">
        <f t="shared" si="89"/>
        <v>36.629076597196004</v>
      </c>
      <c r="M416" s="19">
        <v>5.8380099999999997E-2</v>
      </c>
      <c r="N416" s="19">
        <v>1.90146E-2</v>
      </c>
      <c r="O416" s="41">
        <f t="shared" si="90"/>
        <v>7.7394699999999997E-2</v>
      </c>
      <c r="P416" s="19">
        <v>6.8730799999999995E-2</v>
      </c>
      <c r="Q416" s="41">
        <f t="shared" si="91"/>
        <v>0.14612549999999999</v>
      </c>
      <c r="R416" s="44">
        <f t="shared" si="92"/>
        <v>2.938916156963427</v>
      </c>
      <c r="S416" s="44">
        <f t="shared" si="93"/>
        <v>0.95721513252284218</v>
      </c>
      <c r="T416" s="44">
        <f t="shared" si="94"/>
        <v>3.8961312894862687</v>
      </c>
      <c r="U416" s="44">
        <f t="shared" si="95"/>
        <v>3.4599813738075453</v>
      </c>
      <c r="V416" s="44">
        <f t="shared" si="96"/>
        <v>7.356112663293815</v>
      </c>
      <c r="X416" s="36">
        <f t="shared" si="84"/>
        <v>100</v>
      </c>
      <c r="Y416" s="47">
        <f t="shared" si="97"/>
        <v>7.3561126632938141</v>
      </c>
    </row>
    <row r="417" spans="1:25" ht="15" x14ac:dyDescent="0.25">
      <c r="A417" s="18" t="s">
        <v>821</v>
      </c>
      <c r="B417" s="18" t="s">
        <v>822</v>
      </c>
      <c r="C417" s="18" t="s">
        <v>38</v>
      </c>
      <c r="D417" s="19">
        <v>19.630800000000001</v>
      </c>
      <c r="E417" s="19">
        <v>0</v>
      </c>
      <c r="F417" s="19">
        <v>0</v>
      </c>
      <c r="G417" s="19">
        <v>0</v>
      </c>
      <c r="H417" s="19">
        <f t="shared" si="85"/>
        <v>19.630800000000001</v>
      </c>
      <c r="I417" s="42">
        <f t="shared" si="86"/>
        <v>0</v>
      </c>
      <c r="J417" s="42">
        <f t="shared" si="87"/>
        <v>0</v>
      </c>
      <c r="K417" s="42">
        <f t="shared" si="88"/>
        <v>0</v>
      </c>
      <c r="L417" s="42">
        <f t="shared" si="89"/>
        <v>100</v>
      </c>
      <c r="M417" s="19">
        <v>0.49097200000000002</v>
      </c>
      <c r="N417" s="19">
        <v>0.22763700000000001</v>
      </c>
      <c r="O417" s="41">
        <f t="shared" si="90"/>
        <v>0.71860900000000005</v>
      </c>
      <c r="P417" s="19">
        <v>1.1252800000000001</v>
      </c>
      <c r="Q417" s="41">
        <f t="shared" si="91"/>
        <v>1.8438890000000001</v>
      </c>
      <c r="R417" s="44">
        <f t="shared" si="92"/>
        <v>2.5010289952523586</v>
      </c>
      <c r="S417" s="44">
        <f t="shared" si="93"/>
        <v>1.1595910507977261</v>
      </c>
      <c r="T417" s="44">
        <f t="shared" si="94"/>
        <v>3.6606200460500844</v>
      </c>
      <c r="U417" s="44">
        <f t="shared" si="95"/>
        <v>5.7322167206634473</v>
      </c>
      <c r="V417" s="44">
        <f t="shared" si="96"/>
        <v>9.3928367667135326</v>
      </c>
      <c r="X417" s="36">
        <f t="shared" si="84"/>
        <v>100</v>
      </c>
      <c r="Y417" s="47">
        <f t="shared" si="97"/>
        <v>9.3928367667135326</v>
      </c>
    </row>
    <row r="418" spans="1:25" ht="15" x14ac:dyDescent="0.25">
      <c r="A418" s="18" t="s">
        <v>823</v>
      </c>
      <c r="B418" s="18" t="s">
        <v>824</v>
      </c>
      <c r="C418" s="18" t="s">
        <v>38</v>
      </c>
      <c r="D418" s="19">
        <v>19.890799999999999</v>
      </c>
      <c r="E418" s="19">
        <v>0</v>
      </c>
      <c r="F418" s="19">
        <v>0</v>
      </c>
      <c r="G418" s="19">
        <v>0</v>
      </c>
      <c r="H418" s="19">
        <f t="shared" si="85"/>
        <v>19.890799999999999</v>
      </c>
      <c r="I418" s="42">
        <f t="shared" si="86"/>
        <v>0</v>
      </c>
      <c r="J418" s="42">
        <f t="shared" si="87"/>
        <v>0</v>
      </c>
      <c r="K418" s="42">
        <f t="shared" si="88"/>
        <v>0</v>
      </c>
      <c r="L418" s="42">
        <f t="shared" si="89"/>
        <v>100</v>
      </c>
      <c r="M418" s="19">
        <v>0.38067099999999998</v>
      </c>
      <c r="N418" s="19">
        <v>0.17974000000000001</v>
      </c>
      <c r="O418" s="41">
        <f t="shared" si="90"/>
        <v>0.56041099999999999</v>
      </c>
      <c r="P418" s="19">
        <v>0.85644399999999998</v>
      </c>
      <c r="Q418" s="41">
        <f t="shared" si="91"/>
        <v>1.416855</v>
      </c>
      <c r="R418" s="44">
        <f t="shared" si="92"/>
        <v>1.9138043718704125</v>
      </c>
      <c r="S418" s="44">
        <f t="shared" si="93"/>
        <v>0.90363384077060771</v>
      </c>
      <c r="T418" s="44">
        <f t="shared" si="94"/>
        <v>2.81743821264102</v>
      </c>
      <c r="U418" s="44">
        <f t="shared" si="95"/>
        <v>4.30572928187906</v>
      </c>
      <c r="V418" s="44">
        <f t="shared" si="96"/>
        <v>7.1231674945200805</v>
      </c>
      <c r="X418" s="36">
        <f t="shared" si="84"/>
        <v>100</v>
      </c>
      <c r="Y418" s="47">
        <f t="shared" si="97"/>
        <v>7.1231674945200805</v>
      </c>
    </row>
    <row r="419" spans="1:25" ht="15" x14ac:dyDescent="0.25">
      <c r="A419" s="18" t="s">
        <v>825</v>
      </c>
      <c r="B419" s="18" t="s">
        <v>826</v>
      </c>
      <c r="C419" s="18" t="s">
        <v>38</v>
      </c>
      <c r="D419" s="19">
        <v>9.0665600000000008</v>
      </c>
      <c r="E419" s="19">
        <v>0</v>
      </c>
      <c r="F419" s="19">
        <v>0</v>
      </c>
      <c r="G419" s="19">
        <v>0</v>
      </c>
      <c r="H419" s="19">
        <f t="shared" si="85"/>
        <v>9.0665600000000008</v>
      </c>
      <c r="I419" s="42">
        <f t="shared" si="86"/>
        <v>0</v>
      </c>
      <c r="J419" s="42">
        <f t="shared" si="87"/>
        <v>0</v>
      </c>
      <c r="K419" s="42">
        <f t="shared" si="88"/>
        <v>0</v>
      </c>
      <c r="L419" s="42">
        <f t="shared" si="89"/>
        <v>100</v>
      </c>
      <c r="M419" s="19">
        <v>0.24593999999999999</v>
      </c>
      <c r="N419" s="19">
        <v>0.26898499999999997</v>
      </c>
      <c r="O419" s="41">
        <f t="shared" si="90"/>
        <v>0.51492499999999997</v>
      </c>
      <c r="P419" s="19">
        <v>0.67807700000000004</v>
      </c>
      <c r="Q419" s="41">
        <f t="shared" si="91"/>
        <v>1.1930019999999999</v>
      </c>
      <c r="R419" s="44">
        <f t="shared" si="92"/>
        <v>2.7126054424169692</v>
      </c>
      <c r="S419" s="44">
        <f t="shared" si="93"/>
        <v>2.9667812268379623</v>
      </c>
      <c r="T419" s="44">
        <f t="shared" si="94"/>
        <v>5.6793866692549315</v>
      </c>
      <c r="U419" s="44">
        <f t="shared" si="95"/>
        <v>7.4788784279815061</v>
      </c>
      <c r="V419" s="44">
        <f t="shared" si="96"/>
        <v>13.158265097236436</v>
      </c>
      <c r="X419" s="36">
        <f t="shared" si="84"/>
        <v>100</v>
      </c>
      <c r="Y419" s="47">
        <f t="shared" si="97"/>
        <v>13.158265097236438</v>
      </c>
    </row>
    <row r="420" spans="1:25" ht="15" x14ac:dyDescent="0.25">
      <c r="A420" s="18" t="s">
        <v>827</v>
      </c>
      <c r="B420" s="18" t="s">
        <v>828</v>
      </c>
      <c r="C420" s="18" t="s">
        <v>38</v>
      </c>
      <c r="D420" s="19">
        <v>3.4761299999999999</v>
      </c>
      <c r="E420" s="19">
        <v>0</v>
      </c>
      <c r="F420" s="19">
        <v>0</v>
      </c>
      <c r="G420" s="19">
        <v>0</v>
      </c>
      <c r="H420" s="19">
        <f t="shared" si="85"/>
        <v>3.4761299999999999</v>
      </c>
      <c r="I420" s="42">
        <f t="shared" si="86"/>
        <v>0</v>
      </c>
      <c r="J420" s="42">
        <f t="shared" si="87"/>
        <v>0</v>
      </c>
      <c r="K420" s="42">
        <f t="shared" si="88"/>
        <v>0</v>
      </c>
      <c r="L420" s="42">
        <f t="shared" si="89"/>
        <v>100</v>
      </c>
      <c r="M420" s="19">
        <v>1.72251E-2</v>
      </c>
      <c r="N420" s="19">
        <v>9.1058700000000006E-2</v>
      </c>
      <c r="O420" s="41">
        <f t="shared" si="90"/>
        <v>0.10828380000000001</v>
      </c>
      <c r="P420" s="19">
        <v>0.48645300000000002</v>
      </c>
      <c r="Q420" s="41">
        <f t="shared" si="91"/>
        <v>0.59473680000000007</v>
      </c>
      <c r="R420" s="44">
        <f t="shared" si="92"/>
        <v>0.49552519612327506</v>
      </c>
      <c r="S420" s="44">
        <f t="shared" si="93"/>
        <v>2.6195424221763859</v>
      </c>
      <c r="T420" s="44">
        <f t="shared" si="94"/>
        <v>3.1150676182996615</v>
      </c>
      <c r="U420" s="44">
        <f t="shared" si="95"/>
        <v>13.994096883603319</v>
      </c>
      <c r="V420" s="44">
        <f t="shared" si="96"/>
        <v>17.109164501902978</v>
      </c>
      <c r="X420" s="36">
        <f t="shared" ref="X420:X482" si="98">SUM(I420:L420)</f>
        <v>100</v>
      </c>
      <c r="Y420" s="47">
        <f t="shared" si="97"/>
        <v>17.109164501902981</v>
      </c>
    </row>
    <row r="421" spans="1:25" ht="15" x14ac:dyDescent="0.25">
      <c r="A421" s="18" t="s">
        <v>829</v>
      </c>
      <c r="B421" s="18" t="s">
        <v>830</v>
      </c>
      <c r="C421" s="18" t="s">
        <v>38</v>
      </c>
      <c r="D421" s="19">
        <v>20.157599999999999</v>
      </c>
      <c r="E421" s="19">
        <v>0.60538706541800003</v>
      </c>
      <c r="F421" s="19">
        <v>1.9532191750700001</v>
      </c>
      <c r="G421" s="19">
        <v>0.22189077319700001</v>
      </c>
      <c r="H421" s="19">
        <f t="shared" si="85"/>
        <v>17.377102986314998</v>
      </c>
      <c r="I421" s="42">
        <f t="shared" si="86"/>
        <v>3.0032695629340798</v>
      </c>
      <c r="J421" s="42">
        <f t="shared" si="87"/>
        <v>9.6897407184883129</v>
      </c>
      <c r="K421" s="42">
        <f t="shared" si="88"/>
        <v>1.1007797217773942</v>
      </c>
      <c r="L421" s="42">
        <f t="shared" si="89"/>
        <v>86.206209996800212</v>
      </c>
      <c r="M421" s="19">
        <v>0.45713199999999998</v>
      </c>
      <c r="N421" s="19">
        <v>0.21840100000000001</v>
      </c>
      <c r="O421" s="41">
        <f t="shared" si="90"/>
        <v>0.67553299999999994</v>
      </c>
      <c r="P421" s="19">
        <v>2.12033</v>
      </c>
      <c r="Q421" s="41">
        <f t="shared" si="91"/>
        <v>2.7958629999999998</v>
      </c>
      <c r="R421" s="44">
        <f t="shared" si="92"/>
        <v>2.2677898162479662</v>
      </c>
      <c r="S421" s="44">
        <f t="shared" si="93"/>
        <v>1.0834672778505379</v>
      </c>
      <c r="T421" s="44">
        <f t="shared" si="94"/>
        <v>3.351257094098504</v>
      </c>
      <c r="U421" s="44">
        <f t="shared" si="95"/>
        <v>10.51876215422471</v>
      </c>
      <c r="V421" s="44">
        <f t="shared" si="96"/>
        <v>13.870019248323212</v>
      </c>
      <c r="X421" s="36">
        <f t="shared" si="98"/>
        <v>100</v>
      </c>
      <c r="Y421" s="47">
        <f t="shared" si="97"/>
        <v>13.870019248323214</v>
      </c>
    </row>
    <row r="422" spans="1:25" ht="15" x14ac:dyDescent="0.25">
      <c r="A422" s="18" t="s">
        <v>831</v>
      </c>
      <c r="B422" s="18" t="s">
        <v>830</v>
      </c>
      <c r="C422" s="18" t="s">
        <v>38</v>
      </c>
      <c r="D422" s="19">
        <v>26.413900000000002</v>
      </c>
      <c r="E422" s="19">
        <v>9.1238549819100002E-3</v>
      </c>
      <c r="F422" s="19">
        <v>0.86600755996800005</v>
      </c>
      <c r="G422" s="19">
        <v>0.132052609302</v>
      </c>
      <c r="H422" s="19">
        <f t="shared" si="85"/>
        <v>25.406715975748089</v>
      </c>
      <c r="I422" s="42">
        <f t="shared" si="86"/>
        <v>3.4541869931778345E-2</v>
      </c>
      <c r="J422" s="42">
        <f t="shared" si="87"/>
        <v>3.2786054311101354</v>
      </c>
      <c r="K422" s="42">
        <f t="shared" si="88"/>
        <v>0.49993605375200179</v>
      </c>
      <c r="L422" s="42">
        <f t="shared" si="89"/>
        <v>96.186916645206082</v>
      </c>
      <c r="M422" s="19">
        <v>0.51708399999999999</v>
      </c>
      <c r="N422" s="19">
        <v>0.46299600000000002</v>
      </c>
      <c r="O422" s="41">
        <f t="shared" si="90"/>
        <v>0.98008000000000006</v>
      </c>
      <c r="P422" s="19">
        <v>1.3388800000000001</v>
      </c>
      <c r="Q422" s="41">
        <f t="shared" si="91"/>
        <v>2.3189600000000001</v>
      </c>
      <c r="R422" s="44">
        <f t="shared" si="92"/>
        <v>1.9576207981403728</v>
      </c>
      <c r="S422" s="44">
        <f t="shared" si="93"/>
        <v>1.752849825281386</v>
      </c>
      <c r="T422" s="44">
        <f t="shared" si="94"/>
        <v>3.710470623421759</v>
      </c>
      <c r="U422" s="44">
        <f t="shared" si="95"/>
        <v>5.0688463271232189</v>
      </c>
      <c r="V422" s="44">
        <f t="shared" si="96"/>
        <v>8.7793169505449775</v>
      </c>
      <c r="X422" s="36">
        <f t="shared" si="98"/>
        <v>100</v>
      </c>
      <c r="Y422" s="47">
        <f t="shared" si="97"/>
        <v>8.7793169505449775</v>
      </c>
    </row>
    <row r="423" spans="1:25" ht="15" x14ac:dyDescent="0.25">
      <c r="A423" s="18" t="s">
        <v>832</v>
      </c>
      <c r="B423" s="18" t="s">
        <v>833</v>
      </c>
      <c r="C423" s="18" t="s">
        <v>38</v>
      </c>
      <c r="D423" s="19">
        <v>0.42255900000000002</v>
      </c>
      <c r="E423" s="19">
        <v>0</v>
      </c>
      <c r="F423" s="19">
        <v>0</v>
      </c>
      <c r="G423" s="19">
        <v>0</v>
      </c>
      <c r="H423" s="19">
        <f t="shared" ref="H423:H485" si="99">D423-E423-F423-G423</f>
        <v>0.42255900000000002</v>
      </c>
      <c r="I423" s="42">
        <f t="shared" ref="I423:I485" si="100">E423/D423*100</f>
        <v>0</v>
      </c>
      <c r="J423" s="42">
        <f t="shared" ref="J423:J485" si="101">F423/D423*100</f>
        <v>0</v>
      </c>
      <c r="K423" s="42">
        <f t="shared" ref="K423:K485" si="102">G423/D423*100</f>
        <v>0</v>
      </c>
      <c r="L423" s="42">
        <f t="shared" ref="L423:L485" si="103">H423/D423*100</f>
        <v>100</v>
      </c>
      <c r="M423" s="19">
        <v>0</v>
      </c>
      <c r="N423" s="19">
        <v>1.50038E-5</v>
      </c>
      <c r="O423" s="41">
        <f t="shared" ref="O423:O485" si="104">M423+N423</f>
        <v>1.50038E-5</v>
      </c>
      <c r="P423" s="19">
        <v>7.0066200000000001E-4</v>
      </c>
      <c r="Q423" s="41">
        <f t="shared" ref="Q423:Q485" si="105">O423+P423</f>
        <v>7.1566580000000004E-4</v>
      </c>
      <c r="R423" s="44">
        <f t="shared" ref="R423:R485" si="106">M423/D423*100</f>
        <v>0</v>
      </c>
      <c r="S423" s="44">
        <f t="shared" ref="S423:S485" si="107">N423/D423*100</f>
        <v>3.5506994289554832E-3</v>
      </c>
      <c r="T423" s="44">
        <f t="shared" ref="T423:T485" si="108">O423/D423*100</f>
        <v>3.5506994289554832E-3</v>
      </c>
      <c r="U423" s="44">
        <f t="shared" ref="U423:U485" si="109">P423/D423*100</f>
        <v>0.16581400467153698</v>
      </c>
      <c r="V423" s="44">
        <f t="shared" ref="V423:V485" si="110">Q423/D423*100</f>
        <v>0.16936470410049248</v>
      </c>
      <c r="X423" s="36">
        <f t="shared" si="98"/>
        <v>100</v>
      </c>
      <c r="Y423" s="47">
        <f t="shared" ref="Y423:Y485" si="111">SUM(R423:S423,U423)</f>
        <v>0.16936470410049245</v>
      </c>
    </row>
    <row r="424" spans="1:25" ht="15" x14ac:dyDescent="0.25">
      <c r="A424" s="18" t="s">
        <v>834</v>
      </c>
      <c r="B424" s="18" t="s">
        <v>835</v>
      </c>
      <c r="C424" s="18" t="s">
        <v>1778</v>
      </c>
      <c r="D424" s="19">
        <v>10.327199999999999</v>
      </c>
      <c r="E424" s="19">
        <v>0</v>
      </c>
      <c r="F424" s="19">
        <v>0</v>
      </c>
      <c r="G424" s="19">
        <v>0</v>
      </c>
      <c r="H424" s="19">
        <f t="shared" si="99"/>
        <v>10.327199999999999</v>
      </c>
      <c r="I424" s="42">
        <f t="shared" si="100"/>
        <v>0</v>
      </c>
      <c r="J424" s="42">
        <f t="shared" si="101"/>
        <v>0</v>
      </c>
      <c r="K424" s="42">
        <f t="shared" si="102"/>
        <v>0</v>
      </c>
      <c r="L424" s="42">
        <f t="shared" si="103"/>
        <v>100</v>
      </c>
      <c r="M424" s="19">
        <v>0.33688099999999999</v>
      </c>
      <c r="N424" s="19">
        <v>0.19000700000000001</v>
      </c>
      <c r="O424" s="41">
        <f t="shared" si="104"/>
        <v>0.52688800000000002</v>
      </c>
      <c r="P424" s="19">
        <v>0.36202200000000001</v>
      </c>
      <c r="Q424" s="41">
        <f t="shared" si="105"/>
        <v>0.88891000000000009</v>
      </c>
      <c r="R424" s="44">
        <f t="shared" si="106"/>
        <v>3.2620749089782324</v>
      </c>
      <c r="S424" s="44">
        <f t="shared" si="107"/>
        <v>1.8398694709117671</v>
      </c>
      <c r="T424" s="44">
        <f t="shared" si="108"/>
        <v>5.1019443798899999</v>
      </c>
      <c r="U424" s="44">
        <f t="shared" si="109"/>
        <v>3.5055194050662335</v>
      </c>
      <c r="V424" s="44">
        <f t="shared" si="110"/>
        <v>8.6074637849562325</v>
      </c>
      <c r="X424" s="36">
        <f t="shared" si="98"/>
        <v>100</v>
      </c>
      <c r="Y424" s="47">
        <f t="shared" si="111"/>
        <v>8.6074637849562343</v>
      </c>
    </row>
    <row r="425" spans="1:25" ht="15" x14ac:dyDescent="0.25">
      <c r="A425" s="18" t="s">
        <v>836</v>
      </c>
      <c r="B425" s="18" t="s">
        <v>837</v>
      </c>
      <c r="C425" s="18" t="s">
        <v>28</v>
      </c>
      <c r="D425" s="19">
        <v>4.9682599999999999</v>
      </c>
      <c r="E425" s="19">
        <v>0</v>
      </c>
      <c r="F425" s="19">
        <v>0</v>
      </c>
      <c r="G425" s="19">
        <v>0</v>
      </c>
      <c r="H425" s="19">
        <f t="shared" si="99"/>
        <v>4.9682599999999999</v>
      </c>
      <c r="I425" s="42">
        <f t="shared" si="100"/>
        <v>0</v>
      </c>
      <c r="J425" s="42">
        <f t="shared" si="101"/>
        <v>0</v>
      </c>
      <c r="K425" s="42">
        <f t="shared" si="102"/>
        <v>0</v>
      </c>
      <c r="L425" s="42">
        <f t="shared" si="103"/>
        <v>100</v>
      </c>
      <c r="M425" s="19">
        <v>0.16725699999999999</v>
      </c>
      <c r="N425" s="19">
        <v>8.2955500000000001E-2</v>
      </c>
      <c r="O425" s="41">
        <f t="shared" si="104"/>
        <v>0.2502125</v>
      </c>
      <c r="P425" s="19">
        <v>0.17807500000000001</v>
      </c>
      <c r="Q425" s="41">
        <f t="shared" si="105"/>
        <v>0.42828750000000004</v>
      </c>
      <c r="R425" s="44">
        <f t="shared" si="106"/>
        <v>3.3665106093481416</v>
      </c>
      <c r="S425" s="44">
        <f t="shared" si="107"/>
        <v>1.6697093147299054</v>
      </c>
      <c r="T425" s="44">
        <f t="shared" si="108"/>
        <v>5.0362199240780479</v>
      </c>
      <c r="U425" s="44">
        <f t="shared" si="109"/>
        <v>3.5842528370093358</v>
      </c>
      <c r="V425" s="44">
        <f t="shared" si="110"/>
        <v>8.6204727610873828</v>
      </c>
      <c r="X425" s="36">
        <f t="shared" si="98"/>
        <v>100</v>
      </c>
      <c r="Y425" s="47">
        <f t="shared" si="111"/>
        <v>8.6204727610873828</v>
      </c>
    </row>
    <row r="426" spans="1:25" ht="15" x14ac:dyDescent="0.25">
      <c r="A426" s="18" t="s">
        <v>838</v>
      </c>
      <c r="B426" s="18" t="s">
        <v>742</v>
      </c>
      <c r="C426" s="18" t="s">
        <v>38</v>
      </c>
      <c r="D426" s="19">
        <v>8.1442099999999993</v>
      </c>
      <c r="E426" s="19">
        <v>0</v>
      </c>
      <c r="F426" s="19">
        <v>0</v>
      </c>
      <c r="G426" s="19">
        <v>0</v>
      </c>
      <c r="H426" s="19">
        <f t="shared" si="99"/>
        <v>8.1442099999999993</v>
      </c>
      <c r="I426" s="42">
        <f t="shared" si="100"/>
        <v>0</v>
      </c>
      <c r="J426" s="42">
        <f t="shared" si="101"/>
        <v>0</v>
      </c>
      <c r="K426" s="42">
        <f t="shared" si="102"/>
        <v>0</v>
      </c>
      <c r="L426" s="42">
        <f t="shared" si="103"/>
        <v>100</v>
      </c>
      <c r="M426" s="19">
        <v>0.27971000000000001</v>
      </c>
      <c r="N426" s="19">
        <v>0.13636799999999999</v>
      </c>
      <c r="O426" s="41">
        <f t="shared" si="104"/>
        <v>0.416078</v>
      </c>
      <c r="P426" s="19">
        <v>0.62167300000000003</v>
      </c>
      <c r="Q426" s="41">
        <f t="shared" si="105"/>
        <v>1.0377510000000001</v>
      </c>
      <c r="R426" s="44">
        <f t="shared" si="106"/>
        <v>3.4344644845847547</v>
      </c>
      <c r="S426" s="44">
        <f t="shared" si="107"/>
        <v>1.6744165486891913</v>
      </c>
      <c r="T426" s="44">
        <f t="shared" si="108"/>
        <v>5.1088810332739456</v>
      </c>
      <c r="U426" s="44">
        <f t="shared" si="109"/>
        <v>7.6333125005371922</v>
      </c>
      <c r="V426" s="44">
        <f t="shared" si="110"/>
        <v>12.742193533811138</v>
      </c>
      <c r="X426" s="36">
        <f t="shared" si="98"/>
        <v>100</v>
      </c>
      <c r="Y426" s="47">
        <f t="shared" si="111"/>
        <v>12.742193533811138</v>
      </c>
    </row>
    <row r="427" spans="1:25" ht="15" x14ac:dyDescent="0.25">
      <c r="A427" s="18" t="s">
        <v>839</v>
      </c>
      <c r="B427" s="18" t="s">
        <v>840</v>
      </c>
      <c r="C427" s="18" t="s">
        <v>38</v>
      </c>
      <c r="D427" s="19">
        <v>1.1554599999999999</v>
      </c>
      <c r="E427" s="19">
        <v>0</v>
      </c>
      <c r="F427" s="19">
        <v>0</v>
      </c>
      <c r="G427" s="19">
        <v>0</v>
      </c>
      <c r="H427" s="19">
        <f t="shared" si="99"/>
        <v>1.1554599999999999</v>
      </c>
      <c r="I427" s="42">
        <f t="shared" si="100"/>
        <v>0</v>
      </c>
      <c r="J427" s="42">
        <f t="shared" si="101"/>
        <v>0</v>
      </c>
      <c r="K427" s="42">
        <f t="shared" si="102"/>
        <v>0</v>
      </c>
      <c r="L427" s="42">
        <f t="shared" si="103"/>
        <v>100</v>
      </c>
      <c r="M427" s="19">
        <v>0</v>
      </c>
      <c r="N427" s="19">
        <v>0</v>
      </c>
      <c r="O427" s="41">
        <f t="shared" si="104"/>
        <v>0</v>
      </c>
      <c r="P427" s="19">
        <v>0</v>
      </c>
      <c r="Q427" s="41">
        <f t="shared" si="105"/>
        <v>0</v>
      </c>
      <c r="R427" s="44">
        <f t="shared" si="106"/>
        <v>0</v>
      </c>
      <c r="S427" s="44">
        <f t="shared" si="107"/>
        <v>0</v>
      </c>
      <c r="T427" s="44">
        <f t="shared" si="108"/>
        <v>0</v>
      </c>
      <c r="U427" s="44">
        <f t="shared" si="109"/>
        <v>0</v>
      </c>
      <c r="V427" s="44">
        <f t="shared" si="110"/>
        <v>0</v>
      </c>
      <c r="X427" s="36">
        <f t="shared" si="98"/>
        <v>100</v>
      </c>
      <c r="Y427" s="47">
        <f t="shared" si="111"/>
        <v>0</v>
      </c>
    </row>
    <row r="428" spans="1:25" ht="15" x14ac:dyDescent="0.25">
      <c r="A428" s="18" t="s">
        <v>841</v>
      </c>
      <c r="B428" s="18" t="s">
        <v>842</v>
      </c>
      <c r="C428" s="18" t="s">
        <v>38</v>
      </c>
      <c r="D428" s="19">
        <v>62.300199999999997</v>
      </c>
      <c r="E428" s="19">
        <v>0</v>
      </c>
      <c r="F428" s="19">
        <v>0</v>
      </c>
      <c r="G428" s="19">
        <v>0</v>
      </c>
      <c r="H428" s="19">
        <f t="shared" si="99"/>
        <v>62.300199999999997</v>
      </c>
      <c r="I428" s="42">
        <f t="shared" si="100"/>
        <v>0</v>
      </c>
      <c r="J428" s="42">
        <f t="shared" si="101"/>
        <v>0</v>
      </c>
      <c r="K428" s="42">
        <f t="shared" si="102"/>
        <v>0</v>
      </c>
      <c r="L428" s="42">
        <f t="shared" si="103"/>
        <v>100</v>
      </c>
      <c r="M428" s="19">
        <v>1.7150700000000001</v>
      </c>
      <c r="N428" s="19">
        <v>1.3228</v>
      </c>
      <c r="O428" s="41">
        <f t="shared" si="104"/>
        <v>3.0378699999999998</v>
      </c>
      <c r="P428" s="19">
        <v>4.3926999999999996</v>
      </c>
      <c r="Q428" s="41">
        <f t="shared" si="105"/>
        <v>7.4305699999999995</v>
      </c>
      <c r="R428" s="44">
        <f t="shared" si="106"/>
        <v>2.7529125107142516</v>
      </c>
      <c r="S428" s="44">
        <f t="shared" si="107"/>
        <v>2.1232676620620801</v>
      </c>
      <c r="T428" s="44">
        <f t="shared" si="108"/>
        <v>4.8761801727763316</v>
      </c>
      <c r="U428" s="44">
        <f t="shared" si="109"/>
        <v>7.0508601898549284</v>
      </c>
      <c r="V428" s="44">
        <f t="shared" si="110"/>
        <v>11.92704036263126</v>
      </c>
      <c r="X428" s="36">
        <f t="shared" si="98"/>
        <v>100</v>
      </c>
      <c r="Y428" s="47">
        <f t="shared" si="111"/>
        <v>11.92704036263126</v>
      </c>
    </row>
    <row r="429" spans="1:25" ht="15" x14ac:dyDescent="0.25">
      <c r="A429" s="18" t="s">
        <v>843</v>
      </c>
      <c r="B429" s="18" t="s">
        <v>844</v>
      </c>
      <c r="C429" s="18" t="s">
        <v>38</v>
      </c>
      <c r="D429" s="19">
        <v>317.81099999999998</v>
      </c>
      <c r="E429" s="19">
        <v>0</v>
      </c>
      <c r="F429" s="19">
        <v>0</v>
      </c>
      <c r="G429" s="19">
        <v>0</v>
      </c>
      <c r="H429" s="19">
        <f t="shared" si="99"/>
        <v>317.81099999999998</v>
      </c>
      <c r="I429" s="42">
        <f t="shared" si="100"/>
        <v>0</v>
      </c>
      <c r="J429" s="42">
        <f t="shared" si="101"/>
        <v>0</v>
      </c>
      <c r="K429" s="42">
        <f t="shared" si="102"/>
        <v>0</v>
      </c>
      <c r="L429" s="42">
        <f t="shared" si="103"/>
        <v>100</v>
      </c>
      <c r="M429" s="19">
        <v>8.4206400000000006</v>
      </c>
      <c r="N429" s="19">
        <v>6.1381800000000002</v>
      </c>
      <c r="O429" s="41">
        <f t="shared" si="104"/>
        <v>14.558820000000001</v>
      </c>
      <c r="P429" s="19">
        <v>16.0213</v>
      </c>
      <c r="Q429" s="41">
        <f t="shared" si="105"/>
        <v>30.580120000000001</v>
      </c>
      <c r="R429" s="44">
        <f t="shared" si="106"/>
        <v>2.6495747472554445</v>
      </c>
      <c r="S429" s="44">
        <f t="shared" si="107"/>
        <v>1.9313931865165148</v>
      </c>
      <c r="T429" s="44">
        <f t="shared" si="108"/>
        <v>4.5809679337719595</v>
      </c>
      <c r="U429" s="44">
        <f t="shared" si="109"/>
        <v>5.0411408038110705</v>
      </c>
      <c r="V429" s="44">
        <f t="shared" si="110"/>
        <v>9.6221087375830301</v>
      </c>
      <c r="X429" s="36">
        <f t="shared" si="98"/>
        <v>100</v>
      </c>
      <c r="Y429" s="47">
        <f t="shared" si="111"/>
        <v>9.6221087375830301</v>
      </c>
    </row>
    <row r="430" spans="1:25" ht="15" x14ac:dyDescent="0.25">
      <c r="A430" s="18" t="s">
        <v>845</v>
      </c>
      <c r="B430" s="18" t="s">
        <v>846</v>
      </c>
      <c r="C430" s="18" t="s">
        <v>1778</v>
      </c>
      <c r="D430" s="19">
        <v>50.7879</v>
      </c>
      <c r="E430" s="19">
        <v>0</v>
      </c>
      <c r="F430" s="19">
        <v>0</v>
      </c>
      <c r="G430" s="19">
        <v>0</v>
      </c>
      <c r="H430" s="19">
        <f t="shared" si="99"/>
        <v>50.7879</v>
      </c>
      <c r="I430" s="42">
        <f t="shared" si="100"/>
        <v>0</v>
      </c>
      <c r="J430" s="42">
        <f t="shared" si="101"/>
        <v>0</v>
      </c>
      <c r="K430" s="42">
        <f t="shared" si="102"/>
        <v>0</v>
      </c>
      <c r="L430" s="42">
        <f t="shared" si="103"/>
        <v>100</v>
      </c>
      <c r="M430" s="19">
        <v>0.72690600000000005</v>
      </c>
      <c r="N430" s="19">
        <v>0.44993</v>
      </c>
      <c r="O430" s="41">
        <f t="shared" si="104"/>
        <v>1.176836</v>
      </c>
      <c r="P430" s="19">
        <v>1.71594</v>
      </c>
      <c r="Q430" s="41">
        <f t="shared" si="105"/>
        <v>2.892776</v>
      </c>
      <c r="R430" s="44">
        <f t="shared" si="106"/>
        <v>1.4312582327680412</v>
      </c>
      <c r="S430" s="44">
        <f t="shared" si="107"/>
        <v>0.88589998798926506</v>
      </c>
      <c r="T430" s="44">
        <f t="shared" si="108"/>
        <v>2.3171582207573063</v>
      </c>
      <c r="U430" s="44">
        <f t="shared" si="109"/>
        <v>3.3786394003296061</v>
      </c>
      <c r="V430" s="44">
        <f t="shared" si="110"/>
        <v>5.6957976210869123</v>
      </c>
      <c r="X430" s="36">
        <f t="shared" si="98"/>
        <v>100</v>
      </c>
      <c r="Y430" s="47">
        <f t="shared" si="111"/>
        <v>5.6957976210869123</v>
      </c>
    </row>
    <row r="431" spans="1:25" ht="15" x14ac:dyDescent="0.25">
      <c r="A431" s="18" t="s">
        <v>847</v>
      </c>
      <c r="B431" s="18" t="s">
        <v>848</v>
      </c>
      <c r="C431" s="18" t="s">
        <v>28</v>
      </c>
      <c r="D431" s="19">
        <v>3.0754100000000002</v>
      </c>
      <c r="E431" s="19">
        <v>0</v>
      </c>
      <c r="F431" s="19">
        <v>0</v>
      </c>
      <c r="G431" s="19">
        <v>0</v>
      </c>
      <c r="H431" s="19">
        <f t="shared" si="99"/>
        <v>3.0754100000000002</v>
      </c>
      <c r="I431" s="42">
        <f t="shared" si="100"/>
        <v>0</v>
      </c>
      <c r="J431" s="42">
        <f t="shared" si="101"/>
        <v>0</v>
      </c>
      <c r="K431" s="42">
        <f t="shared" si="102"/>
        <v>0</v>
      </c>
      <c r="L431" s="42">
        <f t="shared" si="103"/>
        <v>100</v>
      </c>
      <c r="M431" s="19">
        <v>1.9325900000000001E-3</v>
      </c>
      <c r="N431" s="19">
        <v>5.4302400000000001E-2</v>
      </c>
      <c r="O431" s="41">
        <f t="shared" si="104"/>
        <v>5.6234989999999999E-2</v>
      </c>
      <c r="P431" s="19">
        <v>8.9264899999999994E-2</v>
      </c>
      <c r="Q431" s="41">
        <f t="shared" si="105"/>
        <v>0.14549988999999999</v>
      </c>
      <c r="R431" s="44">
        <f t="shared" si="106"/>
        <v>6.2840076607671824E-2</v>
      </c>
      <c r="S431" s="44">
        <f t="shared" si="107"/>
        <v>1.7656962811462535</v>
      </c>
      <c r="T431" s="44">
        <f t="shared" si="108"/>
        <v>1.8285363577539255</v>
      </c>
      <c r="U431" s="44">
        <f t="shared" si="109"/>
        <v>2.9025365723594576</v>
      </c>
      <c r="V431" s="44">
        <f t="shared" si="110"/>
        <v>4.7310729301133829</v>
      </c>
      <c r="X431" s="36">
        <f t="shared" si="98"/>
        <v>100</v>
      </c>
      <c r="Y431" s="47">
        <f t="shared" si="111"/>
        <v>4.7310729301133829</v>
      </c>
    </row>
    <row r="432" spans="1:25" ht="15" x14ac:dyDescent="0.25">
      <c r="A432" s="18" t="s">
        <v>849</v>
      </c>
      <c r="B432" s="18" t="s">
        <v>850</v>
      </c>
      <c r="C432" s="18" t="s">
        <v>28</v>
      </c>
      <c r="D432" s="19">
        <v>37.4497</v>
      </c>
      <c r="E432" s="19">
        <v>5.5724229399799999E-2</v>
      </c>
      <c r="F432" s="19">
        <v>1.28529767635E-6</v>
      </c>
      <c r="G432" s="19">
        <v>2.1906062685399999E-5</v>
      </c>
      <c r="H432" s="19">
        <f t="shared" si="99"/>
        <v>37.393952579239837</v>
      </c>
      <c r="I432" s="42">
        <f t="shared" si="100"/>
        <v>0.14879753215593181</v>
      </c>
      <c r="J432" s="42">
        <f t="shared" si="101"/>
        <v>3.4320640121282684E-6</v>
      </c>
      <c r="K432" s="42">
        <f t="shared" si="102"/>
        <v>5.8494627955364126E-5</v>
      </c>
      <c r="L432" s="42">
        <f t="shared" si="103"/>
        <v>99.851140541152091</v>
      </c>
      <c r="M432" s="19">
        <v>0.72878900000000002</v>
      </c>
      <c r="N432" s="19">
        <v>0.32572400000000001</v>
      </c>
      <c r="O432" s="41">
        <f t="shared" si="104"/>
        <v>1.054513</v>
      </c>
      <c r="P432" s="19">
        <v>1.36378</v>
      </c>
      <c r="Q432" s="41">
        <f t="shared" si="105"/>
        <v>2.4182930000000002</v>
      </c>
      <c r="R432" s="44">
        <f t="shared" si="106"/>
        <v>1.9460476318902422</v>
      </c>
      <c r="S432" s="44">
        <f t="shared" si="107"/>
        <v>0.8697639767474773</v>
      </c>
      <c r="T432" s="44">
        <f t="shared" si="108"/>
        <v>2.8158116086377194</v>
      </c>
      <c r="U432" s="44">
        <f t="shared" si="109"/>
        <v>3.6416313081279692</v>
      </c>
      <c r="V432" s="44">
        <f t="shared" si="110"/>
        <v>6.4574429167656895</v>
      </c>
      <c r="X432" s="36">
        <f t="shared" si="98"/>
        <v>99.999999999999986</v>
      </c>
      <c r="Y432" s="47">
        <f t="shared" si="111"/>
        <v>6.4574429167656886</v>
      </c>
    </row>
    <row r="433" spans="1:25" ht="15" x14ac:dyDescent="0.25">
      <c r="A433" s="18" t="s">
        <v>851</v>
      </c>
      <c r="B433" s="18" t="s">
        <v>852</v>
      </c>
      <c r="C433" s="18" t="s">
        <v>28</v>
      </c>
      <c r="D433" s="19">
        <v>19.8447</v>
      </c>
      <c r="E433" s="19">
        <v>0</v>
      </c>
      <c r="F433" s="19">
        <v>0</v>
      </c>
      <c r="G433" s="19">
        <v>0</v>
      </c>
      <c r="H433" s="19">
        <f t="shared" si="99"/>
        <v>19.8447</v>
      </c>
      <c r="I433" s="42">
        <f t="shared" si="100"/>
        <v>0</v>
      </c>
      <c r="J433" s="42">
        <f t="shared" si="101"/>
        <v>0</v>
      </c>
      <c r="K433" s="42">
        <f t="shared" si="102"/>
        <v>0</v>
      </c>
      <c r="L433" s="42">
        <f t="shared" si="103"/>
        <v>100</v>
      </c>
      <c r="M433" s="19">
        <v>0.36834499999999998</v>
      </c>
      <c r="N433" s="19">
        <v>0.23314099999999999</v>
      </c>
      <c r="O433" s="41">
        <f t="shared" si="104"/>
        <v>0.60148599999999997</v>
      </c>
      <c r="P433" s="19">
        <v>0.87837900000000002</v>
      </c>
      <c r="Q433" s="41">
        <f t="shared" si="105"/>
        <v>1.479865</v>
      </c>
      <c r="R433" s="44">
        <f t="shared" si="106"/>
        <v>1.8561379108779672</v>
      </c>
      <c r="S433" s="44">
        <f t="shared" si="107"/>
        <v>1.1748275358156082</v>
      </c>
      <c r="T433" s="44">
        <f t="shared" si="108"/>
        <v>3.0309654466935756</v>
      </c>
      <c r="U433" s="44">
        <f t="shared" si="109"/>
        <v>4.4262649473159081</v>
      </c>
      <c r="V433" s="44">
        <f t="shared" si="110"/>
        <v>7.4572303940094837</v>
      </c>
      <c r="X433" s="36">
        <f t="shared" si="98"/>
        <v>100</v>
      </c>
      <c r="Y433" s="47">
        <f t="shared" si="111"/>
        <v>7.4572303940094837</v>
      </c>
    </row>
    <row r="434" spans="1:25" ht="15" x14ac:dyDescent="0.25">
      <c r="A434" s="18" t="s">
        <v>853</v>
      </c>
      <c r="B434" s="18" t="s">
        <v>854</v>
      </c>
      <c r="C434" s="18" t="s">
        <v>28</v>
      </c>
      <c r="D434" s="19">
        <v>4.5758299999999998</v>
      </c>
      <c r="E434" s="19">
        <v>0.206474834735</v>
      </c>
      <c r="F434" s="19">
        <v>5.2074806971600003E-3</v>
      </c>
      <c r="G434" s="19">
        <v>5.4272625979800001E-3</v>
      </c>
      <c r="H434" s="19">
        <f t="shared" si="99"/>
        <v>4.3587204219698599</v>
      </c>
      <c r="I434" s="42">
        <f t="shared" si="100"/>
        <v>4.5122925181879578</v>
      </c>
      <c r="J434" s="42">
        <f t="shared" si="101"/>
        <v>0.11380406827089294</v>
      </c>
      <c r="K434" s="42">
        <f t="shared" si="102"/>
        <v>0.11860717286219112</v>
      </c>
      <c r="L434" s="42">
        <f t="shared" si="103"/>
        <v>95.255296240678959</v>
      </c>
      <c r="M434" s="19">
        <v>7.2554400000000005E-2</v>
      </c>
      <c r="N434" s="19">
        <v>6.9599999999999995E-2</v>
      </c>
      <c r="O434" s="41">
        <f t="shared" si="104"/>
        <v>0.14215440000000001</v>
      </c>
      <c r="P434" s="19">
        <v>0.62035300000000004</v>
      </c>
      <c r="Q434" s="41">
        <f t="shared" si="105"/>
        <v>0.76250740000000006</v>
      </c>
      <c r="R434" s="44">
        <f t="shared" si="106"/>
        <v>1.5856008636684495</v>
      </c>
      <c r="S434" s="44">
        <f t="shared" si="107"/>
        <v>1.521035527980716</v>
      </c>
      <c r="T434" s="44">
        <f t="shared" si="108"/>
        <v>3.1066363916491655</v>
      </c>
      <c r="U434" s="44">
        <f t="shared" si="109"/>
        <v>13.557168863353752</v>
      </c>
      <c r="V434" s="44">
        <f t="shared" si="110"/>
        <v>16.66380525500292</v>
      </c>
      <c r="X434" s="36">
        <f t="shared" si="98"/>
        <v>100</v>
      </c>
      <c r="Y434" s="47">
        <f t="shared" si="111"/>
        <v>16.663805255002917</v>
      </c>
    </row>
    <row r="435" spans="1:25" ht="15" x14ac:dyDescent="0.25">
      <c r="A435" s="18" t="s">
        <v>855</v>
      </c>
      <c r="B435" s="18" t="s">
        <v>856</v>
      </c>
      <c r="C435" s="18" t="s">
        <v>28</v>
      </c>
      <c r="D435" s="19">
        <v>4.2165299999999997</v>
      </c>
      <c r="E435" s="19">
        <v>0</v>
      </c>
      <c r="F435" s="19">
        <v>0</v>
      </c>
      <c r="G435" s="19">
        <v>0</v>
      </c>
      <c r="H435" s="19">
        <f t="shared" si="99"/>
        <v>4.2165299999999997</v>
      </c>
      <c r="I435" s="42">
        <f t="shared" si="100"/>
        <v>0</v>
      </c>
      <c r="J435" s="42">
        <f t="shared" si="101"/>
        <v>0</v>
      </c>
      <c r="K435" s="42">
        <f t="shared" si="102"/>
        <v>0</v>
      </c>
      <c r="L435" s="42">
        <f t="shared" si="103"/>
        <v>100</v>
      </c>
      <c r="M435" s="19">
        <v>0.15237300000000001</v>
      </c>
      <c r="N435" s="19">
        <v>0.109199</v>
      </c>
      <c r="O435" s="41">
        <f t="shared" si="104"/>
        <v>0.26157200000000003</v>
      </c>
      <c r="P435" s="19">
        <v>0.491954</v>
      </c>
      <c r="Q435" s="41">
        <f t="shared" si="105"/>
        <v>0.75352600000000003</v>
      </c>
      <c r="R435" s="44">
        <f t="shared" si="106"/>
        <v>3.6137060568761523</v>
      </c>
      <c r="S435" s="44">
        <f t="shared" si="107"/>
        <v>2.5897835423914928</v>
      </c>
      <c r="T435" s="44">
        <f t="shared" si="108"/>
        <v>6.2034895992676455</v>
      </c>
      <c r="U435" s="44">
        <f t="shared" si="109"/>
        <v>11.667271429350675</v>
      </c>
      <c r="V435" s="44">
        <f t="shared" si="110"/>
        <v>17.870761028618322</v>
      </c>
      <c r="X435" s="36">
        <f t="shared" si="98"/>
        <v>100</v>
      </c>
      <c r="Y435" s="47">
        <f t="shared" si="111"/>
        <v>17.870761028618318</v>
      </c>
    </row>
    <row r="436" spans="1:25" ht="15" x14ac:dyDescent="0.25">
      <c r="A436" s="18" t="s">
        <v>857</v>
      </c>
      <c r="B436" s="18" t="s">
        <v>858</v>
      </c>
      <c r="C436" s="18" t="s">
        <v>28</v>
      </c>
      <c r="D436" s="19">
        <v>2.9711500000000002</v>
      </c>
      <c r="E436" s="19">
        <v>0.48064993575199999</v>
      </c>
      <c r="F436" s="19">
        <v>0</v>
      </c>
      <c r="G436" s="19">
        <v>1.64820903454E-5</v>
      </c>
      <c r="H436" s="19">
        <f t="shared" si="99"/>
        <v>2.4904835821576548</v>
      </c>
      <c r="I436" s="42">
        <f t="shared" si="100"/>
        <v>16.177235607492047</v>
      </c>
      <c r="J436" s="42">
        <f t="shared" si="101"/>
        <v>0</v>
      </c>
      <c r="K436" s="42">
        <f t="shared" si="102"/>
        <v>5.5473773944095717E-4</v>
      </c>
      <c r="L436" s="42">
        <f t="shared" si="103"/>
        <v>83.822209654768514</v>
      </c>
      <c r="M436" s="19">
        <v>4.7081999999999998E-7</v>
      </c>
      <c r="N436" s="19">
        <v>1.30096E-2</v>
      </c>
      <c r="O436" s="41">
        <f t="shared" si="104"/>
        <v>1.3010070819999999E-2</v>
      </c>
      <c r="P436" s="19">
        <v>0.132493</v>
      </c>
      <c r="Q436" s="41">
        <f t="shared" si="105"/>
        <v>0.14550307082</v>
      </c>
      <c r="R436" s="44">
        <f t="shared" si="106"/>
        <v>1.584638944516433E-5</v>
      </c>
      <c r="S436" s="44">
        <f t="shared" si="107"/>
        <v>0.43786412668495361</v>
      </c>
      <c r="T436" s="44">
        <f t="shared" si="108"/>
        <v>0.43787997307439869</v>
      </c>
      <c r="U436" s="44">
        <f t="shared" si="109"/>
        <v>4.4593170994396107</v>
      </c>
      <c r="V436" s="44">
        <f t="shared" si="110"/>
        <v>4.8971970725140093</v>
      </c>
      <c r="X436" s="36">
        <f t="shared" si="98"/>
        <v>100</v>
      </c>
      <c r="Y436" s="47">
        <f t="shared" si="111"/>
        <v>4.8971970725140093</v>
      </c>
    </row>
    <row r="437" spans="1:25" ht="15" x14ac:dyDescent="0.25">
      <c r="A437" s="18" t="s">
        <v>859</v>
      </c>
      <c r="B437" s="18" t="s">
        <v>860</v>
      </c>
      <c r="C437" s="18" t="s">
        <v>28</v>
      </c>
      <c r="D437" s="19">
        <v>0.46884199999999998</v>
      </c>
      <c r="E437" s="19">
        <v>0</v>
      </c>
      <c r="F437" s="19">
        <v>0</v>
      </c>
      <c r="G437" s="19">
        <v>0</v>
      </c>
      <c r="H437" s="19">
        <f t="shared" si="99"/>
        <v>0.46884199999999998</v>
      </c>
      <c r="I437" s="42">
        <f t="shared" si="100"/>
        <v>0</v>
      </c>
      <c r="J437" s="42">
        <f t="shared" si="101"/>
        <v>0</v>
      </c>
      <c r="K437" s="42">
        <f t="shared" si="102"/>
        <v>0</v>
      </c>
      <c r="L437" s="42">
        <f t="shared" si="103"/>
        <v>100</v>
      </c>
      <c r="M437" s="19">
        <v>0</v>
      </c>
      <c r="N437" s="19">
        <v>0</v>
      </c>
      <c r="O437" s="41">
        <f t="shared" si="104"/>
        <v>0</v>
      </c>
      <c r="P437" s="19">
        <v>2.3901200000000001E-2</v>
      </c>
      <c r="Q437" s="41">
        <f t="shared" si="105"/>
        <v>2.3901200000000001E-2</v>
      </c>
      <c r="R437" s="44">
        <f t="shared" si="106"/>
        <v>0</v>
      </c>
      <c r="S437" s="44">
        <f t="shared" si="107"/>
        <v>0</v>
      </c>
      <c r="T437" s="44">
        <f t="shared" si="108"/>
        <v>0</v>
      </c>
      <c r="U437" s="44">
        <f t="shared" si="109"/>
        <v>5.0979221144863303</v>
      </c>
      <c r="V437" s="44">
        <f t="shared" si="110"/>
        <v>5.0979221144863303</v>
      </c>
      <c r="X437" s="36">
        <f t="shared" si="98"/>
        <v>100</v>
      </c>
      <c r="Y437" s="47">
        <f t="shared" si="111"/>
        <v>5.0979221144863303</v>
      </c>
    </row>
    <row r="438" spans="1:25" ht="15" x14ac:dyDescent="0.25">
      <c r="A438" s="18" t="s">
        <v>861</v>
      </c>
      <c r="B438" s="18" t="s">
        <v>862</v>
      </c>
      <c r="C438" s="18" t="s">
        <v>28</v>
      </c>
      <c r="D438" s="19">
        <v>1.2752600000000001</v>
      </c>
      <c r="E438" s="19">
        <v>0</v>
      </c>
      <c r="F438" s="19">
        <v>0</v>
      </c>
      <c r="G438" s="19">
        <v>1.2752550423</v>
      </c>
      <c r="H438" s="19">
        <f t="shared" si="99"/>
        <v>4.957700000085552E-6</v>
      </c>
      <c r="I438" s="42">
        <f t="shared" si="100"/>
        <v>0</v>
      </c>
      <c r="J438" s="42">
        <f t="shared" si="101"/>
        <v>0</v>
      </c>
      <c r="K438" s="42">
        <f t="shared" si="102"/>
        <v>99.999611240060844</v>
      </c>
      <c r="L438" s="42">
        <f t="shared" si="103"/>
        <v>3.8875993915637216E-4</v>
      </c>
      <c r="M438" s="19">
        <v>0</v>
      </c>
      <c r="N438" s="19">
        <v>0</v>
      </c>
      <c r="O438" s="41">
        <f t="shared" si="104"/>
        <v>0</v>
      </c>
      <c r="P438" s="19">
        <v>1.0350399999999999E-2</v>
      </c>
      <c r="Q438" s="41">
        <f t="shared" si="105"/>
        <v>1.0350399999999999E-2</v>
      </c>
      <c r="R438" s="44">
        <f t="shared" si="106"/>
        <v>0</v>
      </c>
      <c r="S438" s="44">
        <f t="shared" si="107"/>
        <v>0</v>
      </c>
      <c r="T438" s="44">
        <f t="shared" si="108"/>
        <v>0</v>
      </c>
      <c r="U438" s="44">
        <f t="shared" si="109"/>
        <v>0.81163056945250367</v>
      </c>
      <c r="V438" s="44">
        <f t="shared" si="110"/>
        <v>0.81163056945250367</v>
      </c>
      <c r="X438" s="36">
        <f t="shared" si="98"/>
        <v>100</v>
      </c>
      <c r="Y438" s="47">
        <f t="shared" si="111"/>
        <v>0.81163056945250367</v>
      </c>
    </row>
    <row r="439" spans="1:25" ht="15" x14ac:dyDescent="0.25">
      <c r="A439" s="18" t="s">
        <v>863</v>
      </c>
      <c r="B439" s="18" t="s">
        <v>864</v>
      </c>
      <c r="C439" s="18" t="s">
        <v>28</v>
      </c>
      <c r="D439" s="19">
        <v>25.555</v>
      </c>
      <c r="E439" s="19">
        <v>0</v>
      </c>
      <c r="F439" s="19">
        <v>0</v>
      </c>
      <c r="G439" s="19">
        <v>0</v>
      </c>
      <c r="H439" s="19">
        <f t="shared" si="99"/>
        <v>25.555</v>
      </c>
      <c r="I439" s="42">
        <f t="shared" si="100"/>
        <v>0</v>
      </c>
      <c r="J439" s="42">
        <f t="shared" si="101"/>
        <v>0</v>
      </c>
      <c r="K439" s="42">
        <f t="shared" si="102"/>
        <v>0</v>
      </c>
      <c r="L439" s="42">
        <f t="shared" si="103"/>
        <v>100</v>
      </c>
      <c r="M439" s="19">
        <v>0.405501</v>
      </c>
      <c r="N439" s="19">
        <v>0.24690899999999999</v>
      </c>
      <c r="O439" s="41">
        <f t="shared" si="104"/>
        <v>0.65240999999999993</v>
      </c>
      <c r="P439" s="19">
        <v>0.98040400000000005</v>
      </c>
      <c r="Q439" s="41">
        <f t="shared" si="105"/>
        <v>1.632814</v>
      </c>
      <c r="R439" s="44">
        <f t="shared" si="106"/>
        <v>1.5867775386421443</v>
      </c>
      <c r="S439" s="44">
        <f t="shared" si="107"/>
        <v>0.96618665623165711</v>
      </c>
      <c r="T439" s="44">
        <f t="shared" si="108"/>
        <v>2.5529641948738013</v>
      </c>
      <c r="U439" s="44">
        <f t="shared" si="109"/>
        <v>3.8364468792799844</v>
      </c>
      <c r="V439" s="44">
        <f t="shared" si="110"/>
        <v>6.3894110741537862</v>
      </c>
      <c r="X439" s="36">
        <f t="shared" si="98"/>
        <v>100</v>
      </c>
      <c r="Y439" s="47">
        <f t="shared" si="111"/>
        <v>6.3894110741537862</v>
      </c>
    </row>
    <row r="440" spans="1:25" ht="15" x14ac:dyDescent="0.25">
      <c r="A440" s="18" t="s">
        <v>865</v>
      </c>
      <c r="B440" s="18" t="s">
        <v>866</v>
      </c>
      <c r="C440" s="18" t="s">
        <v>28</v>
      </c>
      <c r="D440" s="19">
        <v>24.929200000000002</v>
      </c>
      <c r="E440" s="19">
        <v>0</v>
      </c>
      <c r="F440" s="19">
        <v>0</v>
      </c>
      <c r="G440" s="19">
        <v>0</v>
      </c>
      <c r="H440" s="19">
        <f t="shared" si="99"/>
        <v>24.929200000000002</v>
      </c>
      <c r="I440" s="42">
        <f t="shared" si="100"/>
        <v>0</v>
      </c>
      <c r="J440" s="42">
        <f t="shared" si="101"/>
        <v>0</v>
      </c>
      <c r="K440" s="42">
        <f t="shared" si="102"/>
        <v>0</v>
      </c>
      <c r="L440" s="42">
        <f t="shared" si="103"/>
        <v>100</v>
      </c>
      <c r="M440" s="19">
        <v>0.14447199999999999</v>
      </c>
      <c r="N440" s="19">
        <v>9.3925300000000003E-2</v>
      </c>
      <c r="O440" s="41">
        <f t="shared" si="104"/>
        <v>0.23839729999999998</v>
      </c>
      <c r="P440" s="19">
        <v>0.464285</v>
      </c>
      <c r="Q440" s="41">
        <f t="shared" si="105"/>
        <v>0.70268229999999998</v>
      </c>
      <c r="R440" s="44">
        <f t="shared" si="106"/>
        <v>0.57952922677021323</v>
      </c>
      <c r="S440" s="44">
        <f t="shared" si="107"/>
        <v>0.37676820756382073</v>
      </c>
      <c r="T440" s="44">
        <f t="shared" si="108"/>
        <v>0.95629743433403391</v>
      </c>
      <c r="U440" s="44">
        <f t="shared" si="109"/>
        <v>1.8624143574603274</v>
      </c>
      <c r="V440" s="44">
        <f t="shared" si="110"/>
        <v>2.8187117917943616</v>
      </c>
      <c r="X440" s="36">
        <f t="shared" si="98"/>
        <v>100</v>
      </c>
      <c r="Y440" s="47">
        <f t="shared" si="111"/>
        <v>2.8187117917943612</v>
      </c>
    </row>
    <row r="441" spans="1:25" ht="15" x14ac:dyDescent="0.25">
      <c r="A441" s="18" t="s">
        <v>867</v>
      </c>
      <c r="B441" s="18" t="s">
        <v>868</v>
      </c>
      <c r="C441" s="18" t="s">
        <v>38</v>
      </c>
      <c r="D441" s="19">
        <v>1.56986</v>
      </c>
      <c r="E441" s="19">
        <v>0</v>
      </c>
      <c r="F441" s="19">
        <v>0</v>
      </c>
      <c r="G441" s="19">
        <v>0</v>
      </c>
      <c r="H441" s="19">
        <f t="shared" si="99"/>
        <v>1.56986</v>
      </c>
      <c r="I441" s="42">
        <f t="shared" si="100"/>
        <v>0</v>
      </c>
      <c r="J441" s="42">
        <f t="shared" si="101"/>
        <v>0</v>
      </c>
      <c r="K441" s="42">
        <f t="shared" si="102"/>
        <v>0</v>
      </c>
      <c r="L441" s="42">
        <f t="shared" si="103"/>
        <v>100</v>
      </c>
      <c r="M441" s="19">
        <v>0</v>
      </c>
      <c r="N441" s="19">
        <v>0</v>
      </c>
      <c r="O441" s="41">
        <f t="shared" si="104"/>
        <v>0</v>
      </c>
      <c r="P441" s="19">
        <v>8.13942E-2</v>
      </c>
      <c r="Q441" s="41">
        <f t="shared" si="105"/>
        <v>8.13942E-2</v>
      </c>
      <c r="R441" s="44">
        <f t="shared" si="106"/>
        <v>0</v>
      </c>
      <c r="S441" s="44">
        <f t="shared" si="107"/>
        <v>0</v>
      </c>
      <c r="T441" s="44">
        <f t="shared" si="108"/>
        <v>0</v>
      </c>
      <c r="U441" s="44">
        <f t="shared" si="109"/>
        <v>5.1848062884588426</v>
      </c>
      <c r="V441" s="44">
        <f t="shared" si="110"/>
        <v>5.1848062884588426</v>
      </c>
      <c r="X441" s="36">
        <f t="shared" si="98"/>
        <v>100</v>
      </c>
      <c r="Y441" s="47">
        <f t="shared" si="111"/>
        <v>5.1848062884588426</v>
      </c>
    </row>
    <row r="442" spans="1:25" ht="15" x14ac:dyDescent="0.25">
      <c r="A442" s="18" t="s">
        <v>869</v>
      </c>
      <c r="B442" s="18" t="s">
        <v>870</v>
      </c>
      <c r="C442" s="18" t="s">
        <v>38</v>
      </c>
      <c r="D442" s="19">
        <v>4.2336900000000002</v>
      </c>
      <c r="E442" s="19">
        <v>0</v>
      </c>
      <c r="F442" s="19">
        <v>0</v>
      </c>
      <c r="G442" s="19">
        <v>0</v>
      </c>
      <c r="H442" s="19">
        <f t="shared" si="99"/>
        <v>4.2336900000000002</v>
      </c>
      <c r="I442" s="42">
        <f t="shared" si="100"/>
        <v>0</v>
      </c>
      <c r="J442" s="42">
        <f t="shared" si="101"/>
        <v>0</v>
      </c>
      <c r="K442" s="42">
        <f t="shared" si="102"/>
        <v>0</v>
      </c>
      <c r="L442" s="42">
        <f t="shared" si="103"/>
        <v>100</v>
      </c>
      <c r="M442" s="19">
        <v>0.122727</v>
      </c>
      <c r="N442" s="19">
        <v>0.213341</v>
      </c>
      <c r="O442" s="41">
        <f t="shared" si="104"/>
        <v>0.33606800000000003</v>
      </c>
      <c r="P442" s="19">
        <v>0.81980600000000003</v>
      </c>
      <c r="Q442" s="41">
        <f t="shared" si="105"/>
        <v>1.1558740000000001</v>
      </c>
      <c r="R442" s="44">
        <f t="shared" si="106"/>
        <v>2.8988187609390392</v>
      </c>
      <c r="S442" s="44">
        <f t="shared" si="107"/>
        <v>5.0391266247646849</v>
      </c>
      <c r="T442" s="44">
        <f t="shared" si="108"/>
        <v>7.937945385703725</v>
      </c>
      <c r="U442" s="44">
        <f t="shared" si="109"/>
        <v>19.363864619280108</v>
      </c>
      <c r="V442" s="44">
        <f t="shared" si="110"/>
        <v>27.301810004983835</v>
      </c>
      <c r="X442" s="36">
        <f t="shared" si="98"/>
        <v>100</v>
      </c>
      <c r="Y442" s="47">
        <f t="shared" si="111"/>
        <v>27.301810004983832</v>
      </c>
    </row>
    <row r="443" spans="1:25" ht="15" x14ac:dyDescent="0.25">
      <c r="A443" s="18" t="s">
        <v>871</v>
      </c>
      <c r="B443" s="18" t="s">
        <v>872</v>
      </c>
      <c r="C443" s="18" t="s">
        <v>38</v>
      </c>
      <c r="D443" s="19">
        <v>1.2947599999999999</v>
      </c>
      <c r="E443" s="19">
        <v>0</v>
      </c>
      <c r="F443" s="19">
        <v>0</v>
      </c>
      <c r="G443" s="19">
        <v>0</v>
      </c>
      <c r="H443" s="19">
        <f t="shared" si="99"/>
        <v>1.2947599999999999</v>
      </c>
      <c r="I443" s="42">
        <f t="shared" si="100"/>
        <v>0</v>
      </c>
      <c r="J443" s="42">
        <f t="shared" si="101"/>
        <v>0</v>
      </c>
      <c r="K443" s="42">
        <f t="shared" si="102"/>
        <v>0</v>
      </c>
      <c r="L443" s="42">
        <f t="shared" si="103"/>
        <v>100</v>
      </c>
      <c r="M443" s="19">
        <v>0</v>
      </c>
      <c r="N443" s="19">
        <v>0</v>
      </c>
      <c r="O443" s="41">
        <f t="shared" si="104"/>
        <v>0</v>
      </c>
      <c r="P443" s="19">
        <v>0.103423</v>
      </c>
      <c r="Q443" s="41">
        <f t="shared" si="105"/>
        <v>0.103423</v>
      </c>
      <c r="R443" s="44">
        <f t="shared" si="106"/>
        <v>0</v>
      </c>
      <c r="S443" s="44">
        <f t="shared" si="107"/>
        <v>0</v>
      </c>
      <c r="T443" s="44">
        <f t="shared" si="108"/>
        <v>0</v>
      </c>
      <c r="U443" s="44">
        <f t="shared" si="109"/>
        <v>7.9878124131113113</v>
      </c>
      <c r="V443" s="44">
        <f t="shared" si="110"/>
        <v>7.9878124131113113</v>
      </c>
      <c r="X443" s="36">
        <f t="shared" si="98"/>
        <v>100</v>
      </c>
      <c r="Y443" s="47">
        <f t="shared" si="111"/>
        <v>7.9878124131113113</v>
      </c>
    </row>
    <row r="444" spans="1:25" ht="15" x14ac:dyDescent="0.25">
      <c r="A444" s="18" t="s">
        <v>873</v>
      </c>
      <c r="B444" s="18" t="s">
        <v>874</v>
      </c>
      <c r="C444" s="18" t="s">
        <v>38</v>
      </c>
      <c r="D444" s="19">
        <v>0.98485999999999996</v>
      </c>
      <c r="E444" s="19">
        <v>0</v>
      </c>
      <c r="F444" s="19">
        <v>0</v>
      </c>
      <c r="G444" s="19">
        <v>0</v>
      </c>
      <c r="H444" s="19">
        <f t="shared" si="99"/>
        <v>0.98485999999999996</v>
      </c>
      <c r="I444" s="42">
        <f t="shared" si="100"/>
        <v>0</v>
      </c>
      <c r="J444" s="42">
        <f t="shared" si="101"/>
        <v>0</v>
      </c>
      <c r="K444" s="42">
        <f t="shared" si="102"/>
        <v>0</v>
      </c>
      <c r="L444" s="42">
        <f t="shared" si="103"/>
        <v>100</v>
      </c>
      <c r="M444" s="19">
        <v>1.9356499999999999E-2</v>
      </c>
      <c r="N444" s="19">
        <v>4.0994299999999997E-2</v>
      </c>
      <c r="O444" s="41">
        <f t="shared" si="104"/>
        <v>6.0350799999999996E-2</v>
      </c>
      <c r="P444" s="19">
        <v>8.8021100000000005E-2</v>
      </c>
      <c r="Q444" s="41">
        <f t="shared" si="105"/>
        <v>0.1483719</v>
      </c>
      <c r="R444" s="44">
        <f t="shared" si="106"/>
        <v>1.9654062506346079</v>
      </c>
      <c r="S444" s="44">
        <f t="shared" si="107"/>
        <v>4.162449485206019</v>
      </c>
      <c r="T444" s="44">
        <f t="shared" si="108"/>
        <v>6.1278557358406269</v>
      </c>
      <c r="U444" s="44">
        <f t="shared" si="109"/>
        <v>8.9374225778283218</v>
      </c>
      <c r="V444" s="44">
        <f t="shared" si="110"/>
        <v>15.065278313668948</v>
      </c>
      <c r="X444" s="36">
        <f t="shared" si="98"/>
        <v>100</v>
      </c>
      <c r="Y444" s="47">
        <f t="shared" si="111"/>
        <v>15.065278313668948</v>
      </c>
    </row>
    <row r="445" spans="1:25" ht="15" x14ac:dyDescent="0.25">
      <c r="A445" s="18" t="s">
        <v>875</v>
      </c>
      <c r="B445" s="18" t="s">
        <v>876</v>
      </c>
      <c r="C445" s="18" t="s">
        <v>38</v>
      </c>
      <c r="D445" s="19">
        <v>0.70882199999999995</v>
      </c>
      <c r="E445" s="19">
        <v>0</v>
      </c>
      <c r="F445" s="19">
        <v>0</v>
      </c>
      <c r="G445" s="19">
        <v>0</v>
      </c>
      <c r="H445" s="19">
        <f t="shared" si="99"/>
        <v>0.70882199999999995</v>
      </c>
      <c r="I445" s="42">
        <f t="shared" si="100"/>
        <v>0</v>
      </c>
      <c r="J445" s="42">
        <f t="shared" si="101"/>
        <v>0</v>
      </c>
      <c r="K445" s="42">
        <f t="shared" si="102"/>
        <v>0</v>
      </c>
      <c r="L445" s="42">
        <f t="shared" si="103"/>
        <v>100</v>
      </c>
      <c r="M445" s="19">
        <v>8.5342000000000001E-2</v>
      </c>
      <c r="N445" s="19">
        <v>4.3354999999999998E-2</v>
      </c>
      <c r="O445" s="41">
        <f t="shared" si="104"/>
        <v>0.12869700000000001</v>
      </c>
      <c r="P445" s="19">
        <v>6.9980600000000004E-2</v>
      </c>
      <c r="Q445" s="41">
        <f t="shared" si="105"/>
        <v>0.19867760000000001</v>
      </c>
      <c r="R445" s="44">
        <f t="shared" si="106"/>
        <v>12.039976185840734</v>
      </c>
      <c r="S445" s="44">
        <f t="shared" si="107"/>
        <v>6.1164862264433104</v>
      </c>
      <c r="T445" s="44">
        <f t="shared" si="108"/>
        <v>18.156462412284043</v>
      </c>
      <c r="U445" s="44">
        <f t="shared" si="109"/>
        <v>9.8728030450522137</v>
      </c>
      <c r="V445" s="44">
        <f t="shared" si="110"/>
        <v>28.029265457336262</v>
      </c>
      <c r="X445" s="36">
        <f t="shared" si="98"/>
        <v>100</v>
      </c>
      <c r="Y445" s="47">
        <f t="shared" si="111"/>
        <v>28.029265457336258</v>
      </c>
    </row>
    <row r="446" spans="1:25" ht="15" x14ac:dyDescent="0.25">
      <c r="A446" s="18" t="s">
        <v>877</v>
      </c>
      <c r="B446" s="18" t="s">
        <v>878</v>
      </c>
      <c r="C446" s="18" t="s">
        <v>38</v>
      </c>
      <c r="D446" s="19">
        <v>0.67032999999999998</v>
      </c>
      <c r="E446" s="19">
        <v>0</v>
      </c>
      <c r="F446" s="19">
        <v>0</v>
      </c>
      <c r="G446" s="19">
        <v>0</v>
      </c>
      <c r="H446" s="19">
        <f t="shared" si="99"/>
        <v>0.67032999999999998</v>
      </c>
      <c r="I446" s="42">
        <f t="shared" si="100"/>
        <v>0</v>
      </c>
      <c r="J446" s="42">
        <f t="shared" si="101"/>
        <v>0</v>
      </c>
      <c r="K446" s="42">
        <f t="shared" si="102"/>
        <v>0</v>
      </c>
      <c r="L446" s="42">
        <f t="shared" si="103"/>
        <v>100</v>
      </c>
      <c r="M446" s="19">
        <v>0</v>
      </c>
      <c r="N446" s="19">
        <v>1.1619499999999999E-4</v>
      </c>
      <c r="O446" s="41">
        <f t="shared" si="104"/>
        <v>1.1619499999999999E-4</v>
      </c>
      <c r="P446" s="19">
        <v>1.46044E-2</v>
      </c>
      <c r="Q446" s="41">
        <f t="shared" si="105"/>
        <v>1.4720595E-2</v>
      </c>
      <c r="R446" s="44">
        <f t="shared" si="106"/>
        <v>0</v>
      </c>
      <c r="S446" s="44">
        <f t="shared" si="107"/>
        <v>1.7333999671803439E-2</v>
      </c>
      <c r="T446" s="44">
        <f t="shared" si="108"/>
        <v>1.7333999671803439E-2</v>
      </c>
      <c r="U446" s="44">
        <f t="shared" si="109"/>
        <v>2.1786881088419139</v>
      </c>
      <c r="V446" s="44">
        <f t="shared" si="110"/>
        <v>2.1960221085137168</v>
      </c>
      <c r="X446" s="36">
        <f t="shared" si="98"/>
        <v>100</v>
      </c>
      <c r="Y446" s="47">
        <f t="shared" si="111"/>
        <v>2.1960221085137173</v>
      </c>
    </row>
    <row r="447" spans="1:25" ht="15" x14ac:dyDescent="0.25">
      <c r="A447" s="18" t="s">
        <v>879</v>
      </c>
      <c r="B447" s="18" t="s">
        <v>880</v>
      </c>
      <c r="C447" s="18" t="s">
        <v>38</v>
      </c>
      <c r="D447" s="19">
        <v>0.78352999999999995</v>
      </c>
      <c r="E447" s="19">
        <v>0</v>
      </c>
      <c r="F447" s="19">
        <v>0</v>
      </c>
      <c r="G447" s="19">
        <v>0</v>
      </c>
      <c r="H447" s="19">
        <f t="shared" si="99"/>
        <v>0.78352999999999995</v>
      </c>
      <c r="I447" s="42">
        <f t="shared" si="100"/>
        <v>0</v>
      </c>
      <c r="J447" s="42">
        <f t="shared" si="101"/>
        <v>0</v>
      </c>
      <c r="K447" s="42">
        <f t="shared" si="102"/>
        <v>0</v>
      </c>
      <c r="L447" s="42">
        <f t="shared" si="103"/>
        <v>100</v>
      </c>
      <c r="M447" s="19">
        <v>0</v>
      </c>
      <c r="N447" s="19">
        <v>0</v>
      </c>
      <c r="O447" s="41">
        <f t="shared" si="104"/>
        <v>0</v>
      </c>
      <c r="P447" s="19">
        <v>2.19526E-4</v>
      </c>
      <c r="Q447" s="41">
        <f t="shared" si="105"/>
        <v>2.19526E-4</v>
      </c>
      <c r="R447" s="44">
        <f t="shared" si="106"/>
        <v>0</v>
      </c>
      <c r="S447" s="44">
        <f t="shared" si="107"/>
        <v>0</v>
      </c>
      <c r="T447" s="44">
        <f t="shared" si="108"/>
        <v>0</v>
      </c>
      <c r="U447" s="44">
        <f t="shared" si="109"/>
        <v>2.8017561548377215E-2</v>
      </c>
      <c r="V447" s="44">
        <f t="shared" si="110"/>
        <v>2.8017561548377215E-2</v>
      </c>
      <c r="X447" s="36">
        <f t="shared" si="98"/>
        <v>100</v>
      </c>
      <c r="Y447" s="47">
        <f t="shared" si="111"/>
        <v>2.8017561548377215E-2</v>
      </c>
    </row>
    <row r="448" spans="1:25" ht="15" x14ac:dyDescent="0.25">
      <c r="A448" s="18" t="s">
        <v>881</v>
      </c>
      <c r="B448" s="18" t="s">
        <v>882</v>
      </c>
      <c r="C448" s="18" t="s">
        <v>38</v>
      </c>
      <c r="D448" s="19">
        <v>1.3116300000000001</v>
      </c>
      <c r="E448" s="19">
        <v>0</v>
      </c>
      <c r="F448" s="19">
        <v>7.1535660001300003E-5</v>
      </c>
      <c r="G448" s="19">
        <v>4.6613776855999999E-3</v>
      </c>
      <c r="H448" s="19">
        <f t="shared" si="99"/>
        <v>1.3068970866543987</v>
      </c>
      <c r="I448" s="42">
        <f t="shared" si="100"/>
        <v>0</v>
      </c>
      <c r="J448" s="42">
        <f t="shared" si="101"/>
        <v>5.4539511906025332E-3</v>
      </c>
      <c r="K448" s="42">
        <f t="shared" si="102"/>
        <v>0.35538815714797617</v>
      </c>
      <c r="L448" s="42">
        <f t="shared" si="103"/>
        <v>99.639157891661426</v>
      </c>
      <c r="M448" s="19">
        <v>0</v>
      </c>
      <c r="N448" s="19">
        <v>0</v>
      </c>
      <c r="O448" s="41">
        <f t="shared" si="104"/>
        <v>0</v>
      </c>
      <c r="P448" s="19">
        <v>1.61169E-2</v>
      </c>
      <c r="Q448" s="41">
        <f t="shared" si="105"/>
        <v>1.61169E-2</v>
      </c>
      <c r="R448" s="44">
        <f t="shared" si="106"/>
        <v>0</v>
      </c>
      <c r="S448" s="44">
        <f t="shared" si="107"/>
        <v>0</v>
      </c>
      <c r="T448" s="44">
        <f t="shared" si="108"/>
        <v>0</v>
      </c>
      <c r="U448" s="44">
        <f t="shared" si="109"/>
        <v>1.2287687838796002</v>
      </c>
      <c r="V448" s="44">
        <f t="shared" si="110"/>
        <v>1.2287687838796002</v>
      </c>
      <c r="X448" s="36">
        <f t="shared" si="98"/>
        <v>100</v>
      </c>
      <c r="Y448" s="47">
        <f t="shared" si="111"/>
        <v>1.2287687838796002</v>
      </c>
    </row>
    <row r="449" spans="1:25" ht="15" x14ac:dyDescent="0.25">
      <c r="A449" s="18" t="s">
        <v>883</v>
      </c>
      <c r="B449" s="18" t="s">
        <v>884</v>
      </c>
      <c r="C449" s="18" t="s">
        <v>38</v>
      </c>
      <c r="D449" s="19">
        <v>0.52832000000000001</v>
      </c>
      <c r="E449" s="19">
        <v>0</v>
      </c>
      <c r="F449" s="19">
        <v>0</v>
      </c>
      <c r="G449" s="19">
        <v>0</v>
      </c>
      <c r="H449" s="19">
        <f t="shared" si="99"/>
        <v>0.52832000000000001</v>
      </c>
      <c r="I449" s="42">
        <f t="shared" si="100"/>
        <v>0</v>
      </c>
      <c r="J449" s="42">
        <f t="shared" si="101"/>
        <v>0</v>
      </c>
      <c r="K449" s="42">
        <f t="shared" si="102"/>
        <v>0</v>
      </c>
      <c r="L449" s="42">
        <f t="shared" si="103"/>
        <v>100</v>
      </c>
      <c r="M449" s="19">
        <v>0</v>
      </c>
      <c r="N449" s="19">
        <v>0</v>
      </c>
      <c r="O449" s="41">
        <f t="shared" si="104"/>
        <v>0</v>
      </c>
      <c r="P449" s="19">
        <v>3.1565299999999998E-2</v>
      </c>
      <c r="Q449" s="41">
        <f t="shared" si="105"/>
        <v>3.1565299999999998E-2</v>
      </c>
      <c r="R449" s="44">
        <f t="shared" si="106"/>
        <v>0</v>
      </c>
      <c r="S449" s="44">
        <f t="shared" si="107"/>
        <v>0</v>
      </c>
      <c r="T449" s="44">
        <f t="shared" si="108"/>
        <v>0</v>
      </c>
      <c r="U449" s="44">
        <f t="shared" si="109"/>
        <v>5.9746555118110232</v>
      </c>
      <c r="V449" s="44">
        <f t="shared" si="110"/>
        <v>5.9746555118110232</v>
      </c>
      <c r="X449" s="36">
        <f t="shared" si="98"/>
        <v>100</v>
      </c>
      <c r="Y449" s="47">
        <f t="shared" si="111"/>
        <v>5.9746555118110232</v>
      </c>
    </row>
    <row r="450" spans="1:25" ht="15" x14ac:dyDescent="0.25">
      <c r="A450" s="18" t="s">
        <v>885</v>
      </c>
      <c r="B450" s="18" t="s">
        <v>886</v>
      </c>
      <c r="C450" s="18" t="s">
        <v>38</v>
      </c>
      <c r="D450" s="19">
        <v>1.1551400000000001</v>
      </c>
      <c r="E450" s="19">
        <v>0</v>
      </c>
      <c r="F450" s="19">
        <v>0</v>
      </c>
      <c r="G450" s="19">
        <v>0</v>
      </c>
      <c r="H450" s="19">
        <f t="shared" si="99"/>
        <v>1.1551400000000001</v>
      </c>
      <c r="I450" s="42">
        <f t="shared" si="100"/>
        <v>0</v>
      </c>
      <c r="J450" s="42">
        <f t="shared" si="101"/>
        <v>0</v>
      </c>
      <c r="K450" s="42">
        <f t="shared" si="102"/>
        <v>0</v>
      </c>
      <c r="L450" s="42">
        <f t="shared" si="103"/>
        <v>100</v>
      </c>
      <c r="M450" s="19">
        <v>0</v>
      </c>
      <c r="N450" s="19">
        <v>1.3729699999999999E-2</v>
      </c>
      <c r="O450" s="41">
        <f t="shared" si="104"/>
        <v>1.3729699999999999E-2</v>
      </c>
      <c r="P450" s="19">
        <v>6.14964E-2</v>
      </c>
      <c r="Q450" s="41">
        <f t="shared" si="105"/>
        <v>7.5226100000000004E-2</v>
      </c>
      <c r="R450" s="44">
        <f t="shared" si="106"/>
        <v>0</v>
      </c>
      <c r="S450" s="44">
        <f t="shared" si="107"/>
        <v>1.1885745450767871</v>
      </c>
      <c r="T450" s="44">
        <f t="shared" si="108"/>
        <v>1.1885745450767871</v>
      </c>
      <c r="U450" s="44">
        <f t="shared" si="109"/>
        <v>5.3237183371712513</v>
      </c>
      <c r="V450" s="44">
        <f t="shared" si="110"/>
        <v>6.5122928822480386</v>
      </c>
      <c r="X450" s="36">
        <f t="shared" si="98"/>
        <v>100</v>
      </c>
      <c r="Y450" s="47">
        <f t="shared" si="111"/>
        <v>6.5122928822480386</v>
      </c>
    </row>
    <row r="451" spans="1:25" ht="15" x14ac:dyDescent="0.25">
      <c r="A451" s="18" t="s">
        <v>887</v>
      </c>
      <c r="B451" s="18" t="s">
        <v>888</v>
      </c>
      <c r="C451" s="18" t="s">
        <v>38</v>
      </c>
      <c r="D451" s="19">
        <v>0.37914300000000001</v>
      </c>
      <c r="E451" s="19">
        <v>0</v>
      </c>
      <c r="F451" s="19">
        <v>0</v>
      </c>
      <c r="G451" s="19">
        <v>0</v>
      </c>
      <c r="H451" s="19">
        <f t="shared" si="99"/>
        <v>0.37914300000000001</v>
      </c>
      <c r="I451" s="42">
        <f t="shared" si="100"/>
        <v>0</v>
      </c>
      <c r="J451" s="42">
        <f t="shared" si="101"/>
        <v>0</v>
      </c>
      <c r="K451" s="42">
        <f t="shared" si="102"/>
        <v>0</v>
      </c>
      <c r="L451" s="42">
        <f t="shared" si="103"/>
        <v>100</v>
      </c>
      <c r="M451" s="19">
        <v>0</v>
      </c>
      <c r="N451" s="19">
        <v>0</v>
      </c>
      <c r="O451" s="41">
        <f t="shared" si="104"/>
        <v>0</v>
      </c>
      <c r="P451" s="19">
        <v>2.76E-2</v>
      </c>
      <c r="Q451" s="41">
        <f t="shared" si="105"/>
        <v>2.76E-2</v>
      </c>
      <c r="R451" s="44">
        <f t="shared" si="106"/>
        <v>0</v>
      </c>
      <c r="S451" s="44">
        <f t="shared" si="107"/>
        <v>0</v>
      </c>
      <c r="T451" s="44">
        <f t="shared" si="108"/>
        <v>0</v>
      </c>
      <c r="U451" s="44">
        <f t="shared" si="109"/>
        <v>7.279575252609173</v>
      </c>
      <c r="V451" s="44">
        <f t="shared" si="110"/>
        <v>7.279575252609173</v>
      </c>
      <c r="X451" s="36">
        <f t="shared" si="98"/>
        <v>100</v>
      </c>
      <c r="Y451" s="47">
        <f t="shared" si="111"/>
        <v>7.279575252609173</v>
      </c>
    </row>
    <row r="452" spans="1:25" ht="15" x14ac:dyDescent="0.25">
      <c r="A452" s="18" t="s">
        <v>889</v>
      </c>
      <c r="B452" s="18" t="s">
        <v>890</v>
      </c>
      <c r="C452" s="18" t="s">
        <v>38</v>
      </c>
      <c r="D452" s="19">
        <v>0.56669000000000003</v>
      </c>
      <c r="E452" s="19">
        <v>0</v>
      </c>
      <c r="F452" s="19">
        <v>0</v>
      </c>
      <c r="G452" s="19">
        <v>0</v>
      </c>
      <c r="H452" s="19">
        <f t="shared" si="99"/>
        <v>0.56669000000000003</v>
      </c>
      <c r="I452" s="42">
        <f t="shared" si="100"/>
        <v>0</v>
      </c>
      <c r="J452" s="42">
        <f t="shared" si="101"/>
        <v>0</v>
      </c>
      <c r="K452" s="42">
        <f t="shared" si="102"/>
        <v>0</v>
      </c>
      <c r="L452" s="42">
        <f t="shared" si="103"/>
        <v>100</v>
      </c>
      <c r="M452" s="19">
        <v>5.6393899999999997E-2</v>
      </c>
      <c r="N452" s="19">
        <v>9.8312099999999999E-2</v>
      </c>
      <c r="O452" s="41">
        <f t="shared" si="104"/>
        <v>0.15470600000000001</v>
      </c>
      <c r="P452" s="19">
        <v>9.3965599999999996E-2</v>
      </c>
      <c r="Q452" s="41">
        <f t="shared" si="105"/>
        <v>0.24867159999999999</v>
      </c>
      <c r="R452" s="44">
        <f t="shared" si="106"/>
        <v>9.9514549400907004</v>
      </c>
      <c r="S452" s="44">
        <f t="shared" si="107"/>
        <v>17.348479768480122</v>
      </c>
      <c r="T452" s="44">
        <f t="shared" si="108"/>
        <v>27.299934708570824</v>
      </c>
      <c r="U452" s="44">
        <f t="shared" si="109"/>
        <v>16.581481938978982</v>
      </c>
      <c r="V452" s="44">
        <f t="shared" si="110"/>
        <v>43.881416647549806</v>
      </c>
      <c r="X452" s="36">
        <f t="shared" si="98"/>
        <v>100</v>
      </c>
      <c r="Y452" s="47">
        <f t="shared" si="111"/>
        <v>43.881416647549806</v>
      </c>
    </row>
    <row r="453" spans="1:25" ht="15" x14ac:dyDescent="0.25">
      <c r="A453" s="18" t="s">
        <v>891</v>
      </c>
      <c r="B453" s="18" t="s">
        <v>892</v>
      </c>
      <c r="C453" s="18" t="s">
        <v>38</v>
      </c>
      <c r="D453" s="19">
        <v>0.23669200000000001</v>
      </c>
      <c r="E453" s="19">
        <v>0</v>
      </c>
      <c r="F453" s="19">
        <v>0</v>
      </c>
      <c r="G453" s="19">
        <v>0</v>
      </c>
      <c r="H453" s="19">
        <f t="shared" si="99"/>
        <v>0.23669200000000001</v>
      </c>
      <c r="I453" s="42">
        <f t="shared" si="100"/>
        <v>0</v>
      </c>
      <c r="J453" s="42">
        <f t="shared" si="101"/>
        <v>0</v>
      </c>
      <c r="K453" s="42">
        <f t="shared" si="102"/>
        <v>0</v>
      </c>
      <c r="L453" s="42">
        <f t="shared" si="103"/>
        <v>100</v>
      </c>
      <c r="M453" s="19">
        <v>0</v>
      </c>
      <c r="N453" s="19">
        <v>2.07679E-4</v>
      </c>
      <c r="O453" s="41">
        <f t="shared" si="104"/>
        <v>2.07679E-4</v>
      </c>
      <c r="P453" s="19">
        <v>9.1412799999999995E-4</v>
      </c>
      <c r="Q453" s="41">
        <f t="shared" si="105"/>
        <v>1.1218069999999998E-3</v>
      </c>
      <c r="R453" s="44">
        <f t="shared" si="106"/>
        <v>0</v>
      </c>
      <c r="S453" s="44">
        <f t="shared" si="107"/>
        <v>8.7742298007537217E-2</v>
      </c>
      <c r="T453" s="44">
        <f t="shared" si="108"/>
        <v>8.7742298007537217E-2</v>
      </c>
      <c r="U453" s="44">
        <f t="shared" si="109"/>
        <v>0.38620992682473421</v>
      </c>
      <c r="V453" s="44">
        <f t="shared" si="110"/>
        <v>0.47395222483227134</v>
      </c>
      <c r="X453" s="36">
        <f t="shared" si="98"/>
        <v>100</v>
      </c>
      <c r="Y453" s="47">
        <f t="shared" si="111"/>
        <v>0.4739522248322714</v>
      </c>
    </row>
    <row r="454" spans="1:25" ht="15" x14ac:dyDescent="0.25">
      <c r="A454" s="18" t="s">
        <v>893</v>
      </c>
      <c r="B454" s="18" t="s">
        <v>894</v>
      </c>
      <c r="C454" s="18" t="s">
        <v>38</v>
      </c>
      <c r="D454" s="19">
        <v>0.36643900000000001</v>
      </c>
      <c r="E454" s="19">
        <v>0</v>
      </c>
      <c r="F454" s="19">
        <v>0</v>
      </c>
      <c r="G454" s="19">
        <v>0</v>
      </c>
      <c r="H454" s="19">
        <f t="shared" si="99"/>
        <v>0.36643900000000001</v>
      </c>
      <c r="I454" s="42">
        <f t="shared" si="100"/>
        <v>0</v>
      </c>
      <c r="J454" s="42">
        <f t="shared" si="101"/>
        <v>0</v>
      </c>
      <c r="K454" s="42">
        <f t="shared" si="102"/>
        <v>0</v>
      </c>
      <c r="L454" s="42">
        <f t="shared" si="103"/>
        <v>100</v>
      </c>
      <c r="M454" s="19">
        <v>0.12878899999999999</v>
      </c>
      <c r="N454" s="19">
        <v>8.9472999999999997E-2</v>
      </c>
      <c r="O454" s="41">
        <f t="shared" si="104"/>
        <v>0.21826199999999998</v>
      </c>
      <c r="P454" s="19">
        <v>9.0067499999999995E-2</v>
      </c>
      <c r="Q454" s="41">
        <f t="shared" si="105"/>
        <v>0.30832949999999998</v>
      </c>
      <c r="R454" s="44">
        <f t="shared" si="106"/>
        <v>35.14609525732795</v>
      </c>
      <c r="S454" s="44">
        <f t="shared" si="107"/>
        <v>24.416887940421187</v>
      </c>
      <c r="T454" s="44">
        <f t="shared" si="108"/>
        <v>59.562983197749141</v>
      </c>
      <c r="U454" s="44">
        <f t="shared" si="109"/>
        <v>24.57912503854666</v>
      </c>
      <c r="V454" s="44">
        <f t="shared" si="110"/>
        <v>84.142108236295797</v>
      </c>
      <c r="X454" s="36">
        <f t="shared" si="98"/>
        <v>100</v>
      </c>
      <c r="Y454" s="47">
        <f t="shared" si="111"/>
        <v>84.142108236295797</v>
      </c>
    </row>
    <row r="455" spans="1:25" ht="15" x14ac:dyDescent="0.25">
      <c r="A455" s="18" t="s">
        <v>895</v>
      </c>
      <c r="B455" s="18" t="s">
        <v>896</v>
      </c>
      <c r="C455" s="18" t="s">
        <v>38</v>
      </c>
      <c r="D455" s="19">
        <v>0.96544300000000005</v>
      </c>
      <c r="E455" s="19">
        <v>0</v>
      </c>
      <c r="F455" s="19">
        <v>0</v>
      </c>
      <c r="G455" s="19">
        <v>0</v>
      </c>
      <c r="H455" s="19">
        <f t="shared" si="99"/>
        <v>0.96544300000000005</v>
      </c>
      <c r="I455" s="42">
        <f t="shared" si="100"/>
        <v>0</v>
      </c>
      <c r="J455" s="42">
        <f t="shared" si="101"/>
        <v>0</v>
      </c>
      <c r="K455" s="42">
        <f t="shared" si="102"/>
        <v>0</v>
      </c>
      <c r="L455" s="42">
        <f t="shared" si="103"/>
        <v>100</v>
      </c>
      <c r="M455" s="19">
        <v>0</v>
      </c>
      <c r="N455" s="19">
        <v>0</v>
      </c>
      <c r="O455" s="41">
        <f t="shared" si="104"/>
        <v>0</v>
      </c>
      <c r="P455" s="19">
        <v>0</v>
      </c>
      <c r="Q455" s="41">
        <f t="shared" si="105"/>
        <v>0</v>
      </c>
      <c r="R455" s="44">
        <f t="shared" si="106"/>
        <v>0</v>
      </c>
      <c r="S455" s="44">
        <f t="shared" si="107"/>
        <v>0</v>
      </c>
      <c r="T455" s="44">
        <f t="shared" si="108"/>
        <v>0</v>
      </c>
      <c r="U455" s="44">
        <f t="shared" si="109"/>
        <v>0</v>
      </c>
      <c r="V455" s="44">
        <f t="shared" si="110"/>
        <v>0</v>
      </c>
      <c r="X455" s="36">
        <f t="shared" si="98"/>
        <v>100</v>
      </c>
      <c r="Y455" s="47">
        <f t="shared" si="111"/>
        <v>0</v>
      </c>
    </row>
    <row r="456" spans="1:25" ht="15" x14ac:dyDescent="0.25">
      <c r="A456" s="18" t="s">
        <v>897</v>
      </c>
      <c r="B456" s="18" t="s">
        <v>898</v>
      </c>
      <c r="C456" s="18" t="s">
        <v>38</v>
      </c>
      <c r="D456" s="19">
        <v>8.82323E-2</v>
      </c>
      <c r="E456" s="19">
        <v>0</v>
      </c>
      <c r="F456" s="19">
        <v>0</v>
      </c>
      <c r="G456" s="19">
        <v>0</v>
      </c>
      <c r="H456" s="19">
        <f t="shared" si="99"/>
        <v>8.82323E-2</v>
      </c>
      <c r="I456" s="42">
        <f t="shared" si="100"/>
        <v>0</v>
      </c>
      <c r="J456" s="42">
        <f t="shared" si="101"/>
        <v>0</v>
      </c>
      <c r="K456" s="42">
        <f t="shared" si="102"/>
        <v>0</v>
      </c>
      <c r="L456" s="42">
        <f t="shared" si="103"/>
        <v>100</v>
      </c>
      <c r="M456" s="19">
        <v>2.8905299999999999E-5</v>
      </c>
      <c r="N456" s="19">
        <v>0</v>
      </c>
      <c r="O456" s="41">
        <f t="shared" si="104"/>
        <v>2.8905299999999999E-5</v>
      </c>
      <c r="P456" s="19">
        <v>5.1490900000000003E-4</v>
      </c>
      <c r="Q456" s="41">
        <f t="shared" si="105"/>
        <v>5.4381429999999999E-4</v>
      </c>
      <c r="R456" s="44">
        <f t="shared" si="106"/>
        <v>3.2760451671326712E-2</v>
      </c>
      <c r="S456" s="44">
        <f t="shared" si="107"/>
        <v>0</v>
      </c>
      <c r="T456" s="44">
        <f t="shared" si="108"/>
        <v>3.2760451671326712E-2</v>
      </c>
      <c r="U456" s="44">
        <f t="shared" si="109"/>
        <v>0.58358333626121051</v>
      </c>
      <c r="V456" s="44">
        <f t="shared" si="110"/>
        <v>0.61634378793253719</v>
      </c>
      <c r="X456" s="36">
        <f t="shared" si="98"/>
        <v>100</v>
      </c>
      <c r="Y456" s="47">
        <f t="shared" si="111"/>
        <v>0.61634378793253719</v>
      </c>
    </row>
    <row r="457" spans="1:25" ht="15" x14ac:dyDescent="0.25">
      <c r="A457" s="18" t="s">
        <v>899</v>
      </c>
      <c r="B457" s="18" t="s">
        <v>900</v>
      </c>
      <c r="C457" s="18" t="s">
        <v>49</v>
      </c>
      <c r="D457" s="19">
        <v>12.7178</v>
      </c>
      <c r="E457" s="19">
        <v>0</v>
      </c>
      <c r="F457" s="19">
        <v>0</v>
      </c>
      <c r="G457" s="19">
        <v>0</v>
      </c>
      <c r="H457" s="19">
        <f t="shared" si="99"/>
        <v>12.7178</v>
      </c>
      <c r="I457" s="42">
        <f t="shared" si="100"/>
        <v>0</v>
      </c>
      <c r="J457" s="42">
        <f t="shared" si="101"/>
        <v>0</v>
      </c>
      <c r="K457" s="42">
        <f t="shared" si="102"/>
        <v>0</v>
      </c>
      <c r="L457" s="42">
        <f t="shared" si="103"/>
        <v>100</v>
      </c>
      <c r="M457" s="19">
        <v>0.467165</v>
      </c>
      <c r="N457" s="19">
        <v>0.52946099999999996</v>
      </c>
      <c r="O457" s="41">
        <f t="shared" si="104"/>
        <v>0.99662600000000001</v>
      </c>
      <c r="P457" s="19">
        <v>1.0705199999999999</v>
      </c>
      <c r="Q457" s="41">
        <f t="shared" si="105"/>
        <v>2.0671460000000002</v>
      </c>
      <c r="R457" s="44">
        <f t="shared" si="106"/>
        <v>3.6733161395838905</v>
      </c>
      <c r="S457" s="44">
        <f t="shared" si="107"/>
        <v>4.1631492868263376</v>
      </c>
      <c r="T457" s="44">
        <f t="shared" si="108"/>
        <v>7.8364654264102276</v>
      </c>
      <c r="U457" s="44">
        <f t="shared" si="109"/>
        <v>8.4174935916589337</v>
      </c>
      <c r="V457" s="44">
        <f t="shared" si="110"/>
        <v>16.253959018069164</v>
      </c>
      <c r="X457" s="36">
        <f t="shared" si="98"/>
        <v>100</v>
      </c>
      <c r="Y457" s="47">
        <f t="shared" si="111"/>
        <v>16.25395901806916</v>
      </c>
    </row>
    <row r="458" spans="1:25" ht="15" x14ac:dyDescent="0.25">
      <c r="A458" s="18" t="s">
        <v>901</v>
      </c>
      <c r="B458" s="18" t="s">
        <v>902</v>
      </c>
      <c r="C458" s="18" t="s">
        <v>49</v>
      </c>
      <c r="D458" s="19">
        <v>11.325100000000001</v>
      </c>
      <c r="E458" s="19">
        <v>0</v>
      </c>
      <c r="F458" s="19">
        <v>0</v>
      </c>
      <c r="G458" s="19">
        <v>0</v>
      </c>
      <c r="H458" s="19">
        <f t="shared" si="99"/>
        <v>11.325100000000001</v>
      </c>
      <c r="I458" s="42">
        <f t="shared" si="100"/>
        <v>0</v>
      </c>
      <c r="J458" s="42">
        <f t="shared" si="101"/>
        <v>0</v>
      </c>
      <c r="K458" s="42">
        <f t="shared" si="102"/>
        <v>0</v>
      </c>
      <c r="L458" s="42">
        <f t="shared" si="103"/>
        <v>100</v>
      </c>
      <c r="M458" s="19">
        <v>0.27340199999999998</v>
      </c>
      <c r="N458" s="19">
        <v>0.48335299999999998</v>
      </c>
      <c r="O458" s="41">
        <f t="shared" si="104"/>
        <v>0.75675499999999996</v>
      </c>
      <c r="P458" s="19">
        <v>1.0754900000000001</v>
      </c>
      <c r="Q458" s="41">
        <f t="shared" si="105"/>
        <v>1.8322449999999999</v>
      </c>
      <c r="R458" s="44">
        <f t="shared" si="106"/>
        <v>2.4141243785926831</v>
      </c>
      <c r="S458" s="44">
        <f t="shared" si="107"/>
        <v>4.2679799736867663</v>
      </c>
      <c r="T458" s="44">
        <f t="shared" si="108"/>
        <v>6.6821043522794499</v>
      </c>
      <c r="U458" s="44">
        <f t="shared" si="109"/>
        <v>9.496516587050003</v>
      </c>
      <c r="V458" s="44">
        <f t="shared" si="110"/>
        <v>16.178620939329452</v>
      </c>
      <c r="X458" s="36">
        <f t="shared" si="98"/>
        <v>100</v>
      </c>
      <c r="Y458" s="47">
        <f t="shared" si="111"/>
        <v>16.178620939329452</v>
      </c>
    </row>
    <row r="459" spans="1:25" ht="15" x14ac:dyDescent="0.25">
      <c r="A459" s="18" t="s">
        <v>903</v>
      </c>
      <c r="B459" s="18" t="s">
        <v>904</v>
      </c>
      <c r="C459" s="18" t="s">
        <v>49</v>
      </c>
      <c r="D459" s="19">
        <v>15.1289</v>
      </c>
      <c r="E459" s="19">
        <v>0</v>
      </c>
      <c r="F459" s="19">
        <v>0</v>
      </c>
      <c r="G459" s="19">
        <v>0</v>
      </c>
      <c r="H459" s="19">
        <f t="shared" si="99"/>
        <v>15.1289</v>
      </c>
      <c r="I459" s="42">
        <f t="shared" si="100"/>
        <v>0</v>
      </c>
      <c r="J459" s="42">
        <f t="shared" si="101"/>
        <v>0</v>
      </c>
      <c r="K459" s="42">
        <f t="shared" si="102"/>
        <v>0</v>
      </c>
      <c r="L459" s="42">
        <f t="shared" si="103"/>
        <v>100</v>
      </c>
      <c r="M459" s="19">
        <v>0.13995099999999999</v>
      </c>
      <c r="N459" s="19">
        <v>0.119627</v>
      </c>
      <c r="O459" s="41">
        <f t="shared" si="104"/>
        <v>0.25957799999999998</v>
      </c>
      <c r="P459" s="19">
        <v>0.61309599999999997</v>
      </c>
      <c r="Q459" s="41">
        <f t="shared" si="105"/>
        <v>0.87267399999999995</v>
      </c>
      <c r="R459" s="44">
        <f t="shared" si="106"/>
        <v>0.92505734058655942</v>
      </c>
      <c r="S459" s="44">
        <f t="shared" si="107"/>
        <v>0.79071842632312994</v>
      </c>
      <c r="T459" s="44">
        <f t="shared" si="108"/>
        <v>1.7157757669096891</v>
      </c>
      <c r="U459" s="44">
        <f t="shared" si="109"/>
        <v>4.05248233513342</v>
      </c>
      <c r="V459" s="44">
        <f t="shared" si="110"/>
        <v>5.7682581020431094</v>
      </c>
      <c r="X459" s="36">
        <f t="shared" si="98"/>
        <v>100</v>
      </c>
      <c r="Y459" s="47">
        <f t="shared" si="111"/>
        <v>5.7682581020431094</v>
      </c>
    </row>
    <row r="460" spans="1:25" ht="15" x14ac:dyDescent="0.25">
      <c r="A460" s="18" t="s">
        <v>905</v>
      </c>
      <c r="B460" s="18" t="s">
        <v>906</v>
      </c>
      <c r="C460" s="18" t="s">
        <v>49</v>
      </c>
      <c r="D460" s="19">
        <v>10.1751</v>
      </c>
      <c r="E460" s="19">
        <v>0</v>
      </c>
      <c r="F460" s="19">
        <v>0</v>
      </c>
      <c r="G460" s="19">
        <v>0</v>
      </c>
      <c r="H460" s="19">
        <f t="shared" si="99"/>
        <v>10.1751</v>
      </c>
      <c r="I460" s="42">
        <f t="shared" si="100"/>
        <v>0</v>
      </c>
      <c r="J460" s="42">
        <f t="shared" si="101"/>
        <v>0</v>
      </c>
      <c r="K460" s="42">
        <f t="shared" si="102"/>
        <v>0</v>
      </c>
      <c r="L460" s="42">
        <f t="shared" si="103"/>
        <v>100</v>
      </c>
      <c r="M460" s="19">
        <v>0.616757</v>
      </c>
      <c r="N460" s="19">
        <v>0.45241500000000001</v>
      </c>
      <c r="O460" s="41">
        <f t="shared" si="104"/>
        <v>1.069172</v>
      </c>
      <c r="P460" s="19">
        <v>0.91913900000000004</v>
      </c>
      <c r="Q460" s="41">
        <f t="shared" si="105"/>
        <v>1.9883109999999999</v>
      </c>
      <c r="R460" s="44">
        <f t="shared" si="106"/>
        <v>6.0614342856581258</v>
      </c>
      <c r="S460" s="44">
        <f t="shared" si="107"/>
        <v>4.4462953681044901</v>
      </c>
      <c r="T460" s="44">
        <f t="shared" si="108"/>
        <v>10.507729653762617</v>
      </c>
      <c r="U460" s="44">
        <f t="shared" si="109"/>
        <v>9.0332183467484359</v>
      </c>
      <c r="V460" s="44">
        <f t="shared" si="110"/>
        <v>19.540948000511051</v>
      </c>
      <c r="X460" s="36">
        <f t="shared" si="98"/>
        <v>100</v>
      </c>
      <c r="Y460" s="47">
        <f t="shared" si="111"/>
        <v>19.540948000511051</v>
      </c>
    </row>
    <row r="461" spans="1:25" ht="15" x14ac:dyDescent="0.25">
      <c r="A461" s="18" t="s">
        <v>907</v>
      </c>
      <c r="B461" s="18" t="s">
        <v>908</v>
      </c>
      <c r="C461" s="18" t="s">
        <v>49</v>
      </c>
      <c r="D461" s="19">
        <v>8.8287800000000001</v>
      </c>
      <c r="E461" s="19">
        <v>0</v>
      </c>
      <c r="F461" s="19">
        <v>0</v>
      </c>
      <c r="G461" s="19">
        <v>0</v>
      </c>
      <c r="H461" s="19">
        <f t="shared" si="99"/>
        <v>8.8287800000000001</v>
      </c>
      <c r="I461" s="42">
        <f t="shared" si="100"/>
        <v>0</v>
      </c>
      <c r="J461" s="42">
        <f t="shared" si="101"/>
        <v>0</v>
      </c>
      <c r="K461" s="42">
        <f t="shared" si="102"/>
        <v>0</v>
      </c>
      <c r="L461" s="42">
        <f t="shared" si="103"/>
        <v>100</v>
      </c>
      <c r="M461" s="19">
        <v>0.111551</v>
      </c>
      <c r="N461" s="19">
        <v>9.3073199999999995E-2</v>
      </c>
      <c r="O461" s="41">
        <f t="shared" si="104"/>
        <v>0.20462419999999998</v>
      </c>
      <c r="P461" s="19">
        <v>0.29009600000000002</v>
      </c>
      <c r="Q461" s="41">
        <f t="shared" si="105"/>
        <v>0.4947202</v>
      </c>
      <c r="R461" s="44">
        <f t="shared" si="106"/>
        <v>1.2634928042153049</v>
      </c>
      <c r="S461" s="44">
        <f t="shared" si="107"/>
        <v>1.0542022793636265</v>
      </c>
      <c r="T461" s="44">
        <f t="shared" si="108"/>
        <v>2.3176950835789314</v>
      </c>
      <c r="U461" s="44">
        <f t="shared" si="109"/>
        <v>3.2857993969721755</v>
      </c>
      <c r="V461" s="44">
        <f t="shared" si="110"/>
        <v>5.603494480551106</v>
      </c>
      <c r="X461" s="36">
        <f t="shared" si="98"/>
        <v>100</v>
      </c>
      <c r="Y461" s="47">
        <f t="shared" si="111"/>
        <v>5.6034944805511069</v>
      </c>
    </row>
    <row r="462" spans="1:25" ht="15" x14ac:dyDescent="0.25">
      <c r="A462" s="18" t="s">
        <v>909</v>
      </c>
      <c r="B462" s="18" t="s">
        <v>910</v>
      </c>
      <c r="C462" s="18" t="s">
        <v>38</v>
      </c>
      <c r="D462" s="19">
        <v>5.90402</v>
      </c>
      <c r="E462" s="19">
        <v>0</v>
      </c>
      <c r="F462" s="19">
        <v>1.17980619181E-3</v>
      </c>
      <c r="G462" s="19">
        <v>5.9028433217799998</v>
      </c>
      <c r="H462" s="19">
        <f t="shared" si="99"/>
        <v>-3.1279718095689191E-6</v>
      </c>
      <c r="I462" s="42">
        <f t="shared" si="100"/>
        <v>0</v>
      </c>
      <c r="J462" s="42">
        <f t="shared" si="101"/>
        <v>1.99830995120274E-2</v>
      </c>
      <c r="K462" s="42">
        <f t="shared" si="102"/>
        <v>99.980069880860839</v>
      </c>
      <c r="L462" s="42">
        <f t="shared" si="103"/>
        <v>-5.2980372857289082E-5</v>
      </c>
      <c r="M462" s="19">
        <v>0.21158399999999999</v>
      </c>
      <c r="N462" s="19">
        <v>0.17556099999999999</v>
      </c>
      <c r="O462" s="41">
        <f t="shared" si="104"/>
        <v>0.38714499999999996</v>
      </c>
      <c r="P462" s="19">
        <v>1.1027499999999999</v>
      </c>
      <c r="Q462" s="41">
        <f t="shared" si="105"/>
        <v>1.4898949999999997</v>
      </c>
      <c r="R462" s="44">
        <f t="shared" si="106"/>
        <v>3.5837276973993992</v>
      </c>
      <c r="S462" s="44">
        <f t="shared" si="107"/>
        <v>2.9735841003248633</v>
      </c>
      <c r="T462" s="44">
        <f t="shared" si="108"/>
        <v>6.5573117977242621</v>
      </c>
      <c r="U462" s="44">
        <f t="shared" si="109"/>
        <v>18.677951632955171</v>
      </c>
      <c r="V462" s="44">
        <f t="shared" si="110"/>
        <v>25.235263430679431</v>
      </c>
      <c r="X462" s="36">
        <f t="shared" si="98"/>
        <v>100.00000000000001</v>
      </c>
      <c r="Y462" s="47">
        <f t="shared" si="111"/>
        <v>25.235263430679431</v>
      </c>
    </row>
    <row r="463" spans="1:25" ht="15" x14ac:dyDescent="0.25">
      <c r="A463" s="18" t="s">
        <v>911</v>
      </c>
      <c r="B463" s="18" t="s">
        <v>912</v>
      </c>
      <c r="C463" s="18" t="s">
        <v>49</v>
      </c>
      <c r="D463" s="19">
        <v>21.5349</v>
      </c>
      <c r="E463" s="19">
        <v>0</v>
      </c>
      <c r="F463" s="19">
        <v>3.7952989956600001E-4</v>
      </c>
      <c r="G463" s="19">
        <v>20.859072502699998</v>
      </c>
      <c r="H463" s="19">
        <f t="shared" si="99"/>
        <v>0.67544796740043722</v>
      </c>
      <c r="I463" s="42">
        <f t="shared" si="100"/>
        <v>0</v>
      </c>
      <c r="J463" s="42">
        <f t="shared" si="101"/>
        <v>1.7623945296518675E-3</v>
      </c>
      <c r="K463" s="42">
        <f t="shared" si="102"/>
        <v>96.861710538242562</v>
      </c>
      <c r="L463" s="42">
        <f t="shared" si="103"/>
        <v>3.1365270672277892</v>
      </c>
      <c r="M463" s="19">
        <v>0.37989499999999998</v>
      </c>
      <c r="N463" s="19">
        <v>0.4304</v>
      </c>
      <c r="O463" s="41">
        <f t="shared" si="104"/>
        <v>0.81029499999999999</v>
      </c>
      <c r="P463" s="19">
        <v>2.8525499999999999</v>
      </c>
      <c r="Q463" s="41">
        <f t="shared" si="105"/>
        <v>3.6628449999999999</v>
      </c>
      <c r="R463" s="44">
        <f t="shared" si="106"/>
        <v>1.7640899191544885</v>
      </c>
      <c r="S463" s="44">
        <f t="shared" si="107"/>
        <v>1.998616199750173</v>
      </c>
      <c r="T463" s="44">
        <f t="shared" si="108"/>
        <v>3.7627061189046613</v>
      </c>
      <c r="U463" s="44">
        <f t="shared" si="109"/>
        <v>13.246172492094226</v>
      </c>
      <c r="V463" s="44">
        <f t="shared" si="110"/>
        <v>17.008878610998892</v>
      </c>
      <c r="X463" s="36">
        <f t="shared" si="98"/>
        <v>100</v>
      </c>
      <c r="Y463" s="47">
        <f t="shared" si="111"/>
        <v>17.008878610998888</v>
      </c>
    </row>
    <row r="464" spans="1:25" ht="15" x14ac:dyDescent="0.25">
      <c r="A464" s="18" t="s">
        <v>913</v>
      </c>
      <c r="B464" s="18" t="s">
        <v>914</v>
      </c>
      <c r="C464" s="18" t="s">
        <v>38</v>
      </c>
      <c r="D464" s="19">
        <v>6.0807199999999999E-2</v>
      </c>
      <c r="E464" s="19">
        <v>0</v>
      </c>
      <c r="F464" s="19">
        <v>0</v>
      </c>
      <c r="G464" s="19">
        <v>0</v>
      </c>
      <c r="H464" s="19">
        <f t="shared" si="99"/>
        <v>6.0807199999999999E-2</v>
      </c>
      <c r="I464" s="42">
        <f t="shared" si="100"/>
        <v>0</v>
      </c>
      <c r="J464" s="42">
        <f t="shared" si="101"/>
        <v>0</v>
      </c>
      <c r="K464" s="42">
        <f t="shared" si="102"/>
        <v>0</v>
      </c>
      <c r="L464" s="42">
        <f t="shared" si="103"/>
        <v>100</v>
      </c>
      <c r="M464" s="19">
        <v>3.3871699999999999E-4</v>
      </c>
      <c r="N464" s="19">
        <v>0</v>
      </c>
      <c r="O464" s="41">
        <f t="shared" si="104"/>
        <v>3.3871699999999999E-4</v>
      </c>
      <c r="P464" s="19">
        <v>1.4387200000000001E-3</v>
      </c>
      <c r="Q464" s="41">
        <f t="shared" si="105"/>
        <v>1.7774370000000002E-3</v>
      </c>
      <c r="R464" s="44">
        <f t="shared" si="106"/>
        <v>0.55703436435158993</v>
      </c>
      <c r="S464" s="44">
        <f t="shared" si="107"/>
        <v>0</v>
      </c>
      <c r="T464" s="44">
        <f t="shared" si="108"/>
        <v>0.55703436435158993</v>
      </c>
      <c r="U464" s="44">
        <f t="shared" si="109"/>
        <v>2.3660356010472445</v>
      </c>
      <c r="V464" s="44">
        <f t="shared" si="110"/>
        <v>2.923069965398835</v>
      </c>
      <c r="X464" s="36">
        <f t="shared" si="98"/>
        <v>100</v>
      </c>
      <c r="Y464" s="47">
        <f t="shared" si="111"/>
        <v>2.9230699653988346</v>
      </c>
    </row>
    <row r="465" spans="1:25" ht="15" x14ac:dyDescent="0.25">
      <c r="A465" s="18" t="s">
        <v>915</v>
      </c>
      <c r="B465" s="18" t="s">
        <v>916</v>
      </c>
      <c r="C465" s="18" t="s">
        <v>38</v>
      </c>
      <c r="D465" s="19">
        <v>0.10089099999999999</v>
      </c>
      <c r="E465" s="19">
        <v>0</v>
      </c>
      <c r="F465" s="19">
        <v>0</v>
      </c>
      <c r="G465" s="19">
        <v>0</v>
      </c>
      <c r="H465" s="19">
        <f t="shared" si="99"/>
        <v>0.10089099999999999</v>
      </c>
      <c r="I465" s="42">
        <f t="shared" si="100"/>
        <v>0</v>
      </c>
      <c r="J465" s="42">
        <f t="shared" si="101"/>
        <v>0</v>
      </c>
      <c r="K465" s="42">
        <f t="shared" si="102"/>
        <v>0</v>
      </c>
      <c r="L465" s="42">
        <f t="shared" si="103"/>
        <v>100</v>
      </c>
      <c r="M465" s="19">
        <v>0</v>
      </c>
      <c r="N465" s="19">
        <v>0</v>
      </c>
      <c r="O465" s="41">
        <f t="shared" si="104"/>
        <v>0</v>
      </c>
      <c r="P465" s="19">
        <v>0</v>
      </c>
      <c r="Q465" s="41">
        <f t="shared" si="105"/>
        <v>0</v>
      </c>
      <c r="R465" s="44">
        <f t="shared" si="106"/>
        <v>0</v>
      </c>
      <c r="S465" s="44">
        <f t="shared" si="107"/>
        <v>0</v>
      </c>
      <c r="T465" s="44">
        <f t="shared" si="108"/>
        <v>0</v>
      </c>
      <c r="U465" s="44">
        <f t="shared" si="109"/>
        <v>0</v>
      </c>
      <c r="V465" s="44">
        <f t="shared" si="110"/>
        <v>0</v>
      </c>
      <c r="X465" s="36">
        <f t="shared" si="98"/>
        <v>100</v>
      </c>
      <c r="Y465" s="47">
        <f t="shared" si="111"/>
        <v>0</v>
      </c>
    </row>
    <row r="466" spans="1:25" ht="15" x14ac:dyDescent="0.25">
      <c r="A466" s="18" t="s">
        <v>917</v>
      </c>
      <c r="B466" s="18" t="s">
        <v>918</v>
      </c>
      <c r="C466" s="18" t="s">
        <v>38</v>
      </c>
      <c r="D466" s="19">
        <v>6.6857100000000003E-2</v>
      </c>
      <c r="E466" s="19">
        <v>0</v>
      </c>
      <c r="F466" s="19">
        <v>0</v>
      </c>
      <c r="G466" s="19">
        <v>0</v>
      </c>
      <c r="H466" s="19">
        <f t="shared" si="99"/>
        <v>6.6857100000000003E-2</v>
      </c>
      <c r="I466" s="42">
        <f t="shared" si="100"/>
        <v>0</v>
      </c>
      <c r="J466" s="42">
        <f t="shared" si="101"/>
        <v>0</v>
      </c>
      <c r="K466" s="42">
        <f t="shared" si="102"/>
        <v>0</v>
      </c>
      <c r="L466" s="42">
        <f t="shared" si="103"/>
        <v>100</v>
      </c>
      <c r="M466" s="19">
        <v>0</v>
      </c>
      <c r="N466" s="19">
        <v>0</v>
      </c>
      <c r="O466" s="41">
        <f t="shared" si="104"/>
        <v>0</v>
      </c>
      <c r="P466" s="19">
        <v>0</v>
      </c>
      <c r="Q466" s="41">
        <f t="shared" si="105"/>
        <v>0</v>
      </c>
      <c r="R466" s="44">
        <f t="shared" si="106"/>
        <v>0</v>
      </c>
      <c r="S466" s="44">
        <f t="shared" si="107"/>
        <v>0</v>
      </c>
      <c r="T466" s="44">
        <f t="shared" si="108"/>
        <v>0</v>
      </c>
      <c r="U466" s="44">
        <f t="shared" si="109"/>
        <v>0</v>
      </c>
      <c r="V466" s="44">
        <f t="shared" si="110"/>
        <v>0</v>
      </c>
      <c r="X466" s="36">
        <f t="shared" si="98"/>
        <v>100</v>
      </c>
      <c r="Y466" s="47">
        <f t="shared" si="111"/>
        <v>0</v>
      </c>
    </row>
    <row r="467" spans="1:25" ht="15" x14ac:dyDescent="0.25">
      <c r="A467" s="18" t="s">
        <v>919</v>
      </c>
      <c r="B467" s="18" t="s">
        <v>920</v>
      </c>
      <c r="C467" s="18" t="s">
        <v>38</v>
      </c>
      <c r="D467" s="19">
        <v>0.106271</v>
      </c>
      <c r="E467" s="19">
        <v>0</v>
      </c>
      <c r="F467" s="19">
        <v>0</v>
      </c>
      <c r="G467" s="19">
        <v>0</v>
      </c>
      <c r="H467" s="19">
        <f t="shared" si="99"/>
        <v>0.106271</v>
      </c>
      <c r="I467" s="42">
        <f t="shared" si="100"/>
        <v>0</v>
      </c>
      <c r="J467" s="42">
        <f t="shared" si="101"/>
        <v>0</v>
      </c>
      <c r="K467" s="42">
        <f t="shared" si="102"/>
        <v>0</v>
      </c>
      <c r="L467" s="42">
        <f t="shared" si="103"/>
        <v>100</v>
      </c>
      <c r="M467" s="19">
        <v>0</v>
      </c>
      <c r="N467" s="19">
        <v>0</v>
      </c>
      <c r="O467" s="41">
        <f t="shared" si="104"/>
        <v>0</v>
      </c>
      <c r="P467" s="19">
        <v>0</v>
      </c>
      <c r="Q467" s="41">
        <f t="shared" si="105"/>
        <v>0</v>
      </c>
      <c r="R467" s="44">
        <f t="shared" si="106"/>
        <v>0</v>
      </c>
      <c r="S467" s="44">
        <f t="shared" si="107"/>
        <v>0</v>
      </c>
      <c r="T467" s="44">
        <f t="shared" si="108"/>
        <v>0</v>
      </c>
      <c r="U467" s="44">
        <f t="shared" si="109"/>
        <v>0</v>
      </c>
      <c r="V467" s="44">
        <f t="shared" si="110"/>
        <v>0</v>
      </c>
      <c r="X467" s="36">
        <f t="shared" si="98"/>
        <v>100</v>
      </c>
      <c r="Y467" s="47">
        <f t="shared" si="111"/>
        <v>0</v>
      </c>
    </row>
    <row r="468" spans="1:25" ht="15" x14ac:dyDescent="0.25">
      <c r="A468" s="18" t="s">
        <v>921</v>
      </c>
      <c r="B468" s="18" t="s">
        <v>922</v>
      </c>
      <c r="C468" s="18" t="s">
        <v>38</v>
      </c>
      <c r="D468" s="19">
        <v>2.6746900000000001E-2</v>
      </c>
      <c r="E468" s="19">
        <v>0</v>
      </c>
      <c r="F468" s="19">
        <v>0</v>
      </c>
      <c r="G468" s="19">
        <v>0</v>
      </c>
      <c r="H468" s="19">
        <f t="shared" si="99"/>
        <v>2.6746900000000001E-2</v>
      </c>
      <c r="I468" s="42">
        <f t="shared" si="100"/>
        <v>0</v>
      </c>
      <c r="J468" s="42">
        <f t="shared" si="101"/>
        <v>0</v>
      </c>
      <c r="K468" s="42">
        <f t="shared" si="102"/>
        <v>0</v>
      </c>
      <c r="L468" s="42">
        <f t="shared" si="103"/>
        <v>100</v>
      </c>
      <c r="M468" s="19">
        <v>0</v>
      </c>
      <c r="N468" s="19">
        <v>0</v>
      </c>
      <c r="O468" s="41">
        <f t="shared" si="104"/>
        <v>0</v>
      </c>
      <c r="P468" s="19">
        <v>0</v>
      </c>
      <c r="Q468" s="41">
        <f t="shared" si="105"/>
        <v>0</v>
      </c>
      <c r="R468" s="44">
        <f t="shared" si="106"/>
        <v>0</v>
      </c>
      <c r="S468" s="44">
        <f t="shared" si="107"/>
        <v>0</v>
      </c>
      <c r="T468" s="44">
        <f t="shared" si="108"/>
        <v>0</v>
      </c>
      <c r="U468" s="44">
        <f t="shared" si="109"/>
        <v>0</v>
      </c>
      <c r="V468" s="44">
        <f t="shared" si="110"/>
        <v>0</v>
      </c>
      <c r="X468" s="36">
        <f t="shared" si="98"/>
        <v>100</v>
      </c>
      <c r="Y468" s="47">
        <f t="shared" si="111"/>
        <v>0</v>
      </c>
    </row>
    <row r="469" spans="1:25" ht="15" x14ac:dyDescent="0.25">
      <c r="A469" s="18" t="s">
        <v>923</v>
      </c>
      <c r="B469" s="18" t="s">
        <v>924</v>
      </c>
      <c r="C469" s="18" t="s">
        <v>38</v>
      </c>
      <c r="D469" s="19">
        <v>0.33958500000000003</v>
      </c>
      <c r="E469" s="19">
        <v>0</v>
      </c>
      <c r="F469" s="19">
        <v>0</v>
      </c>
      <c r="G469" s="19">
        <v>0</v>
      </c>
      <c r="H469" s="19">
        <f t="shared" si="99"/>
        <v>0.33958500000000003</v>
      </c>
      <c r="I469" s="42">
        <f t="shared" si="100"/>
        <v>0</v>
      </c>
      <c r="J469" s="42">
        <f t="shared" si="101"/>
        <v>0</v>
      </c>
      <c r="K469" s="42">
        <f t="shared" si="102"/>
        <v>0</v>
      </c>
      <c r="L469" s="42">
        <f t="shared" si="103"/>
        <v>100</v>
      </c>
      <c r="M469" s="19">
        <v>0</v>
      </c>
      <c r="N469" s="19">
        <v>0</v>
      </c>
      <c r="O469" s="41">
        <f t="shared" si="104"/>
        <v>0</v>
      </c>
      <c r="P469" s="19">
        <v>4.8477800000000001E-2</v>
      </c>
      <c r="Q469" s="41">
        <f t="shared" si="105"/>
        <v>4.8477800000000001E-2</v>
      </c>
      <c r="R469" s="44">
        <f t="shared" si="106"/>
        <v>0</v>
      </c>
      <c r="S469" s="44">
        <f t="shared" si="107"/>
        <v>0</v>
      </c>
      <c r="T469" s="44">
        <f t="shared" si="108"/>
        <v>0</v>
      </c>
      <c r="U469" s="44">
        <f t="shared" si="109"/>
        <v>14.275601101344288</v>
      </c>
      <c r="V469" s="44">
        <f t="shared" si="110"/>
        <v>14.275601101344288</v>
      </c>
      <c r="X469" s="36">
        <f t="shared" si="98"/>
        <v>100</v>
      </c>
      <c r="Y469" s="47">
        <f t="shared" si="111"/>
        <v>14.275601101344288</v>
      </c>
    </row>
    <row r="470" spans="1:25" ht="15" x14ac:dyDescent="0.25">
      <c r="A470" s="18" t="s">
        <v>925</v>
      </c>
      <c r="B470" s="18" t="s">
        <v>926</v>
      </c>
      <c r="C470" s="18" t="s">
        <v>38</v>
      </c>
      <c r="D470" s="19">
        <v>0.28921200000000002</v>
      </c>
      <c r="E470" s="19">
        <v>0</v>
      </c>
      <c r="F470" s="19">
        <v>0</v>
      </c>
      <c r="G470" s="19">
        <v>0</v>
      </c>
      <c r="H470" s="19">
        <f t="shared" si="99"/>
        <v>0.28921200000000002</v>
      </c>
      <c r="I470" s="42">
        <f t="shared" si="100"/>
        <v>0</v>
      </c>
      <c r="J470" s="42">
        <f t="shared" si="101"/>
        <v>0</v>
      </c>
      <c r="K470" s="42">
        <f t="shared" si="102"/>
        <v>0</v>
      </c>
      <c r="L470" s="42">
        <f t="shared" si="103"/>
        <v>100</v>
      </c>
      <c r="M470" s="19">
        <v>0</v>
      </c>
      <c r="N470" s="19">
        <v>0</v>
      </c>
      <c r="O470" s="41">
        <f t="shared" si="104"/>
        <v>0</v>
      </c>
      <c r="P470" s="19">
        <v>2.12975E-2</v>
      </c>
      <c r="Q470" s="41">
        <f t="shared" si="105"/>
        <v>2.12975E-2</v>
      </c>
      <c r="R470" s="44">
        <f t="shared" si="106"/>
        <v>0</v>
      </c>
      <c r="S470" s="44">
        <f t="shared" si="107"/>
        <v>0</v>
      </c>
      <c r="T470" s="44">
        <f t="shared" si="108"/>
        <v>0</v>
      </c>
      <c r="U470" s="44">
        <f t="shared" si="109"/>
        <v>7.3639752154129141</v>
      </c>
      <c r="V470" s="44">
        <f t="shared" si="110"/>
        <v>7.3639752154129141</v>
      </c>
      <c r="X470" s="36">
        <f t="shared" si="98"/>
        <v>100</v>
      </c>
      <c r="Y470" s="47">
        <f t="shared" si="111"/>
        <v>7.3639752154129141</v>
      </c>
    </row>
    <row r="471" spans="1:25" ht="15" x14ac:dyDescent="0.25">
      <c r="A471" s="18" t="s">
        <v>927</v>
      </c>
      <c r="B471" s="18" t="s">
        <v>928</v>
      </c>
      <c r="C471" s="18" t="s">
        <v>38</v>
      </c>
      <c r="D471" s="19">
        <v>0.121156</v>
      </c>
      <c r="E471" s="19">
        <v>0</v>
      </c>
      <c r="F471" s="19">
        <v>0</v>
      </c>
      <c r="G471" s="19">
        <v>0</v>
      </c>
      <c r="H471" s="19">
        <f t="shared" si="99"/>
        <v>0.121156</v>
      </c>
      <c r="I471" s="42">
        <f t="shared" si="100"/>
        <v>0</v>
      </c>
      <c r="J471" s="42">
        <f t="shared" si="101"/>
        <v>0</v>
      </c>
      <c r="K471" s="42">
        <f t="shared" si="102"/>
        <v>0</v>
      </c>
      <c r="L471" s="42">
        <f t="shared" si="103"/>
        <v>100</v>
      </c>
      <c r="M471" s="19">
        <v>0</v>
      </c>
      <c r="N471" s="19">
        <v>0</v>
      </c>
      <c r="O471" s="41">
        <f t="shared" si="104"/>
        <v>0</v>
      </c>
      <c r="P471" s="19">
        <v>0</v>
      </c>
      <c r="Q471" s="41">
        <f t="shared" si="105"/>
        <v>0</v>
      </c>
      <c r="R471" s="44">
        <f t="shared" si="106"/>
        <v>0</v>
      </c>
      <c r="S471" s="44">
        <f t="shared" si="107"/>
        <v>0</v>
      </c>
      <c r="T471" s="44">
        <f t="shared" si="108"/>
        <v>0</v>
      </c>
      <c r="U471" s="44">
        <f t="shared" si="109"/>
        <v>0</v>
      </c>
      <c r="V471" s="44">
        <f t="shared" si="110"/>
        <v>0</v>
      </c>
      <c r="X471" s="36">
        <f t="shared" si="98"/>
        <v>100</v>
      </c>
      <c r="Y471" s="47">
        <f t="shared" si="111"/>
        <v>0</v>
      </c>
    </row>
    <row r="472" spans="1:25" ht="15" x14ac:dyDescent="0.25">
      <c r="A472" s="18" t="s">
        <v>929</v>
      </c>
      <c r="B472" s="18" t="s">
        <v>930</v>
      </c>
      <c r="C472" s="18" t="s">
        <v>38</v>
      </c>
      <c r="D472" s="19">
        <v>0.26758300000000002</v>
      </c>
      <c r="E472" s="19">
        <v>0</v>
      </c>
      <c r="F472" s="19">
        <v>0</v>
      </c>
      <c r="G472" s="19">
        <v>0</v>
      </c>
      <c r="H472" s="19">
        <f t="shared" si="99"/>
        <v>0.26758300000000002</v>
      </c>
      <c r="I472" s="42">
        <f t="shared" si="100"/>
        <v>0</v>
      </c>
      <c r="J472" s="42">
        <f t="shared" si="101"/>
        <v>0</v>
      </c>
      <c r="K472" s="42">
        <f t="shared" si="102"/>
        <v>0</v>
      </c>
      <c r="L472" s="42">
        <f t="shared" si="103"/>
        <v>100</v>
      </c>
      <c r="M472" s="19">
        <v>0</v>
      </c>
      <c r="N472" s="19">
        <v>0</v>
      </c>
      <c r="O472" s="41">
        <f t="shared" si="104"/>
        <v>0</v>
      </c>
      <c r="P472" s="19">
        <v>0</v>
      </c>
      <c r="Q472" s="41">
        <f t="shared" si="105"/>
        <v>0</v>
      </c>
      <c r="R472" s="44">
        <f t="shared" si="106"/>
        <v>0</v>
      </c>
      <c r="S472" s="44">
        <f t="shared" si="107"/>
        <v>0</v>
      </c>
      <c r="T472" s="44">
        <f t="shared" si="108"/>
        <v>0</v>
      </c>
      <c r="U472" s="44">
        <f t="shared" si="109"/>
        <v>0</v>
      </c>
      <c r="V472" s="44">
        <f t="shared" si="110"/>
        <v>0</v>
      </c>
      <c r="X472" s="36">
        <f t="shared" si="98"/>
        <v>100</v>
      </c>
      <c r="Y472" s="47">
        <f t="shared" si="111"/>
        <v>0</v>
      </c>
    </row>
    <row r="473" spans="1:25" ht="15" x14ac:dyDescent="0.25">
      <c r="A473" s="18" t="s">
        <v>931</v>
      </c>
      <c r="B473" s="18" t="s">
        <v>932</v>
      </c>
      <c r="C473" s="18" t="s">
        <v>38</v>
      </c>
      <c r="D473" s="19">
        <v>0.28239399999999998</v>
      </c>
      <c r="E473" s="19">
        <v>0</v>
      </c>
      <c r="F473" s="19">
        <v>0</v>
      </c>
      <c r="G473" s="19">
        <v>0</v>
      </c>
      <c r="H473" s="19">
        <f t="shared" si="99"/>
        <v>0.28239399999999998</v>
      </c>
      <c r="I473" s="42">
        <f t="shared" si="100"/>
        <v>0</v>
      </c>
      <c r="J473" s="42">
        <f t="shared" si="101"/>
        <v>0</v>
      </c>
      <c r="K473" s="42">
        <f t="shared" si="102"/>
        <v>0</v>
      </c>
      <c r="L473" s="42">
        <f t="shared" si="103"/>
        <v>100</v>
      </c>
      <c r="M473" s="19">
        <v>4.4678200000000001E-4</v>
      </c>
      <c r="N473" s="19">
        <v>4.9547100000000004E-4</v>
      </c>
      <c r="O473" s="41">
        <f t="shared" si="104"/>
        <v>9.422530000000001E-4</v>
      </c>
      <c r="P473" s="19">
        <v>5.2362499999999996E-3</v>
      </c>
      <c r="Q473" s="41">
        <f t="shared" si="105"/>
        <v>6.1785030000000001E-3</v>
      </c>
      <c r="R473" s="44">
        <f t="shared" si="106"/>
        <v>0.15821228496356157</v>
      </c>
      <c r="S473" s="44">
        <f t="shared" si="107"/>
        <v>0.17545379859345456</v>
      </c>
      <c r="T473" s="44">
        <f t="shared" si="108"/>
        <v>0.33366608355701616</v>
      </c>
      <c r="U473" s="44">
        <f t="shared" si="109"/>
        <v>1.8542355715772996</v>
      </c>
      <c r="V473" s="44">
        <f t="shared" si="110"/>
        <v>2.1879016551343158</v>
      </c>
      <c r="X473" s="36">
        <f t="shared" si="98"/>
        <v>100</v>
      </c>
      <c r="Y473" s="47">
        <f t="shared" si="111"/>
        <v>2.1879016551343158</v>
      </c>
    </row>
    <row r="474" spans="1:25" ht="15" x14ac:dyDescent="0.25">
      <c r="A474" s="18" t="s">
        <v>933</v>
      </c>
      <c r="B474" s="18" t="s">
        <v>934</v>
      </c>
      <c r="C474" s="18" t="s">
        <v>49</v>
      </c>
      <c r="D474" s="19">
        <v>0.136159</v>
      </c>
      <c r="E474" s="19">
        <v>0</v>
      </c>
      <c r="F474" s="19">
        <v>0</v>
      </c>
      <c r="G474" s="19">
        <v>0</v>
      </c>
      <c r="H474" s="19">
        <f t="shared" si="99"/>
        <v>0.136159</v>
      </c>
      <c r="I474" s="42">
        <f t="shared" si="100"/>
        <v>0</v>
      </c>
      <c r="J474" s="42">
        <f t="shared" si="101"/>
        <v>0</v>
      </c>
      <c r="K474" s="42">
        <f t="shared" si="102"/>
        <v>0</v>
      </c>
      <c r="L474" s="42">
        <f t="shared" si="103"/>
        <v>100</v>
      </c>
      <c r="M474" s="19">
        <v>0</v>
      </c>
      <c r="N474" s="19">
        <v>0</v>
      </c>
      <c r="O474" s="41">
        <f t="shared" si="104"/>
        <v>0</v>
      </c>
      <c r="P474" s="19">
        <v>3.1301999999999999E-5</v>
      </c>
      <c r="Q474" s="41">
        <f t="shared" si="105"/>
        <v>3.1301999999999999E-5</v>
      </c>
      <c r="R474" s="44">
        <f t="shared" si="106"/>
        <v>0</v>
      </c>
      <c r="S474" s="44">
        <f t="shared" si="107"/>
        <v>0</v>
      </c>
      <c r="T474" s="44">
        <f t="shared" si="108"/>
        <v>0</v>
      </c>
      <c r="U474" s="44">
        <f t="shared" si="109"/>
        <v>2.2989299275112184E-2</v>
      </c>
      <c r="V474" s="44">
        <f t="shared" si="110"/>
        <v>2.2989299275112184E-2</v>
      </c>
      <c r="X474" s="36">
        <f t="shared" si="98"/>
        <v>100</v>
      </c>
      <c r="Y474" s="47">
        <f t="shared" si="111"/>
        <v>2.2989299275112184E-2</v>
      </c>
    </row>
    <row r="475" spans="1:25" ht="15" x14ac:dyDescent="0.25">
      <c r="A475" s="18" t="s">
        <v>935</v>
      </c>
      <c r="B475" s="18" t="s">
        <v>936</v>
      </c>
      <c r="C475" s="18" t="s">
        <v>38</v>
      </c>
      <c r="D475" s="19">
        <v>0.36617300000000003</v>
      </c>
      <c r="E475" s="19">
        <v>0</v>
      </c>
      <c r="F475" s="19">
        <v>0</v>
      </c>
      <c r="G475" s="19">
        <v>0</v>
      </c>
      <c r="H475" s="19">
        <f t="shared" si="99"/>
        <v>0.36617300000000003</v>
      </c>
      <c r="I475" s="42">
        <f t="shared" si="100"/>
        <v>0</v>
      </c>
      <c r="J475" s="42">
        <f t="shared" si="101"/>
        <v>0</v>
      </c>
      <c r="K475" s="42">
        <f t="shared" si="102"/>
        <v>0</v>
      </c>
      <c r="L475" s="42">
        <f t="shared" si="103"/>
        <v>100</v>
      </c>
      <c r="M475" s="19">
        <v>0</v>
      </c>
      <c r="N475" s="19">
        <v>0</v>
      </c>
      <c r="O475" s="41">
        <f t="shared" si="104"/>
        <v>0</v>
      </c>
      <c r="P475" s="19">
        <v>1.54257E-5</v>
      </c>
      <c r="Q475" s="41">
        <f t="shared" si="105"/>
        <v>1.54257E-5</v>
      </c>
      <c r="R475" s="44">
        <f t="shared" si="106"/>
        <v>0</v>
      </c>
      <c r="S475" s="44">
        <f t="shared" si="107"/>
        <v>0</v>
      </c>
      <c r="T475" s="44">
        <f t="shared" si="108"/>
        <v>0</v>
      </c>
      <c r="U475" s="44">
        <f t="shared" si="109"/>
        <v>4.212680891272704E-3</v>
      </c>
      <c r="V475" s="44">
        <f t="shared" si="110"/>
        <v>4.212680891272704E-3</v>
      </c>
      <c r="X475" s="36">
        <f t="shared" si="98"/>
        <v>100</v>
      </c>
      <c r="Y475" s="47">
        <f t="shared" si="111"/>
        <v>4.212680891272704E-3</v>
      </c>
    </row>
    <row r="476" spans="1:25" ht="15" x14ac:dyDescent="0.25">
      <c r="A476" s="18" t="s">
        <v>937</v>
      </c>
      <c r="B476" s="18" t="s">
        <v>938</v>
      </c>
      <c r="C476" s="18" t="s">
        <v>28</v>
      </c>
      <c r="D476" s="19">
        <v>3.6888700000000001</v>
      </c>
      <c r="E476" s="19">
        <v>0</v>
      </c>
      <c r="F476" s="19">
        <v>0</v>
      </c>
      <c r="G476" s="19">
        <v>0</v>
      </c>
      <c r="H476" s="19">
        <f t="shared" si="99"/>
        <v>3.6888700000000001</v>
      </c>
      <c r="I476" s="42">
        <f t="shared" si="100"/>
        <v>0</v>
      </c>
      <c r="J476" s="42">
        <f t="shared" si="101"/>
        <v>0</v>
      </c>
      <c r="K476" s="42">
        <f t="shared" si="102"/>
        <v>0</v>
      </c>
      <c r="L476" s="42">
        <f t="shared" si="103"/>
        <v>100</v>
      </c>
      <c r="M476" s="19">
        <v>3.0800000000000001E-2</v>
      </c>
      <c r="N476" s="19">
        <v>3.1321000000000002E-2</v>
      </c>
      <c r="O476" s="41">
        <f t="shared" si="104"/>
        <v>6.2121000000000003E-2</v>
      </c>
      <c r="P476" s="19">
        <v>0.103965</v>
      </c>
      <c r="Q476" s="41">
        <f t="shared" si="105"/>
        <v>0.16608600000000001</v>
      </c>
      <c r="R476" s="44">
        <f t="shared" si="106"/>
        <v>0.83494403435198317</v>
      </c>
      <c r="S476" s="44">
        <f t="shared" si="107"/>
        <v>0.84906760064735276</v>
      </c>
      <c r="T476" s="44">
        <f t="shared" si="108"/>
        <v>1.6840116349993359</v>
      </c>
      <c r="U476" s="44">
        <f t="shared" si="109"/>
        <v>2.8183427445261016</v>
      </c>
      <c r="V476" s="44">
        <f t="shared" si="110"/>
        <v>4.5023543795254373</v>
      </c>
      <c r="X476" s="36">
        <f t="shared" si="98"/>
        <v>100</v>
      </c>
      <c r="Y476" s="47">
        <f t="shared" si="111"/>
        <v>4.5023543795254373</v>
      </c>
    </row>
    <row r="477" spans="1:25" ht="15" x14ac:dyDescent="0.25">
      <c r="A477" s="18" t="s">
        <v>939</v>
      </c>
      <c r="B477" s="18" t="s">
        <v>940</v>
      </c>
      <c r="C477" s="18" t="s">
        <v>49</v>
      </c>
      <c r="D477" s="19">
        <v>9.0742299999999998E-2</v>
      </c>
      <c r="E477" s="19">
        <v>0</v>
      </c>
      <c r="F477" s="19">
        <v>0</v>
      </c>
      <c r="G477" s="19">
        <v>0</v>
      </c>
      <c r="H477" s="19">
        <f t="shared" si="99"/>
        <v>9.0742299999999998E-2</v>
      </c>
      <c r="I477" s="42">
        <f t="shared" si="100"/>
        <v>0</v>
      </c>
      <c r="J477" s="42">
        <f t="shared" si="101"/>
        <v>0</v>
      </c>
      <c r="K477" s="42">
        <f t="shared" si="102"/>
        <v>0</v>
      </c>
      <c r="L477" s="42">
        <f t="shared" si="103"/>
        <v>100</v>
      </c>
      <c r="M477" s="19">
        <v>0</v>
      </c>
      <c r="N477" s="19">
        <v>0</v>
      </c>
      <c r="O477" s="41">
        <f t="shared" si="104"/>
        <v>0</v>
      </c>
      <c r="P477" s="19">
        <v>0</v>
      </c>
      <c r="Q477" s="41">
        <f t="shared" si="105"/>
        <v>0</v>
      </c>
      <c r="R477" s="44">
        <f t="shared" si="106"/>
        <v>0</v>
      </c>
      <c r="S477" s="44">
        <f t="shared" si="107"/>
        <v>0</v>
      </c>
      <c r="T477" s="44">
        <f t="shared" si="108"/>
        <v>0</v>
      </c>
      <c r="U477" s="44">
        <f t="shared" si="109"/>
        <v>0</v>
      </c>
      <c r="V477" s="44">
        <f t="shared" si="110"/>
        <v>0</v>
      </c>
      <c r="X477" s="36">
        <f t="shared" si="98"/>
        <v>100</v>
      </c>
      <c r="Y477" s="47">
        <f t="shared" si="111"/>
        <v>0</v>
      </c>
    </row>
    <row r="478" spans="1:25" ht="15" x14ac:dyDescent="0.25">
      <c r="A478" s="18" t="s">
        <v>941</v>
      </c>
      <c r="B478" s="18" t="s">
        <v>942</v>
      </c>
      <c r="C478" s="18" t="s">
        <v>49</v>
      </c>
      <c r="D478" s="19">
        <v>6.3475799999999998</v>
      </c>
      <c r="E478" s="19">
        <v>0</v>
      </c>
      <c r="F478" s="19">
        <v>0</v>
      </c>
      <c r="G478" s="19">
        <v>6.2351404459299999</v>
      </c>
      <c r="H478" s="19">
        <f t="shared" si="99"/>
        <v>0.11243955406999984</v>
      </c>
      <c r="I478" s="42">
        <f t="shared" si="100"/>
        <v>0</v>
      </c>
      <c r="J478" s="42">
        <f t="shared" si="101"/>
        <v>0</v>
      </c>
      <c r="K478" s="42">
        <f t="shared" si="102"/>
        <v>98.228623285252013</v>
      </c>
      <c r="L478" s="42">
        <f t="shared" si="103"/>
        <v>1.7713767147479802</v>
      </c>
      <c r="M478" s="19">
        <v>0.01</v>
      </c>
      <c r="N478" s="19">
        <v>6.4799999999999996E-2</v>
      </c>
      <c r="O478" s="41">
        <f t="shared" si="104"/>
        <v>7.4799999999999991E-2</v>
      </c>
      <c r="P478" s="19">
        <v>0.37909100000000001</v>
      </c>
      <c r="Q478" s="41">
        <f t="shared" si="105"/>
        <v>0.45389099999999999</v>
      </c>
      <c r="R478" s="44">
        <f t="shared" si="106"/>
        <v>0.1575403539616673</v>
      </c>
      <c r="S478" s="44">
        <f t="shared" si="107"/>
        <v>1.0208614936716038</v>
      </c>
      <c r="T478" s="44">
        <f t="shared" si="108"/>
        <v>1.1784018476332712</v>
      </c>
      <c r="U478" s="44">
        <f t="shared" si="109"/>
        <v>5.9722130323682414</v>
      </c>
      <c r="V478" s="44">
        <f t="shared" si="110"/>
        <v>7.1506148800015126</v>
      </c>
      <c r="X478" s="36">
        <f t="shared" si="98"/>
        <v>100</v>
      </c>
      <c r="Y478" s="47">
        <f t="shared" si="111"/>
        <v>7.1506148800015126</v>
      </c>
    </row>
    <row r="479" spans="1:25" ht="15" x14ac:dyDescent="0.25">
      <c r="A479" s="18" t="s">
        <v>943</v>
      </c>
      <c r="B479" s="18" t="s">
        <v>944</v>
      </c>
      <c r="C479" s="18" t="s">
        <v>28</v>
      </c>
      <c r="D479" s="19">
        <v>1.2464999999999999</v>
      </c>
      <c r="E479" s="19">
        <v>0</v>
      </c>
      <c r="F479" s="19">
        <v>0</v>
      </c>
      <c r="G479" s="19">
        <v>0</v>
      </c>
      <c r="H479" s="19">
        <f t="shared" si="99"/>
        <v>1.2464999999999999</v>
      </c>
      <c r="I479" s="42">
        <f t="shared" si="100"/>
        <v>0</v>
      </c>
      <c r="J479" s="42">
        <f t="shared" si="101"/>
        <v>0</v>
      </c>
      <c r="K479" s="42">
        <f t="shared" si="102"/>
        <v>0</v>
      </c>
      <c r="L479" s="42">
        <f t="shared" si="103"/>
        <v>100</v>
      </c>
      <c r="M479" s="19">
        <v>0</v>
      </c>
      <c r="N479" s="19">
        <v>2.24E-2</v>
      </c>
      <c r="O479" s="41">
        <f t="shared" si="104"/>
        <v>2.24E-2</v>
      </c>
      <c r="P479" s="19">
        <v>7.6030200000000006E-2</v>
      </c>
      <c r="Q479" s="41">
        <f t="shared" si="105"/>
        <v>9.8430200000000009E-2</v>
      </c>
      <c r="R479" s="44">
        <f t="shared" si="106"/>
        <v>0</v>
      </c>
      <c r="S479" s="44">
        <f t="shared" si="107"/>
        <v>1.7970316887284394</v>
      </c>
      <c r="T479" s="44">
        <f t="shared" si="108"/>
        <v>1.7970316887284394</v>
      </c>
      <c r="U479" s="44">
        <f t="shared" si="109"/>
        <v>6.0994945848375464</v>
      </c>
      <c r="V479" s="44">
        <f t="shared" si="110"/>
        <v>7.8965262735659865</v>
      </c>
      <c r="X479" s="36">
        <f t="shared" si="98"/>
        <v>100</v>
      </c>
      <c r="Y479" s="47">
        <f t="shared" si="111"/>
        <v>7.8965262735659856</v>
      </c>
    </row>
    <row r="480" spans="1:25" ht="15" x14ac:dyDescent="0.25">
      <c r="A480" s="18" t="s">
        <v>945</v>
      </c>
      <c r="B480" s="18" t="s">
        <v>946</v>
      </c>
      <c r="C480" s="18" t="s">
        <v>38</v>
      </c>
      <c r="D480" s="19">
        <v>6.4145000000000003</v>
      </c>
      <c r="E480" s="19">
        <v>0</v>
      </c>
      <c r="F480" s="19">
        <v>0</v>
      </c>
      <c r="G480" s="19">
        <v>0</v>
      </c>
      <c r="H480" s="19">
        <f t="shared" si="99"/>
        <v>6.4145000000000003</v>
      </c>
      <c r="I480" s="42">
        <f t="shared" si="100"/>
        <v>0</v>
      </c>
      <c r="J480" s="42">
        <f t="shared" si="101"/>
        <v>0</v>
      </c>
      <c r="K480" s="42">
        <f t="shared" si="102"/>
        <v>0</v>
      </c>
      <c r="L480" s="42">
        <f t="shared" si="103"/>
        <v>100</v>
      </c>
      <c r="M480" s="19">
        <v>6.9599999999999995E-2</v>
      </c>
      <c r="N480" s="19">
        <v>7.7874100000000002E-2</v>
      </c>
      <c r="O480" s="41">
        <f t="shared" si="104"/>
        <v>0.1474741</v>
      </c>
      <c r="P480" s="19">
        <v>0.33969100000000002</v>
      </c>
      <c r="Q480" s="41">
        <f t="shared" si="105"/>
        <v>0.48716510000000002</v>
      </c>
      <c r="R480" s="44">
        <f t="shared" si="106"/>
        <v>1.0850417023930157</v>
      </c>
      <c r="S480" s="44">
        <f t="shared" si="107"/>
        <v>1.2140322706368385</v>
      </c>
      <c r="T480" s="44">
        <f t="shared" si="108"/>
        <v>2.2990739730298539</v>
      </c>
      <c r="U480" s="44">
        <f t="shared" si="109"/>
        <v>5.2956738639020973</v>
      </c>
      <c r="V480" s="44">
        <f t="shared" si="110"/>
        <v>7.5947478369319503</v>
      </c>
      <c r="X480" s="36">
        <f t="shared" si="98"/>
        <v>100</v>
      </c>
      <c r="Y480" s="47">
        <f t="shared" si="111"/>
        <v>7.5947478369319512</v>
      </c>
    </row>
    <row r="481" spans="1:25" ht="15" x14ac:dyDescent="0.25">
      <c r="A481" s="18" t="s">
        <v>947</v>
      </c>
      <c r="B481" s="18" t="s">
        <v>948</v>
      </c>
      <c r="C481" s="18" t="s">
        <v>38</v>
      </c>
      <c r="D481" s="19">
        <v>43.216000000000001</v>
      </c>
      <c r="E481" s="19">
        <v>0</v>
      </c>
      <c r="F481" s="19">
        <v>0</v>
      </c>
      <c r="G481" s="19">
        <v>0</v>
      </c>
      <c r="H481" s="19">
        <f t="shared" si="99"/>
        <v>43.216000000000001</v>
      </c>
      <c r="I481" s="42">
        <f t="shared" si="100"/>
        <v>0</v>
      </c>
      <c r="J481" s="42">
        <f t="shared" si="101"/>
        <v>0</v>
      </c>
      <c r="K481" s="42">
        <f t="shared" si="102"/>
        <v>0</v>
      </c>
      <c r="L481" s="42">
        <f t="shared" si="103"/>
        <v>100</v>
      </c>
      <c r="M481" s="19">
        <v>1.45628</v>
      </c>
      <c r="N481" s="19">
        <v>0.91367699999999996</v>
      </c>
      <c r="O481" s="41">
        <f t="shared" si="104"/>
        <v>2.3699569999999999</v>
      </c>
      <c r="P481" s="19">
        <v>2.7618399999999999</v>
      </c>
      <c r="Q481" s="41">
        <f t="shared" si="105"/>
        <v>5.1317969999999997</v>
      </c>
      <c r="R481" s="44">
        <f t="shared" si="106"/>
        <v>3.3697704553868939</v>
      </c>
      <c r="S481" s="44">
        <f t="shared" si="107"/>
        <v>2.1142100148093297</v>
      </c>
      <c r="T481" s="44">
        <f t="shared" si="108"/>
        <v>5.4839804701962231</v>
      </c>
      <c r="U481" s="44">
        <f t="shared" si="109"/>
        <v>6.3907811921510547</v>
      </c>
      <c r="V481" s="44">
        <f t="shared" si="110"/>
        <v>11.874761662347277</v>
      </c>
      <c r="X481" s="36">
        <f t="shared" si="98"/>
        <v>100</v>
      </c>
      <c r="Y481" s="47">
        <f t="shared" si="111"/>
        <v>11.874761662347279</v>
      </c>
    </row>
    <row r="482" spans="1:25" ht="15" x14ac:dyDescent="0.25">
      <c r="A482" s="18" t="s">
        <v>949</v>
      </c>
      <c r="B482" s="18" t="s">
        <v>950</v>
      </c>
      <c r="C482" s="18" t="s">
        <v>49</v>
      </c>
      <c r="D482" s="19">
        <v>0.41758899999999999</v>
      </c>
      <c r="E482" s="19">
        <v>0</v>
      </c>
      <c r="F482" s="19">
        <v>0</v>
      </c>
      <c r="G482" s="19">
        <v>0</v>
      </c>
      <c r="H482" s="19">
        <f t="shared" si="99"/>
        <v>0.41758899999999999</v>
      </c>
      <c r="I482" s="42">
        <f t="shared" si="100"/>
        <v>0</v>
      </c>
      <c r="J482" s="42">
        <f t="shared" si="101"/>
        <v>0</v>
      </c>
      <c r="K482" s="42">
        <f t="shared" si="102"/>
        <v>0</v>
      </c>
      <c r="L482" s="42">
        <f t="shared" si="103"/>
        <v>100</v>
      </c>
      <c r="M482" s="19">
        <v>0</v>
      </c>
      <c r="N482" s="19">
        <v>0</v>
      </c>
      <c r="O482" s="41">
        <f t="shared" si="104"/>
        <v>0</v>
      </c>
      <c r="P482" s="19">
        <v>0</v>
      </c>
      <c r="Q482" s="41">
        <f t="shared" si="105"/>
        <v>0</v>
      </c>
      <c r="R482" s="44">
        <f t="shared" si="106"/>
        <v>0</v>
      </c>
      <c r="S482" s="44">
        <f t="shared" si="107"/>
        <v>0</v>
      </c>
      <c r="T482" s="44">
        <f t="shared" si="108"/>
        <v>0</v>
      </c>
      <c r="U482" s="44">
        <f t="shared" si="109"/>
        <v>0</v>
      </c>
      <c r="V482" s="44">
        <f t="shared" si="110"/>
        <v>0</v>
      </c>
      <c r="X482" s="36">
        <f t="shared" si="98"/>
        <v>100</v>
      </c>
      <c r="Y482" s="47">
        <f t="shared" si="111"/>
        <v>0</v>
      </c>
    </row>
    <row r="483" spans="1:25" ht="15" x14ac:dyDescent="0.25">
      <c r="A483" s="18" t="s">
        <v>951</v>
      </c>
      <c r="B483" s="18" t="s">
        <v>952</v>
      </c>
      <c r="C483" s="18" t="s">
        <v>38</v>
      </c>
      <c r="D483" s="19">
        <v>8.6609599999999995E-2</v>
      </c>
      <c r="E483" s="19">
        <v>0</v>
      </c>
      <c r="F483" s="19">
        <v>0</v>
      </c>
      <c r="G483" s="19">
        <v>0</v>
      </c>
      <c r="H483" s="19">
        <f t="shared" si="99"/>
        <v>8.6609599999999995E-2</v>
      </c>
      <c r="I483" s="42">
        <f t="shared" si="100"/>
        <v>0</v>
      </c>
      <c r="J483" s="42">
        <f t="shared" si="101"/>
        <v>0</v>
      </c>
      <c r="K483" s="42">
        <f t="shared" si="102"/>
        <v>0</v>
      </c>
      <c r="L483" s="42">
        <f t="shared" si="103"/>
        <v>100</v>
      </c>
      <c r="M483" s="19">
        <v>0</v>
      </c>
      <c r="N483" s="19">
        <v>0</v>
      </c>
      <c r="O483" s="41">
        <f t="shared" si="104"/>
        <v>0</v>
      </c>
      <c r="P483" s="19">
        <v>0</v>
      </c>
      <c r="Q483" s="41">
        <f t="shared" si="105"/>
        <v>0</v>
      </c>
      <c r="R483" s="44">
        <f t="shared" si="106"/>
        <v>0</v>
      </c>
      <c r="S483" s="44">
        <f t="shared" si="107"/>
        <v>0</v>
      </c>
      <c r="T483" s="44">
        <f t="shared" si="108"/>
        <v>0</v>
      </c>
      <c r="U483" s="44">
        <f t="shared" si="109"/>
        <v>0</v>
      </c>
      <c r="V483" s="44">
        <f t="shared" si="110"/>
        <v>0</v>
      </c>
      <c r="X483" s="36">
        <f t="shared" ref="X483:X545" si="112">SUM(I483:L483)</f>
        <v>100</v>
      </c>
      <c r="Y483" s="47">
        <f t="shared" si="111"/>
        <v>0</v>
      </c>
    </row>
    <row r="484" spans="1:25" ht="15" x14ac:dyDescent="0.25">
      <c r="A484" s="18" t="s">
        <v>953</v>
      </c>
      <c r="B484" s="18" t="s">
        <v>954</v>
      </c>
      <c r="C484" s="18" t="s">
        <v>38</v>
      </c>
      <c r="D484" s="19">
        <v>0.206315</v>
      </c>
      <c r="E484" s="19">
        <v>0</v>
      </c>
      <c r="F484" s="19">
        <v>0</v>
      </c>
      <c r="G484" s="19">
        <v>0</v>
      </c>
      <c r="H484" s="19">
        <f t="shared" si="99"/>
        <v>0.206315</v>
      </c>
      <c r="I484" s="42">
        <f t="shared" si="100"/>
        <v>0</v>
      </c>
      <c r="J484" s="42">
        <f t="shared" si="101"/>
        <v>0</v>
      </c>
      <c r="K484" s="42">
        <f t="shared" si="102"/>
        <v>0</v>
      </c>
      <c r="L484" s="42">
        <f t="shared" si="103"/>
        <v>100</v>
      </c>
      <c r="M484" s="19">
        <v>0</v>
      </c>
      <c r="N484" s="19">
        <v>0</v>
      </c>
      <c r="O484" s="41">
        <f t="shared" si="104"/>
        <v>0</v>
      </c>
      <c r="P484" s="19">
        <v>0</v>
      </c>
      <c r="Q484" s="41">
        <f t="shared" si="105"/>
        <v>0</v>
      </c>
      <c r="R484" s="44">
        <f t="shared" si="106"/>
        <v>0</v>
      </c>
      <c r="S484" s="44">
        <f t="shared" si="107"/>
        <v>0</v>
      </c>
      <c r="T484" s="44">
        <f t="shared" si="108"/>
        <v>0</v>
      </c>
      <c r="U484" s="44">
        <f t="shared" si="109"/>
        <v>0</v>
      </c>
      <c r="V484" s="44">
        <f t="shared" si="110"/>
        <v>0</v>
      </c>
      <c r="X484" s="36">
        <f t="shared" si="112"/>
        <v>100</v>
      </c>
      <c r="Y484" s="47">
        <f t="shared" si="111"/>
        <v>0</v>
      </c>
    </row>
    <row r="485" spans="1:25" ht="15" x14ac:dyDescent="0.25">
      <c r="A485" s="18" t="s">
        <v>955</v>
      </c>
      <c r="B485" s="18" t="s">
        <v>956</v>
      </c>
      <c r="C485" s="18" t="s">
        <v>38</v>
      </c>
      <c r="D485" s="19">
        <v>0.37656099999999998</v>
      </c>
      <c r="E485" s="19">
        <v>0</v>
      </c>
      <c r="F485" s="19">
        <v>0</v>
      </c>
      <c r="G485" s="19">
        <v>0</v>
      </c>
      <c r="H485" s="19">
        <f t="shared" si="99"/>
        <v>0.37656099999999998</v>
      </c>
      <c r="I485" s="42">
        <f t="shared" si="100"/>
        <v>0</v>
      </c>
      <c r="J485" s="42">
        <f t="shared" si="101"/>
        <v>0</v>
      </c>
      <c r="K485" s="42">
        <f t="shared" si="102"/>
        <v>0</v>
      </c>
      <c r="L485" s="42">
        <f t="shared" si="103"/>
        <v>100</v>
      </c>
      <c r="M485" s="19">
        <v>0</v>
      </c>
      <c r="N485" s="19">
        <v>0</v>
      </c>
      <c r="O485" s="41">
        <f t="shared" si="104"/>
        <v>0</v>
      </c>
      <c r="P485" s="19">
        <v>2.318E-4</v>
      </c>
      <c r="Q485" s="41">
        <f t="shared" si="105"/>
        <v>2.318E-4</v>
      </c>
      <c r="R485" s="44">
        <f t="shared" si="106"/>
        <v>0</v>
      </c>
      <c r="S485" s="44">
        <f t="shared" si="107"/>
        <v>0</v>
      </c>
      <c r="T485" s="44">
        <f t="shared" si="108"/>
        <v>0</v>
      </c>
      <c r="U485" s="44">
        <f t="shared" si="109"/>
        <v>6.1557091679701297E-2</v>
      </c>
      <c r="V485" s="44">
        <f t="shared" si="110"/>
        <v>6.1557091679701297E-2</v>
      </c>
      <c r="X485" s="36">
        <f t="shared" si="112"/>
        <v>100</v>
      </c>
      <c r="Y485" s="47">
        <f t="shared" si="111"/>
        <v>6.1557091679701297E-2</v>
      </c>
    </row>
    <row r="486" spans="1:25" ht="15" x14ac:dyDescent="0.25">
      <c r="A486" s="18" t="s">
        <v>957</v>
      </c>
      <c r="B486" s="18" t="s">
        <v>958</v>
      </c>
      <c r="C486" s="18" t="s">
        <v>38</v>
      </c>
      <c r="D486" s="19">
        <v>0.25212699999999999</v>
      </c>
      <c r="E486" s="19">
        <v>0</v>
      </c>
      <c r="F486" s="19">
        <v>0</v>
      </c>
      <c r="G486" s="19">
        <v>0</v>
      </c>
      <c r="H486" s="19">
        <f t="shared" ref="H486:H548" si="113">D486-E486-F486-G486</f>
        <v>0.25212699999999999</v>
      </c>
      <c r="I486" s="42">
        <f t="shared" ref="I486:I548" si="114">E486/D486*100</f>
        <v>0</v>
      </c>
      <c r="J486" s="42">
        <f t="shared" ref="J486:J548" si="115">F486/D486*100</f>
        <v>0</v>
      </c>
      <c r="K486" s="42">
        <f t="shared" ref="K486:K548" si="116">G486/D486*100</f>
        <v>0</v>
      </c>
      <c r="L486" s="42">
        <f t="shared" ref="L486:L548" si="117">H486/D486*100</f>
        <v>100</v>
      </c>
      <c r="M486" s="19">
        <v>0</v>
      </c>
      <c r="N486" s="19">
        <v>0</v>
      </c>
      <c r="O486" s="41">
        <f t="shared" ref="O486:O548" si="118">M486+N486</f>
        <v>0</v>
      </c>
      <c r="P486" s="19">
        <v>7.1927600000000006E-5</v>
      </c>
      <c r="Q486" s="41">
        <f t="shared" ref="Q486:Q548" si="119">O486+P486</f>
        <v>7.1927600000000006E-5</v>
      </c>
      <c r="R486" s="44">
        <f t="shared" ref="R486:R548" si="120">M486/D486*100</f>
        <v>0</v>
      </c>
      <c r="S486" s="44">
        <f t="shared" ref="S486:S548" si="121">N486/D486*100</f>
        <v>0</v>
      </c>
      <c r="T486" s="44">
        <f t="shared" ref="T486:T548" si="122">O486/D486*100</f>
        <v>0</v>
      </c>
      <c r="U486" s="44">
        <f t="shared" ref="U486:U548" si="123">P486/D486*100</f>
        <v>2.852832104455295E-2</v>
      </c>
      <c r="V486" s="44">
        <f t="shared" ref="V486:V548" si="124">Q486/D486*100</f>
        <v>2.852832104455295E-2</v>
      </c>
      <c r="X486" s="36">
        <f t="shared" si="112"/>
        <v>100</v>
      </c>
      <c r="Y486" s="47">
        <f t="shared" ref="Y486:Y548" si="125">SUM(R486:S486,U486)</f>
        <v>2.852832104455295E-2</v>
      </c>
    </row>
    <row r="487" spans="1:25" ht="15" x14ac:dyDescent="0.25">
      <c r="A487" s="18" t="s">
        <v>959</v>
      </c>
      <c r="B487" s="18" t="s">
        <v>960</v>
      </c>
      <c r="C487" s="18" t="s">
        <v>38</v>
      </c>
      <c r="D487" s="19">
        <v>1.2292000000000001E-2</v>
      </c>
      <c r="E487" s="19">
        <v>0</v>
      </c>
      <c r="F487" s="19">
        <v>0</v>
      </c>
      <c r="G487" s="19">
        <v>0</v>
      </c>
      <c r="H487" s="19">
        <f t="shared" si="113"/>
        <v>1.2292000000000001E-2</v>
      </c>
      <c r="I487" s="42">
        <f t="shared" si="114"/>
        <v>0</v>
      </c>
      <c r="J487" s="42">
        <f t="shared" si="115"/>
        <v>0</v>
      </c>
      <c r="K487" s="42">
        <f t="shared" si="116"/>
        <v>0</v>
      </c>
      <c r="L487" s="42">
        <f t="shared" si="117"/>
        <v>100</v>
      </c>
      <c r="M487" s="19">
        <v>0</v>
      </c>
      <c r="N487" s="19">
        <v>8.6241700000000008E-6</v>
      </c>
      <c r="O487" s="41">
        <f t="shared" si="118"/>
        <v>8.6241700000000008E-6</v>
      </c>
      <c r="P487" s="19">
        <v>1.9964900000000001E-4</v>
      </c>
      <c r="Q487" s="41">
        <f t="shared" si="119"/>
        <v>2.0827317E-4</v>
      </c>
      <c r="R487" s="44">
        <f t="shared" si="120"/>
        <v>0</v>
      </c>
      <c r="S487" s="44">
        <f t="shared" si="121"/>
        <v>7.0160836316303293E-2</v>
      </c>
      <c r="T487" s="44">
        <f t="shared" si="122"/>
        <v>7.0160836316303293E-2</v>
      </c>
      <c r="U487" s="44">
        <f t="shared" si="123"/>
        <v>1.6242190042303939</v>
      </c>
      <c r="V487" s="44">
        <f t="shared" si="124"/>
        <v>1.6943798405466968</v>
      </c>
      <c r="X487" s="36">
        <f t="shared" si="112"/>
        <v>100</v>
      </c>
      <c r="Y487" s="47">
        <f t="shared" si="125"/>
        <v>1.6943798405466972</v>
      </c>
    </row>
    <row r="488" spans="1:25" ht="15" x14ac:dyDescent="0.25">
      <c r="A488" s="18" t="s">
        <v>961</v>
      </c>
      <c r="B488" s="18" t="s">
        <v>962</v>
      </c>
      <c r="C488" s="18" t="s">
        <v>38</v>
      </c>
      <c r="D488" s="19">
        <v>4.7261100000000004E-3</v>
      </c>
      <c r="E488" s="19">
        <v>0</v>
      </c>
      <c r="F488" s="19">
        <v>0</v>
      </c>
      <c r="G488" s="19">
        <v>0</v>
      </c>
      <c r="H488" s="19">
        <f t="shared" si="113"/>
        <v>4.7261100000000004E-3</v>
      </c>
      <c r="I488" s="42">
        <f t="shared" si="114"/>
        <v>0</v>
      </c>
      <c r="J488" s="42">
        <f t="shared" si="115"/>
        <v>0</v>
      </c>
      <c r="K488" s="42">
        <f t="shared" si="116"/>
        <v>0</v>
      </c>
      <c r="L488" s="42">
        <f t="shared" si="117"/>
        <v>100</v>
      </c>
      <c r="M488" s="19">
        <v>0</v>
      </c>
      <c r="N488" s="19">
        <v>0</v>
      </c>
      <c r="O488" s="41">
        <f t="shared" si="118"/>
        <v>0</v>
      </c>
      <c r="P488" s="19">
        <v>0</v>
      </c>
      <c r="Q488" s="41">
        <f t="shared" si="119"/>
        <v>0</v>
      </c>
      <c r="R488" s="44">
        <f t="shared" si="120"/>
        <v>0</v>
      </c>
      <c r="S488" s="44">
        <f t="shared" si="121"/>
        <v>0</v>
      </c>
      <c r="T488" s="44">
        <f t="shared" si="122"/>
        <v>0</v>
      </c>
      <c r="U488" s="44">
        <f t="shared" si="123"/>
        <v>0</v>
      </c>
      <c r="V488" s="44">
        <f t="shared" si="124"/>
        <v>0</v>
      </c>
      <c r="X488" s="36">
        <f t="shared" si="112"/>
        <v>100</v>
      </c>
      <c r="Y488" s="47">
        <f t="shared" si="125"/>
        <v>0</v>
      </c>
    </row>
    <row r="489" spans="1:25" ht="15" x14ac:dyDescent="0.25">
      <c r="A489" s="18" t="s">
        <v>963</v>
      </c>
      <c r="B489" s="18" t="s">
        <v>964</v>
      </c>
      <c r="C489" s="18" t="s">
        <v>38</v>
      </c>
      <c r="D489" s="19">
        <v>7.0250699999999996E-3</v>
      </c>
      <c r="E489" s="19">
        <v>0</v>
      </c>
      <c r="F489" s="19">
        <v>0</v>
      </c>
      <c r="G489" s="19">
        <v>0</v>
      </c>
      <c r="H489" s="19">
        <f t="shared" si="113"/>
        <v>7.0250699999999996E-3</v>
      </c>
      <c r="I489" s="42">
        <f t="shared" si="114"/>
        <v>0</v>
      </c>
      <c r="J489" s="42">
        <f t="shared" si="115"/>
        <v>0</v>
      </c>
      <c r="K489" s="42">
        <f t="shared" si="116"/>
        <v>0</v>
      </c>
      <c r="L489" s="42">
        <f t="shared" si="117"/>
        <v>100</v>
      </c>
      <c r="M489" s="19">
        <v>0</v>
      </c>
      <c r="N489" s="19">
        <v>0</v>
      </c>
      <c r="O489" s="41">
        <f t="shared" si="118"/>
        <v>0</v>
      </c>
      <c r="P489" s="19">
        <v>0</v>
      </c>
      <c r="Q489" s="41">
        <f t="shared" si="119"/>
        <v>0</v>
      </c>
      <c r="R489" s="44">
        <f t="shared" si="120"/>
        <v>0</v>
      </c>
      <c r="S489" s="44">
        <f t="shared" si="121"/>
        <v>0</v>
      </c>
      <c r="T489" s="44">
        <f t="shared" si="122"/>
        <v>0</v>
      </c>
      <c r="U489" s="44">
        <f t="shared" si="123"/>
        <v>0</v>
      </c>
      <c r="V489" s="44">
        <f t="shared" si="124"/>
        <v>0</v>
      </c>
      <c r="X489" s="36">
        <f t="shared" si="112"/>
        <v>100</v>
      </c>
      <c r="Y489" s="47">
        <f t="shared" si="125"/>
        <v>0</v>
      </c>
    </row>
    <row r="490" spans="1:25" ht="15" x14ac:dyDescent="0.25">
      <c r="A490" s="18" t="s">
        <v>965</v>
      </c>
      <c r="B490" s="18" t="s">
        <v>966</v>
      </c>
      <c r="C490" s="18" t="s">
        <v>38</v>
      </c>
      <c r="D490" s="19">
        <v>1.6591100000000001E-2</v>
      </c>
      <c r="E490" s="19">
        <v>0</v>
      </c>
      <c r="F490" s="19">
        <v>0</v>
      </c>
      <c r="G490" s="19">
        <v>0</v>
      </c>
      <c r="H490" s="19">
        <f t="shared" si="113"/>
        <v>1.6591100000000001E-2</v>
      </c>
      <c r="I490" s="42">
        <f t="shared" si="114"/>
        <v>0</v>
      </c>
      <c r="J490" s="42">
        <f t="shared" si="115"/>
        <v>0</v>
      </c>
      <c r="K490" s="42">
        <f t="shared" si="116"/>
        <v>0</v>
      </c>
      <c r="L490" s="42">
        <f t="shared" si="117"/>
        <v>100</v>
      </c>
      <c r="M490" s="19">
        <v>0</v>
      </c>
      <c r="N490" s="19">
        <v>0</v>
      </c>
      <c r="O490" s="41">
        <f t="shared" si="118"/>
        <v>0</v>
      </c>
      <c r="P490" s="19">
        <v>0</v>
      </c>
      <c r="Q490" s="41">
        <f t="shared" si="119"/>
        <v>0</v>
      </c>
      <c r="R490" s="44">
        <f t="shared" si="120"/>
        <v>0</v>
      </c>
      <c r="S490" s="44">
        <f t="shared" si="121"/>
        <v>0</v>
      </c>
      <c r="T490" s="44">
        <f t="shared" si="122"/>
        <v>0</v>
      </c>
      <c r="U490" s="44">
        <f t="shared" si="123"/>
        <v>0</v>
      </c>
      <c r="V490" s="44">
        <f t="shared" si="124"/>
        <v>0</v>
      </c>
      <c r="X490" s="36">
        <f t="shared" si="112"/>
        <v>100</v>
      </c>
      <c r="Y490" s="47">
        <f t="shared" si="125"/>
        <v>0</v>
      </c>
    </row>
    <row r="491" spans="1:25" ht="15" x14ac:dyDescent="0.25">
      <c r="A491" s="18" t="s">
        <v>967</v>
      </c>
      <c r="B491" s="18" t="s">
        <v>968</v>
      </c>
      <c r="C491" s="18" t="s">
        <v>38</v>
      </c>
      <c r="D491" s="19">
        <v>1.7159500000000001E-2</v>
      </c>
      <c r="E491" s="19">
        <v>0</v>
      </c>
      <c r="F491" s="19">
        <v>0</v>
      </c>
      <c r="G491" s="19">
        <v>0</v>
      </c>
      <c r="H491" s="19">
        <f t="shared" si="113"/>
        <v>1.7159500000000001E-2</v>
      </c>
      <c r="I491" s="42">
        <f t="shared" si="114"/>
        <v>0</v>
      </c>
      <c r="J491" s="42">
        <f t="shared" si="115"/>
        <v>0</v>
      </c>
      <c r="K491" s="42">
        <f t="shared" si="116"/>
        <v>0</v>
      </c>
      <c r="L491" s="42">
        <f t="shared" si="117"/>
        <v>100</v>
      </c>
      <c r="M491" s="19">
        <v>0</v>
      </c>
      <c r="N491" s="19">
        <v>0</v>
      </c>
      <c r="O491" s="41">
        <f t="shared" si="118"/>
        <v>0</v>
      </c>
      <c r="P491" s="19">
        <v>1.1157700000000001E-3</v>
      </c>
      <c r="Q491" s="41">
        <f t="shared" si="119"/>
        <v>1.1157700000000001E-3</v>
      </c>
      <c r="R491" s="44">
        <f t="shared" si="120"/>
        <v>0</v>
      </c>
      <c r="S491" s="44">
        <f t="shared" si="121"/>
        <v>0</v>
      </c>
      <c r="T491" s="44">
        <f t="shared" si="122"/>
        <v>0</v>
      </c>
      <c r="U491" s="44">
        <f t="shared" si="123"/>
        <v>6.5023456394417085</v>
      </c>
      <c r="V491" s="44">
        <f t="shared" si="124"/>
        <v>6.5023456394417085</v>
      </c>
      <c r="X491" s="36">
        <f t="shared" si="112"/>
        <v>100</v>
      </c>
      <c r="Y491" s="47">
        <f t="shared" si="125"/>
        <v>6.5023456394417085</v>
      </c>
    </row>
    <row r="492" spans="1:25" ht="15" x14ac:dyDescent="0.25">
      <c r="A492" s="18" t="s">
        <v>969</v>
      </c>
      <c r="B492" s="18" t="s">
        <v>970</v>
      </c>
      <c r="C492" s="18" t="s">
        <v>38</v>
      </c>
      <c r="D492" s="19">
        <v>7.4774500000000001E-3</v>
      </c>
      <c r="E492" s="19">
        <v>0</v>
      </c>
      <c r="F492" s="19">
        <v>7.4774457209699999E-3</v>
      </c>
      <c r="G492" s="19">
        <v>0</v>
      </c>
      <c r="H492" s="19">
        <f t="shared" si="113"/>
        <v>4.2790300001233073E-9</v>
      </c>
      <c r="I492" s="42">
        <f t="shared" si="114"/>
        <v>0</v>
      </c>
      <c r="J492" s="42">
        <f t="shared" si="115"/>
        <v>99.999942774207781</v>
      </c>
      <c r="K492" s="42">
        <f t="shared" si="116"/>
        <v>0</v>
      </c>
      <c r="L492" s="42">
        <f t="shared" si="117"/>
        <v>5.7225792216909608E-5</v>
      </c>
      <c r="M492" s="19">
        <v>0</v>
      </c>
      <c r="N492" s="19">
        <v>0</v>
      </c>
      <c r="O492" s="41">
        <f t="shared" si="118"/>
        <v>0</v>
      </c>
      <c r="P492" s="19">
        <v>1.9024800000000001E-5</v>
      </c>
      <c r="Q492" s="41">
        <f t="shared" si="119"/>
        <v>1.9024800000000001E-5</v>
      </c>
      <c r="R492" s="44">
        <f t="shared" si="120"/>
        <v>0</v>
      </c>
      <c r="S492" s="44">
        <f t="shared" si="121"/>
        <v>0</v>
      </c>
      <c r="T492" s="44">
        <f t="shared" si="122"/>
        <v>0</v>
      </c>
      <c r="U492" s="44">
        <f t="shared" si="123"/>
        <v>0.25442898314264895</v>
      </c>
      <c r="V492" s="44">
        <f t="shared" si="124"/>
        <v>0.25442898314264895</v>
      </c>
      <c r="X492" s="36">
        <f t="shared" si="112"/>
        <v>100</v>
      </c>
      <c r="Y492" s="47">
        <f t="shared" si="125"/>
        <v>0.25442898314264895</v>
      </c>
    </row>
    <row r="493" spans="1:25" ht="15" x14ac:dyDescent="0.25">
      <c r="A493" s="18" t="s">
        <v>971</v>
      </c>
      <c r="B493" s="18" t="s">
        <v>972</v>
      </c>
      <c r="C493" s="18" t="s">
        <v>38</v>
      </c>
      <c r="D493" s="19">
        <v>0.303707</v>
      </c>
      <c r="E493" s="19">
        <v>1.71916280962E-2</v>
      </c>
      <c r="F493" s="19">
        <v>0.12992634831200001</v>
      </c>
      <c r="G493" s="19">
        <v>4.4867197661899998E-2</v>
      </c>
      <c r="H493" s="19">
        <f t="shared" si="113"/>
        <v>0.11172182592989999</v>
      </c>
      <c r="I493" s="42">
        <f t="shared" si="114"/>
        <v>5.6605965934930706</v>
      </c>
      <c r="J493" s="42">
        <f t="shared" si="115"/>
        <v>42.780162561942923</v>
      </c>
      <c r="K493" s="42">
        <f t="shared" si="116"/>
        <v>14.773185228493253</v>
      </c>
      <c r="L493" s="42">
        <f t="shared" si="117"/>
        <v>36.786055616070747</v>
      </c>
      <c r="M493" s="19">
        <v>4.0470100000000002E-2</v>
      </c>
      <c r="N493" s="19">
        <v>5.4784500000000002E-3</v>
      </c>
      <c r="O493" s="41">
        <f t="shared" si="118"/>
        <v>4.5948550000000005E-2</v>
      </c>
      <c r="P493" s="19">
        <v>2.20056E-2</v>
      </c>
      <c r="Q493" s="41">
        <f t="shared" si="119"/>
        <v>6.7954150000000005E-2</v>
      </c>
      <c r="R493" s="44">
        <f t="shared" si="120"/>
        <v>13.325376102625228</v>
      </c>
      <c r="S493" s="44">
        <f t="shared" si="121"/>
        <v>1.8038602995650415</v>
      </c>
      <c r="T493" s="44">
        <f t="shared" si="122"/>
        <v>15.129236402190271</v>
      </c>
      <c r="U493" s="44">
        <f t="shared" si="123"/>
        <v>7.245667699460336</v>
      </c>
      <c r="V493" s="44">
        <f t="shared" si="124"/>
        <v>22.374904101650607</v>
      </c>
      <c r="X493" s="36">
        <f t="shared" si="112"/>
        <v>100</v>
      </c>
      <c r="Y493" s="47">
        <f t="shared" si="125"/>
        <v>22.374904101650607</v>
      </c>
    </row>
    <row r="494" spans="1:25" ht="15" x14ac:dyDescent="0.25">
      <c r="A494" s="18" t="s">
        <v>973</v>
      </c>
      <c r="B494" s="18" t="s">
        <v>974</v>
      </c>
      <c r="C494" s="18" t="s">
        <v>38</v>
      </c>
      <c r="D494" s="19">
        <v>2.7840799999999999E-2</v>
      </c>
      <c r="E494" s="19">
        <v>0</v>
      </c>
      <c r="F494" s="19">
        <v>0</v>
      </c>
      <c r="G494" s="19">
        <v>0</v>
      </c>
      <c r="H494" s="19">
        <f t="shared" si="113"/>
        <v>2.7840799999999999E-2</v>
      </c>
      <c r="I494" s="42">
        <f t="shared" si="114"/>
        <v>0</v>
      </c>
      <c r="J494" s="42">
        <f t="shared" si="115"/>
        <v>0</v>
      </c>
      <c r="K494" s="42">
        <f t="shared" si="116"/>
        <v>0</v>
      </c>
      <c r="L494" s="42">
        <f t="shared" si="117"/>
        <v>100</v>
      </c>
      <c r="M494" s="19">
        <v>0</v>
      </c>
      <c r="N494" s="19">
        <v>0</v>
      </c>
      <c r="O494" s="41">
        <f t="shared" si="118"/>
        <v>0</v>
      </c>
      <c r="P494" s="19">
        <v>0</v>
      </c>
      <c r="Q494" s="41">
        <f t="shared" si="119"/>
        <v>0</v>
      </c>
      <c r="R494" s="44">
        <f t="shared" si="120"/>
        <v>0</v>
      </c>
      <c r="S494" s="44">
        <f t="shared" si="121"/>
        <v>0</v>
      </c>
      <c r="T494" s="44">
        <f t="shared" si="122"/>
        <v>0</v>
      </c>
      <c r="U494" s="44">
        <f t="shared" si="123"/>
        <v>0</v>
      </c>
      <c r="V494" s="44">
        <f t="shared" si="124"/>
        <v>0</v>
      </c>
      <c r="X494" s="36">
        <f t="shared" si="112"/>
        <v>100</v>
      </c>
      <c r="Y494" s="47">
        <f t="shared" si="125"/>
        <v>0</v>
      </c>
    </row>
    <row r="495" spans="1:25" ht="15" x14ac:dyDescent="0.25">
      <c r="A495" s="18" t="s">
        <v>975</v>
      </c>
      <c r="B495" s="18" t="s">
        <v>976</v>
      </c>
      <c r="C495" s="18" t="s">
        <v>38</v>
      </c>
      <c r="D495" s="19">
        <v>6.3582200000000002</v>
      </c>
      <c r="E495" s="19">
        <v>0</v>
      </c>
      <c r="F495" s="19">
        <v>0</v>
      </c>
      <c r="G495" s="19">
        <v>0</v>
      </c>
      <c r="H495" s="19">
        <f t="shared" si="113"/>
        <v>6.3582200000000002</v>
      </c>
      <c r="I495" s="42">
        <f t="shared" si="114"/>
        <v>0</v>
      </c>
      <c r="J495" s="42">
        <f t="shared" si="115"/>
        <v>0</v>
      </c>
      <c r="K495" s="42">
        <f t="shared" si="116"/>
        <v>0</v>
      </c>
      <c r="L495" s="42">
        <f t="shared" si="117"/>
        <v>100</v>
      </c>
      <c r="M495" s="19">
        <v>0.331202</v>
      </c>
      <c r="N495" s="19">
        <v>0.24143200000000001</v>
      </c>
      <c r="O495" s="41">
        <f t="shared" si="118"/>
        <v>0.57263399999999998</v>
      </c>
      <c r="P495" s="19">
        <v>0.47193299999999999</v>
      </c>
      <c r="Q495" s="41">
        <f t="shared" si="119"/>
        <v>1.044567</v>
      </c>
      <c r="R495" s="44">
        <f t="shared" si="120"/>
        <v>5.2090364913450617</v>
      </c>
      <c r="S495" s="44">
        <f t="shared" si="121"/>
        <v>3.7971633570401777</v>
      </c>
      <c r="T495" s="44">
        <f t="shared" si="122"/>
        <v>9.0061998483852399</v>
      </c>
      <c r="U495" s="44">
        <f t="shared" si="123"/>
        <v>7.4224075291512399</v>
      </c>
      <c r="V495" s="44">
        <f t="shared" si="124"/>
        <v>16.42860737753648</v>
      </c>
      <c r="X495" s="36">
        <f t="shared" si="112"/>
        <v>100</v>
      </c>
      <c r="Y495" s="47">
        <f t="shared" si="125"/>
        <v>16.42860737753648</v>
      </c>
    </row>
    <row r="496" spans="1:25" ht="15" x14ac:dyDescent="0.25">
      <c r="A496" s="18" t="s">
        <v>977</v>
      </c>
      <c r="B496" s="18" t="s">
        <v>978</v>
      </c>
      <c r="C496" s="18" t="s">
        <v>38</v>
      </c>
      <c r="D496" s="19">
        <v>0.40172200000000002</v>
      </c>
      <c r="E496" s="19">
        <v>0</v>
      </c>
      <c r="F496" s="19">
        <v>0</v>
      </c>
      <c r="G496" s="19">
        <v>0</v>
      </c>
      <c r="H496" s="19">
        <f t="shared" si="113"/>
        <v>0.40172200000000002</v>
      </c>
      <c r="I496" s="42">
        <f t="shared" si="114"/>
        <v>0</v>
      </c>
      <c r="J496" s="42">
        <f t="shared" si="115"/>
        <v>0</v>
      </c>
      <c r="K496" s="42">
        <f t="shared" si="116"/>
        <v>0</v>
      </c>
      <c r="L496" s="42">
        <f t="shared" si="117"/>
        <v>100</v>
      </c>
      <c r="M496" s="19">
        <v>7.4184100000000003E-3</v>
      </c>
      <c r="N496" s="19">
        <v>1.51504E-2</v>
      </c>
      <c r="O496" s="41">
        <f t="shared" si="118"/>
        <v>2.2568810000000002E-2</v>
      </c>
      <c r="P496" s="19">
        <v>9.5047000000000006E-2</v>
      </c>
      <c r="Q496" s="41">
        <f t="shared" si="119"/>
        <v>0.11761581000000002</v>
      </c>
      <c r="R496" s="44">
        <f t="shared" si="120"/>
        <v>1.8466526602974196</v>
      </c>
      <c r="S496" s="44">
        <f t="shared" si="121"/>
        <v>3.7713642767884257</v>
      </c>
      <c r="T496" s="44">
        <f t="shared" si="122"/>
        <v>5.6180169370858462</v>
      </c>
      <c r="U496" s="44">
        <f t="shared" si="123"/>
        <v>23.659894155659885</v>
      </c>
      <c r="V496" s="44">
        <f t="shared" si="124"/>
        <v>29.277911092745732</v>
      </c>
      <c r="X496" s="36">
        <f t="shared" si="112"/>
        <v>100</v>
      </c>
      <c r="Y496" s="47">
        <f t="shared" si="125"/>
        <v>29.277911092745729</v>
      </c>
    </row>
    <row r="497" spans="1:25" ht="15" x14ac:dyDescent="0.25">
      <c r="A497" s="18" t="s">
        <v>979</v>
      </c>
      <c r="B497" s="18" t="s">
        <v>980</v>
      </c>
      <c r="C497" s="18" t="s">
        <v>38</v>
      </c>
      <c r="D497" s="19">
        <v>0.177366</v>
      </c>
      <c r="E497" s="19">
        <v>0</v>
      </c>
      <c r="F497" s="19">
        <v>0</v>
      </c>
      <c r="G497" s="19">
        <v>0</v>
      </c>
      <c r="H497" s="19">
        <f t="shared" si="113"/>
        <v>0.177366</v>
      </c>
      <c r="I497" s="42">
        <f t="shared" si="114"/>
        <v>0</v>
      </c>
      <c r="J497" s="42">
        <f t="shared" si="115"/>
        <v>0</v>
      </c>
      <c r="K497" s="42">
        <f t="shared" si="116"/>
        <v>0</v>
      </c>
      <c r="L497" s="42">
        <f t="shared" si="117"/>
        <v>100</v>
      </c>
      <c r="M497" s="19">
        <v>0</v>
      </c>
      <c r="N497" s="19">
        <v>0</v>
      </c>
      <c r="O497" s="41">
        <f t="shared" si="118"/>
        <v>0</v>
      </c>
      <c r="P497" s="19">
        <v>0</v>
      </c>
      <c r="Q497" s="41">
        <f t="shared" si="119"/>
        <v>0</v>
      </c>
      <c r="R497" s="44">
        <f t="shared" si="120"/>
        <v>0</v>
      </c>
      <c r="S497" s="44">
        <f t="shared" si="121"/>
        <v>0</v>
      </c>
      <c r="T497" s="44">
        <f t="shared" si="122"/>
        <v>0</v>
      </c>
      <c r="U497" s="44">
        <f t="shared" si="123"/>
        <v>0</v>
      </c>
      <c r="V497" s="44">
        <f t="shared" si="124"/>
        <v>0</v>
      </c>
      <c r="X497" s="36">
        <f t="shared" si="112"/>
        <v>100</v>
      </c>
      <c r="Y497" s="47">
        <f t="shared" si="125"/>
        <v>0</v>
      </c>
    </row>
    <row r="498" spans="1:25" ht="15" x14ac:dyDescent="0.25">
      <c r="A498" s="18" t="s">
        <v>981</v>
      </c>
      <c r="B498" s="18" t="s">
        <v>982</v>
      </c>
      <c r="C498" s="18" t="s">
        <v>38</v>
      </c>
      <c r="D498" s="19">
        <v>0.31906800000000002</v>
      </c>
      <c r="E498" s="19">
        <v>0</v>
      </c>
      <c r="F498" s="19">
        <v>0</v>
      </c>
      <c r="G498" s="19">
        <v>0</v>
      </c>
      <c r="H498" s="19">
        <f t="shared" si="113"/>
        <v>0.31906800000000002</v>
      </c>
      <c r="I498" s="42">
        <f t="shared" si="114"/>
        <v>0</v>
      </c>
      <c r="J498" s="42">
        <f t="shared" si="115"/>
        <v>0</v>
      </c>
      <c r="K498" s="42">
        <f t="shared" si="116"/>
        <v>0</v>
      </c>
      <c r="L498" s="42">
        <f t="shared" si="117"/>
        <v>100</v>
      </c>
      <c r="M498" s="19">
        <v>1.1509999999999999E-2</v>
      </c>
      <c r="N498" s="19">
        <v>2.18849E-3</v>
      </c>
      <c r="O498" s="41">
        <f t="shared" si="118"/>
        <v>1.3698489999999999E-2</v>
      </c>
      <c r="P498" s="19">
        <v>9.6370499999999994E-3</v>
      </c>
      <c r="Q498" s="41">
        <f t="shared" si="119"/>
        <v>2.3335539999999998E-2</v>
      </c>
      <c r="R498" s="44">
        <f t="shared" si="120"/>
        <v>3.6073814986147155</v>
      </c>
      <c r="S498" s="44">
        <f t="shared" si="121"/>
        <v>0.68590081111236478</v>
      </c>
      <c r="T498" s="44">
        <f t="shared" si="122"/>
        <v>4.29328230972708</v>
      </c>
      <c r="U498" s="44">
        <f t="shared" si="123"/>
        <v>3.0203749670916538</v>
      </c>
      <c r="V498" s="44">
        <f t="shared" si="124"/>
        <v>7.3136572768187333</v>
      </c>
      <c r="X498" s="36">
        <f t="shared" si="112"/>
        <v>100</v>
      </c>
      <c r="Y498" s="47">
        <f t="shared" si="125"/>
        <v>7.3136572768187342</v>
      </c>
    </row>
    <row r="499" spans="1:25" ht="15" x14ac:dyDescent="0.25">
      <c r="A499" s="18" t="s">
        <v>983</v>
      </c>
      <c r="B499" s="18" t="s">
        <v>984</v>
      </c>
      <c r="C499" s="18" t="s">
        <v>38</v>
      </c>
      <c r="D499" s="19">
        <v>0.13265099999999999</v>
      </c>
      <c r="E499" s="19">
        <v>0</v>
      </c>
      <c r="F499" s="19">
        <v>0</v>
      </c>
      <c r="G499" s="19">
        <v>0</v>
      </c>
      <c r="H499" s="19">
        <f t="shared" si="113"/>
        <v>0.13265099999999999</v>
      </c>
      <c r="I499" s="42">
        <f t="shared" si="114"/>
        <v>0</v>
      </c>
      <c r="J499" s="42">
        <f t="shared" si="115"/>
        <v>0</v>
      </c>
      <c r="K499" s="42">
        <f t="shared" si="116"/>
        <v>0</v>
      </c>
      <c r="L499" s="42">
        <f t="shared" si="117"/>
        <v>100</v>
      </c>
      <c r="M499" s="19">
        <v>0</v>
      </c>
      <c r="N499" s="19">
        <v>0</v>
      </c>
      <c r="O499" s="41">
        <f t="shared" si="118"/>
        <v>0</v>
      </c>
      <c r="P499" s="19">
        <v>0</v>
      </c>
      <c r="Q499" s="41">
        <f t="shared" si="119"/>
        <v>0</v>
      </c>
      <c r="R499" s="44">
        <f t="shared" si="120"/>
        <v>0</v>
      </c>
      <c r="S499" s="44">
        <f t="shared" si="121"/>
        <v>0</v>
      </c>
      <c r="T499" s="44">
        <f t="shared" si="122"/>
        <v>0</v>
      </c>
      <c r="U499" s="44">
        <f t="shared" si="123"/>
        <v>0</v>
      </c>
      <c r="V499" s="44">
        <f t="shared" si="124"/>
        <v>0</v>
      </c>
      <c r="X499" s="36">
        <f t="shared" si="112"/>
        <v>100</v>
      </c>
      <c r="Y499" s="47">
        <f t="shared" si="125"/>
        <v>0</v>
      </c>
    </row>
    <row r="500" spans="1:25" ht="15" x14ac:dyDescent="0.25">
      <c r="A500" s="18" t="s">
        <v>985</v>
      </c>
      <c r="B500" s="18" t="s">
        <v>986</v>
      </c>
      <c r="C500" s="18" t="s">
        <v>38</v>
      </c>
      <c r="D500" s="19">
        <v>7.5969800000000004E-2</v>
      </c>
      <c r="E500" s="19">
        <v>0</v>
      </c>
      <c r="F500" s="19">
        <v>0</v>
      </c>
      <c r="G500" s="19">
        <v>0</v>
      </c>
      <c r="H500" s="19">
        <f t="shared" si="113"/>
        <v>7.5969800000000004E-2</v>
      </c>
      <c r="I500" s="42">
        <f t="shared" si="114"/>
        <v>0</v>
      </c>
      <c r="J500" s="42">
        <f t="shared" si="115"/>
        <v>0</v>
      </c>
      <c r="K500" s="42">
        <f t="shared" si="116"/>
        <v>0</v>
      </c>
      <c r="L500" s="42">
        <f t="shared" si="117"/>
        <v>100</v>
      </c>
      <c r="M500" s="19">
        <v>0</v>
      </c>
      <c r="N500" s="19">
        <v>0</v>
      </c>
      <c r="O500" s="41">
        <f t="shared" si="118"/>
        <v>0</v>
      </c>
      <c r="P500" s="19">
        <v>0</v>
      </c>
      <c r="Q500" s="41">
        <f t="shared" si="119"/>
        <v>0</v>
      </c>
      <c r="R500" s="44">
        <f t="shared" si="120"/>
        <v>0</v>
      </c>
      <c r="S500" s="44">
        <f t="shared" si="121"/>
        <v>0</v>
      </c>
      <c r="T500" s="44">
        <f t="shared" si="122"/>
        <v>0</v>
      </c>
      <c r="U500" s="44">
        <f t="shared" si="123"/>
        <v>0</v>
      </c>
      <c r="V500" s="44">
        <f t="shared" si="124"/>
        <v>0</v>
      </c>
      <c r="X500" s="36">
        <f t="shared" si="112"/>
        <v>100</v>
      </c>
      <c r="Y500" s="47">
        <f t="shared" si="125"/>
        <v>0</v>
      </c>
    </row>
    <row r="501" spans="1:25" ht="15" x14ac:dyDescent="0.25">
      <c r="A501" s="18" t="s">
        <v>987</v>
      </c>
      <c r="B501" s="18" t="s">
        <v>988</v>
      </c>
      <c r="C501" s="18" t="s">
        <v>38</v>
      </c>
      <c r="D501" s="19">
        <v>0.23809900000000001</v>
      </c>
      <c r="E501" s="19">
        <v>0</v>
      </c>
      <c r="F501" s="19">
        <v>0</v>
      </c>
      <c r="G501" s="19">
        <v>5.5967403199700004E-3</v>
      </c>
      <c r="H501" s="19">
        <f t="shared" si="113"/>
        <v>0.23250225968002999</v>
      </c>
      <c r="I501" s="42">
        <f t="shared" si="114"/>
        <v>0</v>
      </c>
      <c r="J501" s="42">
        <f t="shared" si="115"/>
        <v>0</v>
      </c>
      <c r="K501" s="42">
        <f t="shared" si="116"/>
        <v>2.3505937950054392</v>
      </c>
      <c r="L501" s="42">
        <f t="shared" si="117"/>
        <v>97.649406204994563</v>
      </c>
      <c r="M501" s="19">
        <v>0</v>
      </c>
      <c r="N501" s="19">
        <v>0</v>
      </c>
      <c r="O501" s="41">
        <f t="shared" si="118"/>
        <v>0</v>
      </c>
      <c r="P501" s="19">
        <v>0</v>
      </c>
      <c r="Q501" s="41">
        <f t="shared" si="119"/>
        <v>0</v>
      </c>
      <c r="R501" s="44">
        <f t="shared" si="120"/>
        <v>0</v>
      </c>
      <c r="S501" s="44">
        <f t="shared" si="121"/>
        <v>0</v>
      </c>
      <c r="T501" s="44">
        <f t="shared" si="122"/>
        <v>0</v>
      </c>
      <c r="U501" s="44">
        <f t="shared" si="123"/>
        <v>0</v>
      </c>
      <c r="V501" s="44">
        <f t="shared" si="124"/>
        <v>0</v>
      </c>
      <c r="X501" s="36">
        <f t="shared" si="112"/>
        <v>100</v>
      </c>
      <c r="Y501" s="47">
        <f t="shared" si="125"/>
        <v>0</v>
      </c>
    </row>
    <row r="502" spans="1:25" ht="15" x14ac:dyDescent="0.25">
      <c r="A502" s="18" t="s">
        <v>989</v>
      </c>
      <c r="B502" s="18" t="s">
        <v>990</v>
      </c>
      <c r="C502" s="18" t="s">
        <v>38</v>
      </c>
      <c r="D502" s="19">
        <v>1.8267599999999998E-2</v>
      </c>
      <c r="E502" s="19">
        <v>0</v>
      </c>
      <c r="F502" s="19">
        <v>0</v>
      </c>
      <c r="G502" s="19">
        <v>0</v>
      </c>
      <c r="H502" s="19">
        <f t="shared" si="113"/>
        <v>1.8267599999999998E-2</v>
      </c>
      <c r="I502" s="42">
        <f t="shared" si="114"/>
        <v>0</v>
      </c>
      <c r="J502" s="42">
        <f t="shared" si="115"/>
        <v>0</v>
      </c>
      <c r="K502" s="42">
        <f t="shared" si="116"/>
        <v>0</v>
      </c>
      <c r="L502" s="42">
        <f t="shared" si="117"/>
        <v>100</v>
      </c>
      <c r="M502" s="19">
        <v>0</v>
      </c>
      <c r="N502" s="19">
        <v>0</v>
      </c>
      <c r="O502" s="41">
        <f t="shared" si="118"/>
        <v>0</v>
      </c>
      <c r="P502" s="19">
        <v>0</v>
      </c>
      <c r="Q502" s="41">
        <f t="shared" si="119"/>
        <v>0</v>
      </c>
      <c r="R502" s="44">
        <f t="shared" si="120"/>
        <v>0</v>
      </c>
      <c r="S502" s="44">
        <f t="shared" si="121"/>
        <v>0</v>
      </c>
      <c r="T502" s="44">
        <f t="shared" si="122"/>
        <v>0</v>
      </c>
      <c r="U502" s="44">
        <f t="shared" si="123"/>
        <v>0</v>
      </c>
      <c r="V502" s="44">
        <f t="shared" si="124"/>
        <v>0</v>
      </c>
      <c r="X502" s="36">
        <f t="shared" si="112"/>
        <v>100</v>
      </c>
      <c r="Y502" s="47">
        <f t="shared" si="125"/>
        <v>0</v>
      </c>
    </row>
    <row r="503" spans="1:25" ht="15" x14ac:dyDescent="0.25">
      <c r="A503" s="18" t="s">
        <v>991</v>
      </c>
      <c r="B503" s="18" t="s">
        <v>992</v>
      </c>
      <c r="C503" s="18" t="s">
        <v>38</v>
      </c>
      <c r="D503" s="19">
        <v>8.0093500000000001E-3</v>
      </c>
      <c r="E503" s="19">
        <v>0</v>
      </c>
      <c r="F503" s="19">
        <v>0</v>
      </c>
      <c r="G503" s="19">
        <v>0</v>
      </c>
      <c r="H503" s="19">
        <f t="shared" si="113"/>
        <v>8.0093500000000001E-3</v>
      </c>
      <c r="I503" s="42">
        <f t="shared" si="114"/>
        <v>0</v>
      </c>
      <c r="J503" s="42">
        <f t="shared" si="115"/>
        <v>0</v>
      </c>
      <c r="K503" s="42">
        <f t="shared" si="116"/>
        <v>0</v>
      </c>
      <c r="L503" s="42">
        <f t="shared" si="117"/>
        <v>100</v>
      </c>
      <c r="M503" s="19">
        <v>0</v>
      </c>
      <c r="N503" s="19">
        <v>0</v>
      </c>
      <c r="O503" s="41">
        <f t="shared" si="118"/>
        <v>0</v>
      </c>
      <c r="P503" s="19">
        <v>0</v>
      </c>
      <c r="Q503" s="41">
        <f t="shared" si="119"/>
        <v>0</v>
      </c>
      <c r="R503" s="44">
        <f t="shared" si="120"/>
        <v>0</v>
      </c>
      <c r="S503" s="44">
        <f t="shared" si="121"/>
        <v>0</v>
      </c>
      <c r="T503" s="44">
        <f t="shared" si="122"/>
        <v>0</v>
      </c>
      <c r="U503" s="44">
        <f t="shared" si="123"/>
        <v>0</v>
      </c>
      <c r="V503" s="44">
        <f t="shared" si="124"/>
        <v>0</v>
      </c>
      <c r="X503" s="36">
        <f t="shared" si="112"/>
        <v>100</v>
      </c>
      <c r="Y503" s="47">
        <f t="shared" si="125"/>
        <v>0</v>
      </c>
    </row>
    <row r="504" spans="1:25" ht="15" x14ac:dyDescent="0.25">
      <c r="A504" s="18" t="s">
        <v>993</v>
      </c>
      <c r="B504" s="18" t="s">
        <v>994</v>
      </c>
      <c r="C504" s="18" t="s">
        <v>38</v>
      </c>
      <c r="D504" s="19">
        <v>1.04122</v>
      </c>
      <c r="E504" s="19">
        <v>5.9135976376600001E-2</v>
      </c>
      <c r="F504" s="19">
        <v>1.0118965834099999E-5</v>
      </c>
      <c r="G504" s="19">
        <v>6.12042972368E-6</v>
      </c>
      <c r="H504" s="19">
        <f t="shared" si="113"/>
        <v>0.98206778422784224</v>
      </c>
      <c r="I504" s="42">
        <f t="shared" si="114"/>
        <v>5.6794890970784273</v>
      </c>
      <c r="J504" s="42">
        <f t="shared" si="115"/>
        <v>9.7183744396957402E-4</v>
      </c>
      <c r="K504" s="42">
        <f t="shared" si="116"/>
        <v>5.8781330781967304E-4</v>
      </c>
      <c r="L504" s="42">
        <f t="shared" si="117"/>
        <v>94.318951252169782</v>
      </c>
      <c r="M504" s="19">
        <v>1.95888E-2</v>
      </c>
      <c r="N504" s="19">
        <v>1.42772E-2</v>
      </c>
      <c r="O504" s="41">
        <f t="shared" si="118"/>
        <v>3.3866E-2</v>
      </c>
      <c r="P504" s="19">
        <v>0.111938</v>
      </c>
      <c r="Q504" s="41">
        <f t="shared" si="119"/>
        <v>0.14580399999999999</v>
      </c>
      <c r="R504" s="44">
        <f t="shared" si="120"/>
        <v>1.8813315149536121</v>
      </c>
      <c r="S504" s="44">
        <f t="shared" si="121"/>
        <v>1.3711991702041837</v>
      </c>
      <c r="T504" s="44">
        <f t="shared" si="122"/>
        <v>3.252530685157796</v>
      </c>
      <c r="U504" s="44">
        <f t="shared" si="123"/>
        <v>10.750657882099844</v>
      </c>
      <c r="V504" s="44">
        <f t="shared" si="124"/>
        <v>14.003188567257638</v>
      </c>
      <c r="X504" s="36">
        <f t="shared" si="112"/>
        <v>100</v>
      </c>
      <c r="Y504" s="47">
        <f t="shared" si="125"/>
        <v>14.00318856725764</v>
      </c>
    </row>
    <row r="505" spans="1:25" ht="15" x14ac:dyDescent="0.25">
      <c r="A505" s="18" t="s">
        <v>995</v>
      </c>
      <c r="B505" s="18" t="s">
        <v>996</v>
      </c>
      <c r="C505" s="18" t="s">
        <v>38</v>
      </c>
      <c r="D505" s="19">
        <v>0.102065</v>
      </c>
      <c r="E505" s="19">
        <v>0</v>
      </c>
      <c r="F505" s="19">
        <v>0</v>
      </c>
      <c r="G505" s="19">
        <v>0</v>
      </c>
      <c r="H505" s="19">
        <f t="shared" si="113"/>
        <v>0.102065</v>
      </c>
      <c r="I505" s="42">
        <f t="shared" si="114"/>
        <v>0</v>
      </c>
      <c r="J505" s="42">
        <f t="shared" si="115"/>
        <v>0</v>
      </c>
      <c r="K505" s="42">
        <f t="shared" si="116"/>
        <v>0</v>
      </c>
      <c r="L505" s="42">
        <f t="shared" si="117"/>
        <v>100</v>
      </c>
      <c r="M505" s="19">
        <v>0</v>
      </c>
      <c r="N505" s="19">
        <v>0</v>
      </c>
      <c r="O505" s="41">
        <f t="shared" si="118"/>
        <v>0</v>
      </c>
      <c r="P505" s="19">
        <v>0</v>
      </c>
      <c r="Q505" s="41">
        <f t="shared" si="119"/>
        <v>0</v>
      </c>
      <c r="R505" s="44">
        <f t="shared" si="120"/>
        <v>0</v>
      </c>
      <c r="S505" s="44">
        <f t="shared" si="121"/>
        <v>0</v>
      </c>
      <c r="T505" s="44">
        <f t="shared" si="122"/>
        <v>0</v>
      </c>
      <c r="U505" s="44">
        <f t="shared" si="123"/>
        <v>0</v>
      </c>
      <c r="V505" s="44">
        <f t="shared" si="124"/>
        <v>0</v>
      </c>
      <c r="X505" s="36">
        <f t="shared" si="112"/>
        <v>100</v>
      </c>
      <c r="Y505" s="47">
        <f t="shared" si="125"/>
        <v>0</v>
      </c>
    </row>
    <row r="506" spans="1:25" ht="15" x14ac:dyDescent="0.25">
      <c r="A506" s="18" t="s">
        <v>997</v>
      </c>
      <c r="B506" s="18" t="s">
        <v>998</v>
      </c>
      <c r="C506" s="18" t="s">
        <v>38</v>
      </c>
      <c r="D506" s="19">
        <v>2.3468800000000001E-2</v>
      </c>
      <c r="E506" s="19">
        <v>0</v>
      </c>
      <c r="F506" s="19">
        <v>0</v>
      </c>
      <c r="G506" s="19">
        <v>0</v>
      </c>
      <c r="H506" s="19">
        <f t="shared" si="113"/>
        <v>2.3468800000000001E-2</v>
      </c>
      <c r="I506" s="42">
        <f t="shared" si="114"/>
        <v>0</v>
      </c>
      <c r="J506" s="42">
        <f t="shared" si="115"/>
        <v>0</v>
      </c>
      <c r="K506" s="42">
        <f t="shared" si="116"/>
        <v>0</v>
      </c>
      <c r="L506" s="42">
        <f t="shared" si="117"/>
        <v>100</v>
      </c>
      <c r="M506" s="19">
        <v>0</v>
      </c>
      <c r="N506" s="19">
        <v>0</v>
      </c>
      <c r="O506" s="41">
        <f t="shared" si="118"/>
        <v>0</v>
      </c>
      <c r="P506" s="19">
        <v>0</v>
      </c>
      <c r="Q506" s="41">
        <f t="shared" si="119"/>
        <v>0</v>
      </c>
      <c r="R506" s="44">
        <f t="shared" si="120"/>
        <v>0</v>
      </c>
      <c r="S506" s="44">
        <f t="shared" si="121"/>
        <v>0</v>
      </c>
      <c r="T506" s="44">
        <f t="shared" si="122"/>
        <v>0</v>
      </c>
      <c r="U506" s="44">
        <f t="shared" si="123"/>
        <v>0</v>
      </c>
      <c r="V506" s="44">
        <f t="shared" si="124"/>
        <v>0</v>
      </c>
      <c r="X506" s="36">
        <f t="shared" si="112"/>
        <v>100</v>
      </c>
      <c r="Y506" s="47">
        <f t="shared" si="125"/>
        <v>0</v>
      </c>
    </row>
    <row r="507" spans="1:25" ht="15" x14ac:dyDescent="0.25">
      <c r="A507" s="18" t="s">
        <v>999</v>
      </c>
      <c r="B507" s="18" t="s">
        <v>1000</v>
      </c>
      <c r="C507" s="18" t="s">
        <v>38</v>
      </c>
      <c r="D507" s="19">
        <v>0.15790199999999999</v>
      </c>
      <c r="E507" s="19">
        <v>0</v>
      </c>
      <c r="F507" s="19">
        <v>0</v>
      </c>
      <c r="G507" s="19">
        <v>0</v>
      </c>
      <c r="H507" s="19">
        <f t="shared" si="113"/>
        <v>0.15790199999999999</v>
      </c>
      <c r="I507" s="42">
        <f t="shared" si="114"/>
        <v>0</v>
      </c>
      <c r="J507" s="42">
        <f t="shared" si="115"/>
        <v>0</v>
      </c>
      <c r="K507" s="42">
        <f t="shared" si="116"/>
        <v>0</v>
      </c>
      <c r="L507" s="42">
        <f t="shared" si="117"/>
        <v>100</v>
      </c>
      <c r="M507" s="19">
        <v>0</v>
      </c>
      <c r="N507" s="19">
        <v>0</v>
      </c>
      <c r="O507" s="41">
        <f t="shared" si="118"/>
        <v>0</v>
      </c>
      <c r="P507" s="19">
        <v>0</v>
      </c>
      <c r="Q507" s="41">
        <f t="shared" si="119"/>
        <v>0</v>
      </c>
      <c r="R507" s="44">
        <f t="shared" si="120"/>
        <v>0</v>
      </c>
      <c r="S507" s="44">
        <f t="shared" si="121"/>
        <v>0</v>
      </c>
      <c r="T507" s="44">
        <f t="shared" si="122"/>
        <v>0</v>
      </c>
      <c r="U507" s="44">
        <f t="shared" si="123"/>
        <v>0</v>
      </c>
      <c r="V507" s="44">
        <f t="shared" si="124"/>
        <v>0</v>
      </c>
      <c r="X507" s="36">
        <f t="shared" si="112"/>
        <v>100</v>
      </c>
      <c r="Y507" s="47">
        <f t="shared" si="125"/>
        <v>0</v>
      </c>
    </row>
    <row r="508" spans="1:25" ht="15" x14ac:dyDescent="0.25">
      <c r="A508" s="18" t="s">
        <v>1001</v>
      </c>
      <c r="B508" s="18" t="s">
        <v>1002</v>
      </c>
      <c r="C508" s="18" t="s">
        <v>38</v>
      </c>
      <c r="D508" s="19">
        <v>0.221305</v>
      </c>
      <c r="E508" s="19">
        <v>0</v>
      </c>
      <c r="F508" s="19">
        <v>0</v>
      </c>
      <c r="G508" s="19">
        <v>0</v>
      </c>
      <c r="H508" s="19">
        <f t="shared" si="113"/>
        <v>0.221305</v>
      </c>
      <c r="I508" s="42">
        <f t="shared" si="114"/>
        <v>0</v>
      </c>
      <c r="J508" s="42">
        <f t="shared" si="115"/>
        <v>0</v>
      </c>
      <c r="K508" s="42">
        <f t="shared" si="116"/>
        <v>0</v>
      </c>
      <c r="L508" s="42">
        <f t="shared" si="117"/>
        <v>100</v>
      </c>
      <c r="M508" s="19">
        <v>1.4965099999999999E-4</v>
      </c>
      <c r="N508" s="19">
        <v>9.2009000000000006E-5</v>
      </c>
      <c r="O508" s="41">
        <f t="shared" si="118"/>
        <v>2.4165999999999999E-4</v>
      </c>
      <c r="P508" s="19">
        <v>2.5135800000000001E-3</v>
      </c>
      <c r="Q508" s="41">
        <f t="shared" si="119"/>
        <v>2.7552399999999999E-3</v>
      </c>
      <c r="R508" s="44">
        <f t="shared" si="120"/>
        <v>6.7622060052868208E-2</v>
      </c>
      <c r="S508" s="44">
        <f t="shared" si="121"/>
        <v>4.1575653509861955E-2</v>
      </c>
      <c r="T508" s="44">
        <f t="shared" si="122"/>
        <v>0.10919771356273016</v>
      </c>
      <c r="U508" s="44">
        <f t="shared" si="123"/>
        <v>1.13579901041549</v>
      </c>
      <c r="V508" s="44">
        <f t="shared" si="124"/>
        <v>1.24499672397822</v>
      </c>
      <c r="X508" s="36">
        <f t="shared" si="112"/>
        <v>100</v>
      </c>
      <c r="Y508" s="47">
        <f t="shared" si="125"/>
        <v>1.2449967239782203</v>
      </c>
    </row>
    <row r="509" spans="1:25" ht="15" x14ac:dyDescent="0.25">
      <c r="A509" s="18" t="s">
        <v>1003</v>
      </c>
      <c r="B509" s="18" t="s">
        <v>1004</v>
      </c>
      <c r="C509" s="18" t="s">
        <v>38</v>
      </c>
      <c r="D509" s="19">
        <v>4.1235399999999998E-2</v>
      </c>
      <c r="E509" s="19">
        <v>0</v>
      </c>
      <c r="F509" s="19">
        <v>0</v>
      </c>
      <c r="G509" s="19">
        <v>0</v>
      </c>
      <c r="H509" s="19">
        <f t="shared" si="113"/>
        <v>4.1235399999999998E-2</v>
      </c>
      <c r="I509" s="42">
        <f t="shared" si="114"/>
        <v>0</v>
      </c>
      <c r="J509" s="42">
        <f t="shared" si="115"/>
        <v>0</v>
      </c>
      <c r="K509" s="42">
        <f t="shared" si="116"/>
        <v>0</v>
      </c>
      <c r="L509" s="42">
        <f t="shared" si="117"/>
        <v>100</v>
      </c>
      <c r="M509" s="19">
        <v>0</v>
      </c>
      <c r="N509" s="19">
        <v>0</v>
      </c>
      <c r="O509" s="41">
        <f t="shared" si="118"/>
        <v>0</v>
      </c>
      <c r="P509" s="19">
        <v>0</v>
      </c>
      <c r="Q509" s="41">
        <f t="shared" si="119"/>
        <v>0</v>
      </c>
      <c r="R509" s="44">
        <f t="shared" si="120"/>
        <v>0</v>
      </c>
      <c r="S509" s="44">
        <f t="shared" si="121"/>
        <v>0</v>
      </c>
      <c r="T509" s="44">
        <f t="shared" si="122"/>
        <v>0</v>
      </c>
      <c r="U509" s="44">
        <f t="shared" si="123"/>
        <v>0</v>
      </c>
      <c r="V509" s="44">
        <f t="shared" si="124"/>
        <v>0</v>
      </c>
      <c r="X509" s="36">
        <f t="shared" si="112"/>
        <v>100</v>
      </c>
      <c r="Y509" s="47">
        <f t="shared" si="125"/>
        <v>0</v>
      </c>
    </row>
    <row r="510" spans="1:25" ht="15" x14ac:dyDescent="0.25">
      <c r="A510" s="18" t="s">
        <v>1005</v>
      </c>
      <c r="B510" s="18" t="s">
        <v>1006</v>
      </c>
      <c r="C510" s="18" t="s">
        <v>38</v>
      </c>
      <c r="D510" s="19">
        <v>0.130887</v>
      </c>
      <c r="E510" s="19">
        <v>0</v>
      </c>
      <c r="F510" s="19">
        <v>0</v>
      </c>
      <c r="G510" s="19">
        <v>0</v>
      </c>
      <c r="H510" s="19">
        <f t="shared" si="113"/>
        <v>0.130887</v>
      </c>
      <c r="I510" s="42">
        <f t="shared" si="114"/>
        <v>0</v>
      </c>
      <c r="J510" s="42">
        <f t="shared" si="115"/>
        <v>0</v>
      </c>
      <c r="K510" s="42">
        <f t="shared" si="116"/>
        <v>0</v>
      </c>
      <c r="L510" s="42">
        <f t="shared" si="117"/>
        <v>100</v>
      </c>
      <c r="M510" s="19">
        <v>0</v>
      </c>
      <c r="N510" s="19">
        <v>0</v>
      </c>
      <c r="O510" s="41">
        <f t="shared" si="118"/>
        <v>0</v>
      </c>
      <c r="P510" s="19">
        <v>5.2819200000000003E-4</v>
      </c>
      <c r="Q510" s="41">
        <f t="shared" si="119"/>
        <v>5.2819200000000003E-4</v>
      </c>
      <c r="R510" s="44">
        <f t="shared" si="120"/>
        <v>0</v>
      </c>
      <c r="S510" s="44">
        <f t="shared" si="121"/>
        <v>0</v>
      </c>
      <c r="T510" s="44">
        <f t="shared" si="122"/>
        <v>0</v>
      </c>
      <c r="U510" s="44">
        <f t="shared" si="123"/>
        <v>0.4035480987416627</v>
      </c>
      <c r="V510" s="44">
        <f t="shared" si="124"/>
        <v>0.4035480987416627</v>
      </c>
      <c r="X510" s="36">
        <f t="shared" si="112"/>
        <v>100</v>
      </c>
      <c r="Y510" s="47">
        <f t="shared" si="125"/>
        <v>0.4035480987416627</v>
      </c>
    </row>
    <row r="511" spans="1:25" ht="15" x14ac:dyDescent="0.25">
      <c r="A511" s="18" t="s">
        <v>1007</v>
      </c>
      <c r="B511" s="18" t="s">
        <v>1008</v>
      </c>
      <c r="C511" s="18" t="s">
        <v>38</v>
      </c>
      <c r="D511" s="19">
        <v>2.6141399999999999E-2</v>
      </c>
      <c r="E511" s="19">
        <v>0</v>
      </c>
      <c r="F511" s="19">
        <v>0</v>
      </c>
      <c r="G511" s="19">
        <v>0</v>
      </c>
      <c r="H511" s="19">
        <f t="shared" si="113"/>
        <v>2.6141399999999999E-2</v>
      </c>
      <c r="I511" s="42">
        <f t="shared" si="114"/>
        <v>0</v>
      </c>
      <c r="J511" s="42">
        <f t="shared" si="115"/>
        <v>0</v>
      </c>
      <c r="K511" s="42">
        <f t="shared" si="116"/>
        <v>0</v>
      </c>
      <c r="L511" s="42">
        <f t="shared" si="117"/>
        <v>100</v>
      </c>
      <c r="M511" s="19">
        <v>0</v>
      </c>
      <c r="N511" s="19">
        <v>0</v>
      </c>
      <c r="O511" s="41">
        <f t="shared" si="118"/>
        <v>0</v>
      </c>
      <c r="P511" s="19">
        <v>0</v>
      </c>
      <c r="Q511" s="41">
        <f t="shared" si="119"/>
        <v>0</v>
      </c>
      <c r="R511" s="44">
        <f t="shared" si="120"/>
        <v>0</v>
      </c>
      <c r="S511" s="44">
        <f t="shared" si="121"/>
        <v>0</v>
      </c>
      <c r="T511" s="44">
        <f t="shared" si="122"/>
        <v>0</v>
      </c>
      <c r="U511" s="44">
        <f t="shared" si="123"/>
        <v>0</v>
      </c>
      <c r="V511" s="44">
        <f t="shared" si="124"/>
        <v>0</v>
      </c>
      <c r="X511" s="36">
        <f t="shared" si="112"/>
        <v>100</v>
      </c>
      <c r="Y511" s="47">
        <f t="shared" si="125"/>
        <v>0</v>
      </c>
    </row>
    <row r="512" spans="1:25" ht="15" x14ac:dyDescent="0.25">
      <c r="A512" s="18" t="s">
        <v>1009</v>
      </c>
      <c r="B512" s="18" t="s">
        <v>1010</v>
      </c>
      <c r="C512" s="18" t="s">
        <v>38</v>
      </c>
      <c r="D512" s="19">
        <v>0.30638199999999999</v>
      </c>
      <c r="E512" s="19">
        <v>2.6022388888699999E-4</v>
      </c>
      <c r="F512" s="19">
        <v>1.12381661191E-2</v>
      </c>
      <c r="G512" s="19">
        <v>0.29488335924100001</v>
      </c>
      <c r="H512" s="19">
        <f t="shared" si="113"/>
        <v>2.5075101295346514E-7</v>
      </c>
      <c r="I512" s="42">
        <f t="shared" si="114"/>
        <v>8.4934457274578795E-2</v>
      </c>
      <c r="J512" s="42">
        <f t="shared" si="115"/>
        <v>3.6680242700615575</v>
      </c>
      <c r="K512" s="42">
        <f t="shared" si="116"/>
        <v>96.246959430057913</v>
      </c>
      <c r="L512" s="42">
        <f t="shared" si="117"/>
        <v>8.1842605947302758E-5</v>
      </c>
      <c r="M512" s="19">
        <v>7.2968099999999999E-3</v>
      </c>
      <c r="N512" s="19">
        <v>1.5228500000000001E-2</v>
      </c>
      <c r="O512" s="41">
        <f t="shared" si="118"/>
        <v>2.252531E-2</v>
      </c>
      <c r="P512" s="19">
        <v>5.7174599999999997E-3</v>
      </c>
      <c r="Q512" s="41">
        <f t="shared" si="119"/>
        <v>2.824277E-2</v>
      </c>
      <c r="R512" s="44">
        <f t="shared" si="120"/>
        <v>2.381605316239205</v>
      </c>
      <c r="S512" s="44">
        <f t="shared" si="121"/>
        <v>4.9704290722039808</v>
      </c>
      <c r="T512" s="44">
        <f t="shared" si="122"/>
        <v>7.3520343884431849</v>
      </c>
      <c r="U512" s="44">
        <f t="shared" si="123"/>
        <v>1.8661213778877348</v>
      </c>
      <c r="V512" s="44">
        <f t="shared" si="124"/>
        <v>9.2181557663309217</v>
      </c>
      <c r="X512" s="36">
        <f t="shared" si="112"/>
        <v>100</v>
      </c>
      <c r="Y512" s="47">
        <f t="shared" si="125"/>
        <v>9.2181557663309199</v>
      </c>
    </row>
    <row r="513" spans="1:25" ht="15" x14ac:dyDescent="0.25">
      <c r="A513" s="18" t="s">
        <v>1011</v>
      </c>
      <c r="B513" s="18" t="s">
        <v>1012</v>
      </c>
      <c r="C513" s="18" t="s">
        <v>38</v>
      </c>
      <c r="D513" s="19">
        <v>3.2069500000000001E-2</v>
      </c>
      <c r="E513" s="19">
        <v>0</v>
      </c>
      <c r="F513" s="19">
        <v>0</v>
      </c>
      <c r="G513" s="19">
        <v>0</v>
      </c>
      <c r="H513" s="19">
        <f t="shared" si="113"/>
        <v>3.2069500000000001E-2</v>
      </c>
      <c r="I513" s="42">
        <f t="shared" si="114"/>
        <v>0</v>
      </c>
      <c r="J513" s="42">
        <f t="shared" si="115"/>
        <v>0</v>
      </c>
      <c r="K513" s="42">
        <f t="shared" si="116"/>
        <v>0</v>
      </c>
      <c r="L513" s="42">
        <f t="shared" si="117"/>
        <v>100</v>
      </c>
      <c r="M513" s="19">
        <v>0</v>
      </c>
      <c r="N513" s="19">
        <v>0</v>
      </c>
      <c r="O513" s="41">
        <f t="shared" si="118"/>
        <v>0</v>
      </c>
      <c r="P513" s="19">
        <v>0</v>
      </c>
      <c r="Q513" s="41">
        <f t="shared" si="119"/>
        <v>0</v>
      </c>
      <c r="R513" s="44">
        <f t="shared" si="120"/>
        <v>0</v>
      </c>
      <c r="S513" s="44">
        <f t="shared" si="121"/>
        <v>0</v>
      </c>
      <c r="T513" s="44">
        <f t="shared" si="122"/>
        <v>0</v>
      </c>
      <c r="U513" s="44">
        <f t="shared" si="123"/>
        <v>0</v>
      </c>
      <c r="V513" s="44">
        <f t="shared" si="124"/>
        <v>0</v>
      </c>
      <c r="X513" s="36">
        <f t="shared" si="112"/>
        <v>100</v>
      </c>
      <c r="Y513" s="47">
        <f t="shared" si="125"/>
        <v>0</v>
      </c>
    </row>
    <row r="514" spans="1:25" ht="15" x14ac:dyDescent="0.25">
      <c r="A514" s="18" t="s">
        <v>1013</v>
      </c>
      <c r="B514" s="18" t="s">
        <v>1014</v>
      </c>
      <c r="C514" s="18" t="s">
        <v>38</v>
      </c>
      <c r="D514" s="19">
        <v>8.448E-2</v>
      </c>
      <c r="E514" s="19">
        <v>0</v>
      </c>
      <c r="F514" s="19">
        <v>0</v>
      </c>
      <c r="G514" s="19">
        <v>0</v>
      </c>
      <c r="H514" s="19">
        <f t="shared" si="113"/>
        <v>8.448E-2</v>
      </c>
      <c r="I514" s="42">
        <f t="shared" si="114"/>
        <v>0</v>
      </c>
      <c r="J514" s="42">
        <f t="shared" si="115"/>
        <v>0</v>
      </c>
      <c r="K514" s="42">
        <f t="shared" si="116"/>
        <v>0</v>
      </c>
      <c r="L514" s="42">
        <f t="shared" si="117"/>
        <v>100</v>
      </c>
      <c r="M514" s="19">
        <v>0</v>
      </c>
      <c r="N514" s="19">
        <v>0</v>
      </c>
      <c r="O514" s="41">
        <f t="shared" si="118"/>
        <v>0</v>
      </c>
      <c r="P514" s="19">
        <v>0</v>
      </c>
      <c r="Q514" s="41">
        <f t="shared" si="119"/>
        <v>0</v>
      </c>
      <c r="R514" s="44">
        <f t="shared" si="120"/>
        <v>0</v>
      </c>
      <c r="S514" s="44">
        <f t="shared" si="121"/>
        <v>0</v>
      </c>
      <c r="T514" s="44">
        <f t="shared" si="122"/>
        <v>0</v>
      </c>
      <c r="U514" s="44">
        <f t="shared" si="123"/>
        <v>0</v>
      </c>
      <c r="V514" s="44">
        <f t="shared" si="124"/>
        <v>0</v>
      </c>
      <c r="X514" s="36">
        <f t="shared" si="112"/>
        <v>100</v>
      </c>
      <c r="Y514" s="47">
        <f t="shared" si="125"/>
        <v>0</v>
      </c>
    </row>
    <row r="515" spans="1:25" ht="15" x14ac:dyDescent="0.25">
      <c r="A515" s="18" t="s">
        <v>1015</v>
      </c>
      <c r="B515" s="18" t="s">
        <v>1016</v>
      </c>
      <c r="C515" s="18" t="s">
        <v>38</v>
      </c>
      <c r="D515" s="19">
        <v>2.0122800000000001</v>
      </c>
      <c r="E515" s="19">
        <v>0</v>
      </c>
      <c r="F515" s="19">
        <v>0</v>
      </c>
      <c r="G515" s="19">
        <v>0</v>
      </c>
      <c r="H515" s="19">
        <f t="shared" si="113"/>
        <v>2.0122800000000001</v>
      </c>
      <c r="I515" s="42">
        <f t="shared" si="114"/>
        <v>0</v>
      </c>
      <c r="J515" s="42">
        <f t="shared" si="115"/>
        <v>0</v>
      </c>
      <c r="K515" s="42">
        <f t="shared" si="116"/>
        <v>0</v>
      </c>
      <c r="L515" s="42">
        <f t="shared" si="117"/>
        <v>100</v>
      </c>
      <c r="M515" s="19">
        <v>5.5574999999999999E-2</v>
      </c>
      <c r="N515" s="19">
        <v>2.1818299999999999E-2</v>
      </c>
      <c r="O515" s="41">
        <f t="shared" si="118"/>
        <v>7.7393299999999998E-2</v>
      </c>
      <c r="P515" s="19">
        <v>8.5739200000000002E-2</v>
      </c>
      <c r="Q515" s="41">
        <f t="shared" si="119"/>
        <v>0.16313250000000001</v>
      </c>
      <c r="R515" s="44">
        <f t="shared" si="120"/>
        <v>2.761792593476057</v>
      </c>
      <c r="S515" s="44">
        <f t="shared" si="121"/>
        <v>1.0842576579800027</v>
      </c>
      <c r="T515" s="44">
        <f t="shared" si="122"/>
        <v>3.8460502514560595</v>
      </c>
      <c r="U515" s="44">
        <f t="shared" si="123"/>
        <v>4.2607986960065203</v>
      </c>
      <c r="V515" s="44">
        <f t="shared" si="124"/>
        <v>8.1068489474625807</v>
      </c>
      <c r="X515" s="36">
        <f t="shared" si="112"/>
        <v>100</v>
      </c>
      <c r="Y515" s="47">
        <f t="shared" si="125"/>
        <v>8.1068489474625807</v>
      </c>
    </row>
    <row r="516" spans="1:25" ht="15" x14ac:dyDescent="0.25">
      <c r="A516" s="18" t="s">
        <v>1017</v>
      </c>
      <c r="B516" s="18" t="s">
        <v>1018</v>
      </c>
      <c r="C516" s="18" t="s">
        <v>38</v>
      </c>
      <c r="D516" s="19">
        <v>0.71566200000000002</v>
      </c>
      <c r="E516" s="19">
        <v>0</v>
      </c>
      <c r="F516" s="19">
        <v>0</v>
      </c>
      <c r="G516" s="19">
        <v>0</v>
      </c>
      <c r="H516" s="19">
        <f t="shared" si="113"/>
        <v>0.71566200000000002</v>
      </c>
      <c r="I516" s="42">
        <f t="shared" si="114"/>
        <v>0</v>
      </c>
      <c r="J516" s="42">
        <f t="shared" si="115"/>
        <v>0</v>
      </c>
      <c r="K516" s="42">
        <f t="shared" si="116"/>
        <v>0</v>
      </c>
      <c r="L516" s="42">
        <f t="shared" si="117"/>
        <v>100</v>
      </c>
      <c r="M516" s="19">
        <v>4.82268E-2</v>
      </c>
      <c r="N516" s="19">
        <v>1.4775099999999999E-2</v>
      </c>
      <c r="O516" s="41">
        <f t="shared" si="118"/>
        <v>6.30019E-2</v>
      </c>
      <c r="P516" s="19">
        <v>0.11689099999999999</v>
      </c>
      <c r="Q516" s="41">
        <f t="shared" si="119"/>
        <v>0.17989289999999999</v>
      </c>
      <c r="R516" s="44">
        <f t="shared" si="120"/>
        <v>6.7387677423141081</v>
      </c>
      <c r="S516" s="44">
        <f t="shared" si="121"/>
        <v>2.0645360519351312</v>
      </c>
      <c r="T516" s="44">
        <f t="shared" si="122"/>
        <v>8.8033037942492403</v>
      </c>
      <c r="U516" s="44">
        <f t="shared" si="123"/>
        <v>16.333269057180626</v>
      </c>
      <c r="V516" s="44">
        <f t="shared" si="124"/>
        <v>25.136572851429861</v>
      </c>
      <c r="X516" s="36">
        <f t="shared" si="112"/>
        <v>100</v>
      </c>
      <c r="Y516" s="47">
        <f t="shared" si="125"/>
        <v>25.136572851429865</v>
      </c>
    </row>
    <row r="517" spans="1:25" ht="15" x14ac:dyDescent="0.25">
      <c r="A517" s="18" t="s">
        <v>1019</v>
      </c>
      <c r="B517" s="18" t="s">
        <v>1020</v>
      </c>
      <c r="C517" s="18" t="s">
        <v>38</v>
      </c>
      <c r="D517" s="19">
        <v>0.759131</v>
      </c>
      <c r="E517" s="19">
        <v>0</v>
      </c>
      <c r="F517" s="19">
        <v>0</v>
      </c>
      <c r="G517" s="19">
        <v>0</v>
      </c>
      <c r="H517" s="19">
        <f t="shared" si="113"/>
        <v>0.759131</v>
      </c>
      <c r="I517" s="42">
        <f t="shared" si="114"/>
        <v>0</v>
      </c>
      <c r="J517" s="42">
        <f t="shared" si="115"/>
        <v>0</v>
      </c>
      <c r="K517" s="42">
        <f t="shared" si="116"/>
        <v>0</v>
      </c>
      <c r="L517" s="42">
        <f t="shared" si="117"/>
        <v>100</v>
      </c>
      <c r="M517" s="19">
        <v>0</v>
      </c>
      <c r="N517" s="19">
        <v>0</v>
      </c>
      <c r="O517" s="41">
        <f t="shared" si="118"/>
        <v>0</v>
      </c>
      <c r="P517" s="19">
        <v>1.2E-2</v>
      </c>
      <c r="Q517" s="41">
        <f t="shared" si="119"/>
        <v>1.2E-2</v>
      </c>
      <c r="R517" s="44">
        <f t="shared" si="120"/>
        <v>0</v>
      </c>
      <c r="S517" s="44">
        <f t="shared" si="121"/>
        <v>0</v>
      </c>
      <c r="T517" s="44">
        <f t="shared" si="122"/>
        <v>0</v>
      </c>
      <c r="U517" s="44">
        <f t="shared" si="123"/>
        <v>1.5807548367804767</v>
      </c>
      <c r="V517" s="44">
        <f t="shared" si="124"/>
        <v>1.5807548367804767</v>
      </c>
      <c r="X517" s="36">
        <f t="shared" si="112"/>
        <v>100</v>
      </c>
      <c r="Y517" s="47">
        <f t="shared" si="125"/>
        <v>1.5807548367804767</v>
      </c>
    </row>
    <row r="518" spans="1:25" ht="15" x14ac:dyDescent="0.25">
      <c r="A518" s="18" t="s">
        <v>1021</v>
      </c>
      <c r="B518" s="18" t="s">
        <v>1022</v>
      </c>
      <c r="C518" s="18" t="s">
        <v>38</v>
      </c>
      <c r="D518" s="19">
        <v>1.05623E-2</v>
      </c>
      <c r="E518" s="19">
        <v>0</v>
      </c>
      <c r="F518" s="19">
        <v>0</v>
      </c>
      <c r="G518" s="19">
        <v>0</v>
      </c>
      <c r="H518" s="19">
        <f t="shared" si="113"/>
        <v>1.05623E-2</v>
      </c>
      <c r="I518" s="42">
        <f t="shared" si="114"/>
        <v>0</v>
      </c>
      <c r="J518" s="42">
        <f t="shared" si="115"/>
        <v>0</v>
      </c>
      <c r="K518" s="42">
        <f t="shared" si="116"/>
        <v>0</v>
      </c>
      <c r="L518" s="42">
        <f t="shared" si="117"/>
        <v>100</v>
      </c>
      <c r="M518" s="19">
        <v>0</v>
      </c>
      <c r="N518" s="19">
        <v>0</v>
      </c>
      <c r="O518" s="41">
        <f t="shared" si="118"/>
        <v>0</v>
      </c>
      <c r="P518" s="19">
        <v>1.6979899999999999E-4</v>
      </c>
      <c r="Q518" s="41">
        <f t="shared" si="119"/>
        <v>1.6979899999999999E-4</v>
      </c>
      <c r="R518" s="44">
        <f t="shared" si="120"/>
        <v>0</v>
      </c>
      <c r="S518" s="44">
        <f t="shared" si="121"/>
        <v>0</v>
      </c>
      <c r="T518" s="44">
        <f t="shared" si="122"/>
        <v>0</v>
      </c>
      <c r="U518" s="44">
        <f t="shared" si="123"/>
        <v>1.6075949367088604</v>
      </c>
      <c r="V518" s="44">
        <f t="shared" si="124"/>
        <v>1.6075949367088604</v>
      </c>
      <c r="X518" s="36">
        <f t="shared" si="112"/>
        <v>100</v>
      </c>
      <c r="Y518" s="47">
        <f t="shared" si="125"/>
        <v>1.6075949367088604</v>
      </c>
    </row>
    <row r="519" spans="1:25" ht="15" x14ac:dyDescent="0.25">
      <c r="A519" s="18" t="s">
        <v>1023</v>
      </c>
      <c r="B519" s="18" t="s">
        <v>1024</v>
      </c>
      <c r="C519" s="18" t="s">
        <v>38</v>
      </c>
      <c r="D519" s="19">
        <v>4.9726100000000004</v>
      </c>
      <c r="E519" s="19">
        <v>0</v>
      </c>
      <c r="F519" s="19">
        <v>0</v>
      </c>
      <c r="G519" s="19">
        <v>0</v>
      </c>
      <c r="H519" s="19">
        <f t="shared" si="113"/>
        <v>4.9726100000000004</v>
      </c>
      <c r="I519" s="42">
        <f t="shared" si="114"/>
        <v>0</v>
      </c>
      <c r="J519" s="42">
        <f t="shared" si="115"/>
        <v>0</v>
      </c>
      <c r="K519" s="42">
        <f t="shared" si="116"/>
        <v>0</v>
      </c>
      <c r="L519" s="42">
        <f t="shared" si="117"/>
        <v>100</v>
      </c>
      <c r="M519" s="19">
        <v>8.6623599999999992E-3</v>
      </c>
      <c r="N519" s="19">
        <v>2.04031E-2</v>
      </c>
      <c r="O519" s="41">
        <f t="shared" si="118"/>
        <v>2.9065460000000001E-2</v>
      </c>
      <c r="P519" s="19">
        <v>0.17088400000000001</v>
      </c>
      <c r="Q519" s="41">
        <f t="shared" si="119"/>
        <v>0.19994946000000002</v>
      </c>
      <c r="R519" s="44">
        <f t="shared" si="120"/>
        <v>0.17420147568379579</v>
      </c>
      <c r="S519" s="44">
        <f t="shared" si="121"/>
        <v>0.41030967640735949</v>
      </c>
      <c r="T519" s="44">
        <f t="shared" si="122"/>
        <v>0.58451115209115534</v>
      </c>
      <c r="U519" s="44">
        <f t="shared" si="123"/>
        <v>3.4365051753505704</v>
      </c>
      <c r="V519" s="44">
        <f t="shared" si="124"/>
        <v>4.0210163274417257</v>
      </c>
      <c r="X519" s="36">
        <f t="shared" si="112"/>
        <v>100</v>
      </c>
      <c r="Y519" s="47">
        <f t="shared" si="125"/>
        <v>4.0210163274417257</v>
      </c>
    </row>
    <row r="520" spans="1:25" ht="15" x14ac:dyDescent="0.25">
      <c r="A520" s="18" t="s">
        <v>1025</v>
      </c>
      <c r="B520" s="49" t="s">
        <v>1738</v>
      </c>
      <c r="C520" s="18" t="s">
        <v>1778</v>
      </c>
      <c r="D520" s="19">
        <v>32.853299999999997</v>
      </c>
      <c r="E520" s="19">
        <v>8.1827990322000006E-3</v>
      </c>
      <c r="F520" s="19">
        <v>0.63556849090699996</v>
      </c>
      <c r="G520" s="19">
        <v>0.41849865538499997</v>
      </c>
      <c r="H520" s="19">
        <f t="shared" si="113"/>
        <v>31.7910500546758</v>
      </c>
      <c r="I520" s="42">
        <f t="shared" si="114"/>
        <v>2.4907084013478104E-2</v>
      </c>
      <c r="J520" s="42">
        <f t="shared" si="115"/>
        <v>1.9345651453796118</v>
      </c>
      <c r="K520" s="42">
        <f t="shared" si="116"/>
        <v>1.2738405438266476</v>
      </c>
      <c r="L520" s="42">
        <f t="shared" si="117"/>
        <v>96.766687226780263</v>
      </c>
      <c r="M520" s="19">
        <v>1.2332700000000001</v>
      </c>
      <c r="N520" s="19">
        <v>0.57466300000000003</v>
      </c>
      <c r="O520" s="41">
        <f t="shared" si="118"/>
        <v>1.8079330000000002</v>
      </c>
      <c r="P520" s="19">
        <v>1.393</v>
      </c>
      <c r="Q520" s="41">
        <f t="shared" si="119"/>
        <v>3.200933</v>
      </c>
      <c r="R520" s="44">
        <f t="shared" si="120"/>
        <v>3.7538694742993859</v>
      </c>
      <c r="S520" s="44">
        <f t="shared" si="121"/>
        <v>1.7491789257091377</v>
      </c>
      <c r="T520" s="44">
        <f t="shared" si="122"/>
        <v>5.5030484000085238</v>
      </c>
      <c r="U520" s="44">
        <f t="shared" si="123"/>
        <v>4.2400611201918839</v>
      </c>
      <c r="V520" s="44">
        <f t="shared" si="124"/>
        <v>9.7431095202004077</v>
      </c>
      <c r="X520" s="36">
        <f t="shared" si="112"/>
        <v>100</v>
      </c>
      <c r="Y520" s="47">
        <f t="shared" si="125"/>
        <v>9.7431095202004077</v>
      </c>
    </row>
    <row r="521" spans="1:25" ht="15" x14ac:dyDescent="0.25">
      <c r="A521" s="18" t="s">
        <v>1026</v>
      </c>
      <c r="B521" s="18" t="s">
        <v>1027</v>
      </c>
      <c r="C521" s="18" t="s">
        <v>38</v>
      </c>
      <c r="D521" s="19">
        <v>0.153499</v>
      </c>
      <c r="E521" s="19">
        <v>0</v>
      </c>
      <c r="F521" s="19">
        <v>0</v>
      </c>
      <c r="G521" s="19">
        <v>0</v>
      </c>
      <c r="H521" s="19">
        <f t="shared" si="113"/>
        <v>0.153499</v>
      </c>
      <c r="I521" s="42">
        <f t="shared" si="114"/>
        <v>0</v>
      </c>
      <c r="J521" s="42">
        <f t="shared" si="115"/>
        <v>0</v>
      </c>
      <c r="K521" s="42">
        <f t="shared" si="116"/>
        <v>0</v>
      </c>
      <c r="L521" s="42">
        <f t="shared" si="117"/>
        <v>100</v>
      </c>
      <c r="M521" s="19">
        <v>0</v>
      </c>
      <c r="N521" s="19">
        <v>0</v>
      </c>
      <c r="O521" s="41">
        <f t="shared" si="118"/>
        <v>0</v>
      </c>
      <c r="P521" s="19">
        <v>5.4693299999999997E-3</v>
      </c>
      <c r="Q521" s="41">
        <f t="shared" si="119"/>
        <v>5.4693299999999997E-3</v>
      </c>
      <c r="R521" s="44">
        <f t="shared" si="120"/>
        <v>0</v>
      </c>
      <c r="S521" s="44">
        <f t="shared" si="121"/>
        <v>0</v>
      </c>
      <c r="T521" s="44">
        <f t="shared" si="122"/>
        <v>0</v>
      </c>
      <c r="U521" s="44">
        <f t="shared" si="123"/>
        <v>3.5631046456328703</v>
      </c>
      <c r="V521" s="44">
        <f t="shared" si="124"/>
        <v>3.5631046456328703</v>
      </c>
      <c r="X521" s="36">
        <f t="shared" si="112"/>
        <v>100</v>
      </c>
      <c r="Y521" s="47">
        <f t="shared" si="125"/>
        <v>3.5631046456328703</v>
      </c>
    </row>
    <row r="522" spans="1:25" ht="15" x14ac:dyDescent="0.25">
      <c r="A522" s="18" t="s">
        <v>1028</v>
      </c>
      <c r="B522" s="18" t="s">
        <v>1029</v>
      </c>
      <c r="C522" s="18" t="s">
        <v>38</v>
      </c>
      <c r="D522" s="19">
        <v>0.76697700000000002</v>
      </c>
      <c r="E522" s="19">
        <v>0</v>
      </c>
      <c r="F522" s="19">
        <v>0</v>
      </c>
      <c r="G522" s="19">
        <v>0</v>
      </c>
      <c r="H522" s="19">
        <f t="shared" si="113"/>
        <v>0.76697700000000002</v>
      </c>
      <c r="I522" s="42">
        <f t="shared" si="114"/>
        <v>0</v>
      </c>
      <c r="J522" s="42">
        <f t="shared" si="115"/>
        <v>0</v>
      </c>
      <c r="K522" s="42">
        <f t="shared" si="116"/>
        <v>0</v>
      </c>
      <c r="L522" s="42">
        <f t="shared" si="117"/>
        <v>100</v>
      </c>
      <c r="M522" s="19">
        <v>2.9238799999999999E-2</v>
      </c>
      <c r="N522" s="19">
        <v>4.0532399999999996E-3</v>
      </c>
      <c r="O522" s="41">
        <f t="shared" si="118"/>
        <v>3.3292039999999995E-2</v>
      </c>
      <c r="P522" s="19">
        <v>2.43961E-2</v>
      </c>
      <c r="Q522" s="41">
        <f t="shared" si="119"/>
        <v>5.7688139999999999E-2</v>
      </c>
      <c r="R522" s="44">
        <f t="shared" si="120"/>
        <v>3.8122134040525335</v>
      </c>
      <c r="S522" s="44">
        <f t="shared" si="121"/>
        <v>0.52846956297255321</v>
      </c>
      <c r="T522" s="44">
        <f t="shared" si="122"/>
        <v>4.3406829670250859</v>
      </c>
      <c r="U522" s="44">
        <f t="shared" si="123"/>
        <v>3.1808124624336847</v>
      </c>
      <c r="V522" s="44">
        <f t="shared" si="124"/>
        <v>7.5214954294587715</v>
      </c>
      <c r="X522" s="36">
        <f t="shared" si="112"/>
        <v>100</v>
      </c>
      <c r="Y522" s="47">
        <f t="shared" si="125"/>
        <v>7.5214954294587715</v>
      </c>
    </row>
    <row r="523" spans="1:25" ht="15" x14ac:dyDescent="0.25">
      <c r="A523" s="18" t="s">
        <v>1030</v>
      </c>
      <c r="B523" s="18" t="s">
        <v>1031</v>
      </c>
      <c r="C523" s="18" t="s">
        <v>38</v>
      </c>
      <c r="D523" s="19">
        <v>0.208927</v>
      </c>
      <c r="E523" s="19">
        <v>0</v>
      </c>
      <c r="F523" s="19">
        <v>0</v>
      </c>
      <c r="G523" s="19">
        <v>0</v>
      </c>
      <c r="H523" s="19">
        <f t="shared" si="113"/>
        <v>0.208927</v>
      </c>
      <c r="I523" s="42">
        <f t="shared" si="114"/>
        <v>0</v>
      </c>
      <c r="J523" s="42">
        <f t="shared" si="115"/>
        <v>0</v>
      </c>
      <c r="K523" s="42">
        <f t="shared" si="116"/>
        <v>0</v>
      </c>
      <c r="L523" s="42">
        <f t="shared" si="117"/>
        <v>100</v>
      </c>
      <c r="M523" s="19">
        <v>0</v>
      </c>
      <c r="N523" s="19">
        <v>0</v>
      </c>
      <c r="O523" s="41">
        <f t="shared" si="118"/>
        <v>0</v>
      </c>
      <c r="P523" s="19">
        <v>0</v>
      </c>
      <c r="Q523" s="41">
        <f t="shared" si="119"/>
        <v>0</v>
      </c>
      <c r="R523" s="44">
        <f t="shared" si="120"/>
        <v>0</v>
      </c>
      <c r="S523" s="44">
        <f t="shared" si="121"/>
        <v>0</v>
      </c>
      <c r="T523" s="44">
        <f t="shared" si="122"/>
        <v>0</v>
      </c>
      <c r="U523" s="44">
        <f t="shared" si="123"/>
        <v>0</v>
      </c>
      <c r="V523" s="44">
        <f t="shared" si="124"/>
        <v>0</v>
      </c>
      <c r="X523" s="36">
        <f t="shared" si="112"/>
        <v>100</v>
      </c>
      <c r="Y523" s="47">
        <f t="shared" si="125"/>
        <v>0</v>
      </c>
    </row>
    <row r="524" spans="1:25" ht="15" x14ac:dyDescent="0.25">
      <c r="A524" s="18" t="s">
        <v>1032</v>
      </c>
      <c r="B524" s="18" t="s">
        <v>1033</v>
      </c>
      <c r="C524" s="18" t="s">
        <v>38</v>
      </c>
      <c r="D524" s="19">
        <v>0.57267699999999999</v>
      </c>
      <c r="E524" s="19">
        <v>0</v>
      </c>
      <c r="F524" s="19">
        <v>0</v>
      </c>
      <c r="G524" s="19">
        <v>0</v>
      </c>
      <c r="H524" s="19">
        <f t="shared" si="113"/>
        <v>0.57267699999999999</v>
      </c>
      <c r="I524" s="42">
        <f t="shared" si="114"/>
        <v>0</v>
      </c>
      <c r="J524" s="42">
        <f t="shared" si="115"/>
        <v>0</v>
      </c>
      <c r="K524" s="42">
        <f t="shared" si="116"/>
        <v>0</v>
      </c>
      <c r="L524" s="42">
        <f t="shared" si="117"/>
        <v>100</v>
      </c>
      <c r="M524" s="19">
        <v>0</v>
      </c>
      <c r="N524" s="19">
        <v>0</v>
      </c>
      <c r="O524" s="41">
        <f t="shared" si="118"/>
        <v>0</v>
      </c>
      <c r="P524" s="19">
        <v>0</v>
      </c>
      <c r="Q524" s="41">
        <f t="shared" si="119"/>
        <v>0</v>
      </c>
      <c r="R524" s="44">
        <f t="shared" si="120"/>
        <v>0</v>
      </c>
      <c r="S524" s="44">
        <f t="shared" si="121"/>
        <v>0</v>
      </c>
      <c r="T524" s="44">
        <f t="shared" si="122"/>
        <v>0</v>
      </c>
      <c r="U524" s="44">
        <f t="shared" si="123"/>
        <v>0</v>
      </c>
      <c r="V524" s="44">
        <f t="shared" si="124"/>
        <v>0</v>
      </c>
      <c r="X524" s="36">
        <f t="shared" si="112"/>
        <v>100</v>
      </c>
      <c r="Y524" s="47">
        <f t="shared" si="125"/>
        <v>0</v>
      </c>
    </row>
    <row r="525" spans="1:25" ht="15" x14ac:dyDescent="0.25">
      <c r="A525" s="18" t="s">
        <v>1034</v>
      </c>
      <c r="B525" s="18" t="s">
        <v>1035</v>
      </c>
      <c r="C525" s="18" t="s">
        <v>38</v>
      </c>
      <c r="D525" s="19">
        <v>0.116733</v>
      </c>
      <c r="E525" s="19">
        <v>0</v>
      </c>
      <c r="F525" s="19">
        <v>0</v>
      </c>
      <c r="G525" s="19">
        <v>0</v>
      </c>
      <c r="H525" s="19">
        <f t="shared" si="113"/>
        <v>0.116733</v>
      </c>
      <c r="I525" s="42">
        <f t="shared" si="114"/>
        <v>0</v>
      </c>
      <c r="J525" s="42">
        <f t="shared" si="115"/>
        <v>0</v>
      </c>
      <c r="K525" s="42">
        <f t="shared" si="116"/>
        <v>0</v>
      </c>
      <c r="L525" s="42">
        <f t="shared" si="117"/>
        <v>100</v>
      </c>
      <c r="M525" s="19">
        <v>0</v>
      </c>
      <c r="N525" s="19">
        <v>0</v>
      </c>
      <c r="O525" s="41">
        <f t="shared" si="118"/>
        <v>0</v>
      </c>
      <c r="P525" s="19">
        <v>1.6389500000000001E-2</v>
      </c>
      <c r="Q525" s="41">
        <f t="shared" si="119"/>
        <v>1.6389500000000001E-2</v>
      </c>
      <c r="R525" s="44">
        <f t="shared" si="120"/>
        <v>0</v>
      </c>
      <c r="S525" s="44">
        <f t="shared" si="121"/>
        <v>0</v>
      </c>
      <c r="T525" s="44">
        <f t="shared" si="122"/>
        <v>0</v>
      </c>
      <c r="U525" s="44">
        <f t="shared" si="123"/>
        <v>14.040160023301038</v>
      </c>
      <c r="V525" s="44">
        <f t="shared" si="124"/>
        <v>14.040160023301038</v>
      </c>
      <c r="X525" s="36">
        <f t="shared" si="112"/>
        <v>100</v>
      </c>
      <c r="Y525" s="47">
        <f t="shared" si="125"/>
        <v>14.040160023301038</v>
      </c>
    </row>
    <row r="526" spans="1:25" ht="15" x14ac:dyDescent="0.25">
      <c r="A526" s="18" t="s">
        <v>1036</v>
      </c>
      <c r="B526" s="18" t="s">
        <v>1037</v>
      </c>
      <c r="C526" s="18" t="s">
        <v>38</v>
      </c>
      <c r="D526" s="19">
        <v>0.164155</v>
      </c>
      <c r="E526" s="19">
        <v>0</v>
      </c>
      <c r="F526" s="19">
        <v>0</v>
      </c>
      <c r="G526" s="19">
        <v>0</v>
      </c>
      <c r="H526" s="19">
        <f t="shared" si="113"/>
        <v>0.164155</v>
      </c>
      <c r="I526" s="42">
        <f t="shared" si="114"/>
        <v>0</v>
      </c>
      <c r="J526" s="42">
        <f t="shared" si="115"/>
        <v>0</v>
      </c>
      <c r="K526" s="42">
        <f t="shared" si="116"/>
        <v>0</v>
      </c>
      <c r="L526" s="42">
        <f t="shared" si="117"/>
        <v>100</v>
      </c>
      <c r="M526" s="19">
        <v>0</v>
      </c>
      <c r="N526" s="19">
        <v>0</v>
      </c>
      <c r="O526" s="41">
        <f t="shared" si="118"/>
        <v>0</v>
      </c>
      <c r="P526" s="19">
        <v>0</v>
      </c>
      <c r="Q526" s="41">
        <f t="shared" si="119"/>
        <v>0</v>
      </c>
      <c r="R526" s="44">
        <f t="shared" si="120"/>
        <v>0</v>
      </c>
      <c r="S526" s="44">
        <f t="shared" si="121"/>
        <v>0</v>
      </c>
      <c r="T526" s="44">
        <f t="shared" si="122"/>
        <v>0</v>
      </c>
      <c r="U526" s="44">
        <f t="shared" si="123"/>
        <v>0</v>
      </c>
      <c r="V526" s="44">
        <f t="shared" si="124"/>
        <v>0</v>
      </c>
      <c r="X526" s="36">
        <f t="shared" si="112"/>
        <v>100</v>
      </c>
      <c r="Y526" s="47">
        <f t="shared" si="125"/>
        <v>0</v>
      </c>
    </row>
    <row r="527" spans="1:25" ht="15" x14ac:dyDescent="0.25">
      <c r="A527" s="18" t="s">
        <v>1038</v>
      </c>
      <c r="B527" s="18" t="s">
        <v>1039</v>
      </c>
      <c r="C527" s="18" t="s">
        <v>38</v>
      </c>
      <c r="D527" s="19">
        <v>5.0615599999999997E-2</v>
      </c>
      <c r="E527" s="19">
        <v>0</v>
      </c>
      <c r="F527" s="19">
        <v>0</v>
      </c>
      <c r="G527" s="19">
        <v>0</v>
      </c>
      <c r="H527" s="19">
        <f t="shared" si="113"/>
        <v>5.0615599999999997E-2</v>
      </c>
      <c r="I527" s="42">
        <f t="shared" si="114"/>
        <v>0</v>
      </c>
      <c r="J527" s="42">
        <f t="shared" si="115"/>
        <v>0</v>
      </c>
      <c r="K527" s="42">
        <f t="shared" si="116"/>
        <v>0</v>
      </c>
      <c r="L527" s="42">
        <f t="shared" si="117"/>
        <v>100</v>
      </c>
      <c r="M527" s="19">
        <v>2.1009699999999999E-4</v>
      </c>
      <c r="N527" s="19">
        <v>0</v>
      </c>
      <c r="O527" s="41">
        <f t="shared" si="118"/>
        <v>2.1009699999999999E-4</v>
      </c>
      <c r="P527" s="19">
        <v>1.4959999999999999E-2</v>
      </c>
      <c r="Q527" s="41">
        <f t="shared" si="119"/>
        <v>1.5170096999999999E-2</v>
      </c>
      <c r="R527" s="44">
        <f t="shared" si="120"/>
        <v>0.41508349204593054</v>
      </c>
      <c r="S527" s="44">
        <f t="shared" si="121"/>
        <v>0</v>
      </c>
      <c r="T527" s="44">
        <f t="shared" si="122"/>
        <v>0.41508349204593054</v>
      </c>
      <c r="U527" s="44">
        <f t="shared" si="123"/>
        <v>29.556105232378947</v>
      </c>
      <c r="V527" s="44">
        <f t="shared" si="124"/>
        <v>29.971188724424881</v>
      </c>
      <c r="X527" s="36">
        <f t="shared" si="112"/>
        <v>100</v>
      </c>
      <c r="Y527" s="47">
        <f t="shared" si="125"/>
        <v>29.971188724424877</v>
      </c>
    </row>
    <row r="528" spans="1:25" ht="15" x14ac:dyDescent="0.25">
      <c r="A528" s="18" t="s">
        <v>1040</v>
      </c>
      <c r="B528" s="18" t="s">
        <v>1041</v>
      </c>
      <c r="C528" s="18" t="s">
        <v>38</v>
      </c>
      <c r="D528" s="19">
        <v>0.31074400000000002</v>
      </c>
      <c r="E528" s="19">
        <v>0</v>
      </c>
      <c r="F528" s="19">
        <v>0</v>
      </c>
      <c r="G528" s="19">
        <v>0</v>
      </c>
      <c r="H528" s="19">
        <f t="shared" si="113"/>
        <v>0.31074400000000002</v>
      </c>
      <c r="I528" s="42">
        <f t="shared" si="114"/>
        <v>0</v>
      </c>
      <c r="J528" s="42">
        <f t="shared" si="115"/>
        <v>0</v>
      </c>
      <c r="K528" s="42">
        <f t="shared" si="116"/>
        <v>0</v>
      </c>
      <c r="L528" s="42">
        <f t="shared" si="117"/>
        <v>100</v>
      </c>
      <c r="M528" s="19">
        <v>3.46097E-2</v>
      </c>
      <c r="N528" s="19">
        <v>3.8390899999999999E-2</v>
      </c>
      <c r="O528" s="41">
        <f t="shared" si="118"/>
        <v>7.3000599999999999E-2</v>
      </c>
      <c r="P528" s="19">
        <v>0.122695</v>
      </c>
      <c r="Q528" s="41">
        <f t="shared" si="119"/>
        <v>0.1956956</v>
      </c>
      <c r="R528" s="44">
        <f t="shared" si="120"/>
        <v>11.137688901475169</v>
      </c>
      <c r="S528" s="44">
        <f t="shared" si="121"/>
        <v>12.354510465206085</v>
      </c>
      <c r="T528" s="44">
        <f t="shared" si="122"/>
        <v>23.492199366681255</v>
      </c>
      <c r="U528" s="44">
        <f t="shared" si="123"/>
        <v>39.484270010040419</v>
      </c>
      <c r="V528" s="44">
        <f t="shared" si="124"/>
        <v>62.976469376721667</v>
      </c>
      <c r="X528" s="36">
        <f t="shared" si="112"/>
        <v>100</v>
      </c>
      <c r="Y528" s="47">
        <f t="shared" si="125"/>
        <v>62.976469376721674</v>
      </c>
    </row>
    <row r="529" spans="1:25" ht="15" x14ac:dyDescent="0.25">
      <c r="A529" s="18" t="s">
        <v>1042</v>
      </c>
      <c r="B529" s="18" t="s">
        <v>1043</v>
      </c>
      <c r="C529" s="18" t="s">
        <v>38</v>
      </c>
      <c r="D529" s="19">
        <v>0.52627999999999997</v>
      </c>
      <c r="E529" s="19">
        <v>0</v>
      </c>
      <c r="F529" s="19">
        <v>0</v>
      </c>
      <c r="G529" s="19">
        <v>0</v>
      </c>
      <c r="H529" s="19">
        <f t="shared" si="113"/>
        <v>0.52627999999999997</v>
      </c>
      <c r="I529" s="42">
        <f t="shared" si="114"/>
        <v>0</v>
      </c>
      <c r="J529" s="42">
        <f t="shared" si="115"/>
        <v>0</v>
      </c>
      <c r="K529" s="42">
        <f t="shared" si="116"/>
        <v>0</v>
      </c>
      <c r="L529" s="42">
        <f t="shared" si="117"/>
        <v>100</v>
      </c>
      <c r="M529" s="19">
        <v>0.126525</v>
      </c>
      <c r="N529" s="19">
        <v>2.99858E-2</v>
      </c>
      <c r="O529" s="41">
        <f t="shared" si="118"/>
        <v>0.15651080000000001</v>
      </c>
      <c r="P529" s="19">
        <v>6.9453000000000001E-2</v>
      </c>
      <c r="Q529" s="41">
        <f t="shared" si="119"/>
        <v>0.22596379999999999</v>
      </c>
      <c r="R529" s="44">
        <f t="shared" si="120"/>
        <v>24.041384814167365</v>
      </c>
      <c r="S529" s="44">
        <f t="shared" si="121"/>
        <v>5.6976894428821163</v>
      </c>
      <c r="T529" s="44">
        <f t="shared" si="122"/>
        <v>29.739074257049481</v>
      </c>
      <c r="U529" s="44">
        <f t="shared" si="123"/>
        <v>13.196967393782778</v>
      </c>
      <c r="V529" s="44">
        <f t="shared" si="124"/>
        <v>42.936041650832259</v>
      </c>
      <c r="X529" s="36">
        <f t="shared" si="112"/>
        <v>100</v>
      </c>
      <c r="Y529" s="47">
        <f t="shared" si="125"/>
        <v>42.936041650832259</v>
      </c>
    </row>
    <row r="530" spans="1:25" ht="15" x14ac:dyDescent="0.25">
      <c r="A530" s="18" t="s">
        <v>1044</v>
      </c>
      <c r="B530" s="18" t="s">
        <v>1045</v>
      </c>
      <c r="C530" s="18" t="s">
        <v>38</v>
      </c>
      <c r="D530" s="19">
        <v>0.159884</v>
      </c>
      <c r="E530" s="19">
        <v>0</v>
      </c>
      <c r="F530" s="19">
        <v>0</v>
      </c>
      <c r="G530" s="19">
        <v>0.15988439957299999</v>
      </c>
      <c r="H530" s="19">
        <f t="shared" si="113"/>
        <v>-3.9957299999282547E-7</v>
      </c>
      <c r="I530" s="42">
        <f t="shared" si="114"/>
        <v>0</v>
      </c>
      <c r="J530" s="42">
        <f t="shared" si="115"/>
        <v>0</v>
      </c>
      <c r="K530" s="42">
        <f t="shared" si="116"/>
        <v>100.00024991431286</v>
      </c>
      <c r="L530" s="42">
        <f t="shared" si="117"/>
        <v>-2.4991431287234837E-4</v>
      </c>
      <c r="M530" s="19">
        <v>0</v>
      </c>
      <c r="N530" s="19">
        <v>8.3229600000000008E-3</v>
      </c>
      <c r="O530" s="41">
        <f t="shared" si="118"/>
        <v>8.3229600000000008E-3</v>
      </c>
      <c r="P530" s="19">
        <v>1.99263E-3</v>
      </c>
      <c r="Q530" s="41">
        <f t="shared" si="119"/>
        <v>1.0315590000000001E-2</v>
      </c>
      <c r="R530" s="44">
        <f t="shared" si="120"/>
        <v>0</v>
      </c>
      <c r="S530" s="44">
        <f t="shared" si="121"/>
        <v>5.2056240774561564</v>
      </c>
      <c r="T530" s="44">
        <f t="shared" si="122"/>
        <v>5.2056240774561564</v>
      </c>
      <c r="U530" s="44">
        <f t="shared" si="123"/>
        <v>1.2462973155537767</v>
      </c>
      <c r="V530" s="44">
        <f t="shared" si="124"/>
        <v>6.4519213930099335</v>
      </c>
      <c r="X530" s="36">
        <f t="shared" si="112"/>
        <v>99.999999999999986</v>
      </c>
      <c r="Y530" s="47">
        <f t="shared" si="125"/>
        <v>6.4519213930099326</v>
      </c>
    </row>
    <row r="531" spans="1:25" ht="15" x14ac:dyDescent="0.25">
      <c r="A531" s="18" t="s">
        <v>1046</v>
      </c>
      <c r="B531" s="18" t="s">
        <v>1047</v>
      </c>
      <c r="C531" s="18" t="s">
        <v>38</v>
      </c>
      <c r="D531" s="19">
        <v>13.823</v>
      </c>
      <c r="E531" s="19">
        <v>0</v>
      </c>
      <c r="F531" s="19">
        <v>0</v>
      </c>
      <c r="G531" s="19">
        <v>0</v>
      </c>
      <c r="H531" s="19">
        <f t="shared" si="113"/>
        <v>13.823</v>
      </c>
      <c r="I531" s="42">
        <f t="shared" si="114"/>
        <v>0</v>
      </c>
      <c r="J531" s="42">
        <f t="shared" si="115"/>
        <v>0</v>
      </c>
      <c r="K531" s="42">
        <f t="shared" si="116"/>
        <v>0</v>
      </c>
      <c r="L531" s="42">
        <f t="shared" si="117"/>
        <v>100</v>
      </c>
      <c r="M531" s="19">
        <v>0.24237</v>
      </c>
      <c r="N531" s="19">
        <v>7.1885199999999996E-2</v>
      </c>
      <c r="O531" s="41">
        <f t="shared" si="118"/>
        <v>0.31425520000000001</v>
      </c>
      <c r="P531" s="19">
        <v>0.38967000000000002</v>
      </c>
      <c r="Q531" s="41">
        <f t="shared" si="119"/>
        <v>0.70392520000000003</v>
      </c>
      <c r="R531" s="44">
        <f t="shared" si="120"/>
        <v>1.7533820444187225</v>
      </c>
      <c r="S531" s="44">
        <f t="shared" si="121"/>
        <v>0.5200405121898285</v>
      </c>
      <c r="T531" s="44">
        <f t="shared" si="122"/>
        <v>2.2734225566085509</v>
      </c>
      <c r="U531" s="44">
        <f t="shared" si="123"/>
        <v>2.8189973233017436</v>
      </c>
      <c r="V531" s="44">
        <f t="shared" si="124"/>
        <v>5.0924198799102944</v>
      </c>
      <c r="X531" s="36">
        <f t="shared" si="112"/>
        <v>100</v>
      </c>
      <c r="Y531" s="47">
        <f t="shared" si="125"/>
        <v>5.0924198799102944</v>
      </c>
    </row>
    <row r="532" spans="1:25" ht="15" x14ac:dyDescent="0.25">
      <c r="A532" s="18" t="s">
        <v>1048</v>
      </c>
      <c r="B532" s="18" t="s">
        <v>1049</v>
      </c>
      <c r="C532" s="18" t="s">
        <v>38</v>
      </c>
      <c r="D532" s="19">
        <v>0.90636399999999995</v>
      </c>
      <c r="E532" s="19">
        <v>0</v>
      </c>
      <c r="F532" s="19">
        <v>0</v>
      </c>
      <c r="G532" s="19">
        <v>0</v>
      </c>
      <c r="H532" s="19">
        <f t="shared" si="113"/>
        <v>0.90636399999999995</v>
      </c>
      <c r="I532" s="42">
        <f t="shared" si="114"/>
        <v>0</v>
      </c>
      <c r="J532" s="42">
        <f t="shared" si="115"/>
        <v>0</v>
      </c>
      <c r="K532" s="42">
        <f t="shared" si="116"/>
        <v>0</v>
      </c>
      <c r="L532" s="42">
        <f t="shared" si="117"/>
        <v>100</v>
      </c>
      <c r="M532" s="19">
        <v>1.1534900000000001E-2</v>
      </c>
      <c r="N532" s="19">
        <v>1.25249E-2</v>
      </c>
      <c r="O532" s="41">
        <f t="shared" si="118"/>
        <v>2.4059799999999999E-2</v>
      </c>
      <c r="P532" s="19">
        <v>9.1069400000000009E-3</v>
      </c>
      <c r="Q532" s="41">
        <f t="shared" si="119"/>
        <v>3.316674E-2</v>
      </c>
      <c r="R532" s="44">
        <f t="shared" si="120"/>
        <v>1.272656460318371</v>
      </c>
      <c r="S532" s="44">
        <f t="shared" si="121"/>
        <v>1.3818840995449952</v>
      </c>
      <c r="T532" s="44">
        <f t="shared" si="122"/>
        <v>2.6545405598633662</v>
      </c>
      <c r="U532" s="44">
        <f t="shared" si="123"/>
        <v>1.0047773300793059</v>
      </c>
      <c r="V532" s="44">
        <f t="shared" si="124"/>
        <v>3.6593178899426726</v>
      </c>
      <c r="X532" s="36">
        <f t="shared" si="112"/>
        <v>100</v>
      </c>
      <c r="Y532" s="47">
        <f t="shared" si="125"/>
        <v>3.6593178899426722</v>
      </c>
    </row>
    <row r="533" spans="1:25" ht="15" x14ac:dyDescent="0.25">
      <c r="A533" s="18" t="s">
        <v>1050</v>
      </c>
      <c r="B533" s="49" t="s">
        <v>1739</v>
      </c>
      <c r="C533" s="18" t="s">
        <v>1778</v>
      </c>
      <c r="D533" s="19">
        <v>28.2119</v>
      </c>
      <c r="E533" s="19">
        <v>0</v>
      </c>
      <c r="F533" s="19">
        <v>0</v>
      </c>
      <c r="G533" s="19">
        <v>0</v>
      </c>
      <c r="H533" s="19">
        <f t="shared" si="113"/>
        <v>28.2119</v>
      </c>
      <c r="I533" s="42">
        <f t="shared" si="114"/>
        <v>0</v>
      </c>
      <c r="J533" s="42">
        <f t="shared" si="115"/>
        <v>0</v>
      </c>
      <c r="K533" s="42">
        <f t="shared" si="116"/>
        <v>0</v>
      </c>
      <c r="L533" s="42">
        <f t="shared" si="117"/>
        <v>100</v>
      </c>
      <c r="M533" s="19">
        <v>0.45217000000000002</v>
      </c>
      <c r="N533" s="19">
        <v>0.39752599999999999</v>
      </c>
      <c r="O533" s="41">
        <f t="shared" si="118"/>
        <v>0.84969600000000001</v>
      </c>
      <c r="P533" s="19">
        <v>1.2950699999999999</v>
      </c>
      <c r="Q533" s="41">
        <f t="shared" si="119"/>
        <v>2.1447659999999997</v>
      </c>
      <c r="R533" s="44">
        <f t="shared" si="120"/>
        <v>1.602763372902924</v>
      </c>
      <c r="S533" s="44">
        <f t="shared" si="121"/>
        <v>1.409072058244925</v>
      </c>
      <c r="T533" s="44">
        <f t="shared" si="122"/>
        <v>3.011835431147849</v>
      </c>
      <c r="U533" s="44">
        <f t="shared" si="123"/>
        <v>4.5905096785399069</v>
      </c>
      <c r="V533" s="44">
        <f t="shared" si="124"/>
        <v>7.6023451096877555</v>
      </c>
      <c r="X533" s="36">
        <f t="shared" si="112"/>
        <v>100</v>
      </c>
      <c r="Y533" s="47">
        <f t="shared" si="125"/>
        <v>7.6023451096877555</v>
      </c>
    </row>
    <row r="534" spans="1:25" ht="15" x14ac:dyDescent="0.25">
      <c r="A534" s="18" t="s">
        <v>1051</v>
      </c>
      <c r="B534" s="18" t="s">
        <v>1052</v>
      </c>
      <c r="C534" s="18" t="s">
        <v>38</v>
      </c>
      <c r="D534" s="19">
        <v>2.8897699999999999</v>
      </c>
      <c r="E534" s="19">
        <v>0</v>
      </c>
      <c r="F534" s="19">
        <v>0</v>
      </c>
      <c r="G534" s="19">
        <v>0</v>
      </c>
      <c r="H534" s="19">
        <f t="shared" si="113"/>
        <v>2.8897699999999999</v>
      </c>
      <c r="I534" s="42">
        <f t="shared" si="114"/>
        <v>0</v>
      </c>
      <c r="J534" s="42">
        <f t="shared" si="115"/>
        <v>0</v>
      </c>
      <c r="K534" s="42">
        <f t="shared" si="116"/>
        <v>0</v>
      </c>
      <c r="L534" s="42">
        <f t="shared" si="117"/>
        <v>100</v>
      </c>
      <c r="M534" s="19">
        <v>3.0257800000000001E-2</v>
      </c>
      <c r="N534" s="19">
        <v>4.6563500000000001E-2</v>
      </c>
      <c r="O534" s="41">
        <f t="shared" si="118"/>
        <v>7.6821300000000009E-2</v>
      </c>
      <c r="P534" s="19">
        <v>0.30835000000000001</v>
      </c>
      <c r="Q534" s="41">
        <f t="shared" si="119"/>
        <v>0.38517129999999999</v>
      </c>
      <c r="R534" s="44">
        <f t="shared" si="120"/>
        <v>1.0470660294763945</v>
      </c>
      <c r="S534" s="44">
        <f t="shared" si="121"/>
        <v>1.6113220083259223</v>
      </c>
      <c r="T534" s="44">
        <f t="shared" si="122"/>
        <v>2.6583880378023168</v>
      </c>
      <c r="U534" s="44">
        <f t="shared" si="123"/>
        <v>10.670399374344672</v>
      </c>
      <c r="V534" s="44">
        <f t="shared" si="124"/>
        <v>13.328787412146987</v>
      </c>
      <c r="X534" s="36">
        <f t="shared" si="112"/>
        <v>100</v>
      </c>
      <c r="Y534" s="47">
        <f t="shared" si="125"/>
        <v>13.328787412146989</v>
      </c>
    </row>
    <row r="535" spans="1:25" ht="15" x14ac:dyDescent="0.25">
      <c r="A535" s="18" t="s">
        <v>1053</v>
      </c>
      <c r="B535" s="18" t="s">
        <v>1054</v>
      </c>
      <c r="C535" s="18" t="s">
        <v>38</v>
      </c>
      <c r="D535" s="19">
        <v>3.12696</v>
      </c>
      <c r="E535" s="19">
        <v>0</v>
      </c>
      <c r="F535" s="19">
        <v>0</v>
      </c>
      <c r="G535" s="19">
        <v>0</v>
      </c>
      <c r="H535" s="19">
        <f t="shared" si="113"/>
        <v>3.12696</v>
      </c>
      <c r="I535" s="42">
        <f t="shared" si="114"/>
        <v>0</v>
      </c>
      <c r="J535" s="42">
        <f t="shared" si="115"/>
        <v>0</v>
      </c>
      <c r="K535" s="42">
        <f t="shared" si="116"/>
        <v>0</v>
      </c>
      <c r="L535" s="42">
        <f t="shared" si="117"/>
        <v>100</v>
      </c>
      <c r="M535" s="19">
        <v>2.79522E-2</v>
      </c>
      <c r="N535" s="19">
        <v>3.1198300000000002E-2</v>
      </c>
      <c r="O535" s="41">
        <f t="shared" si="118"/>
        <v>5.9150500000000002E-2</v>
      </c>
      <c r="P535" s="19">
        <v>0.14294299999999999</v>
      </c>
      <c r="Q535" s="41">
        <f t="shared" si="119"/>
        <v>0.20209349999999998</v>
      </c>
      <c r="R535" s="44">
        <f t="shared" si="120"/>
        <v>0.89390973981119048</v>
      </c>
      <c r="S535" s="44">
        <f t="shared" si="121"/>
        <v>0.99771983012254717</v>
      </c>
      <c r="T535" s="44">
        <f t="shared" si="122"/>
        <v>1.8916295699337375</v>
      </c>
      <c r="U535" s="44">
        <f t="shared" si="123"/>
        <v>4.5713088750735533</v>
      </c>
      <c r="V535" s="44">
        <f t="shared" si="124"/>
        <v>6.4629384450072909</v>
      </c>
      <c r="X535" s="36">
        <f t="shared" si="112"/>
        <v>100</v>
      </c>
      <c r="Y535" s="47">
        <f t="shared" si="125"/>
        <v>6.4629384450072909</v>
      </c>
    </row>
    <row r="536" spans="1:25" ht="15" x14ac:dyDescent="0.25">
      <c r="A536" s="18" t="s">
        <v>1055</v>
      </c>
      <c r="B536" s="49" t="s">
        <v>1740</v>
      </c>
      <c r="C536" s="18" t="s">
        <v>38</v>
      </c>
      <c r="D536" s="19">
        <v>1.3477600000000001</v>
      </c>
      <c r="E536" s="19">
        <v>0</v>
      </c>
      <c r="F536" s="19">
        <v>0</v>
      </c>
      <c r="G536" s="19">
        <v>1.3477622033200001</v>
      </c>
      <c r="H536" s="19">
        <f t="shared" si="113"/>
        <v>-2.2033200000048936E-6</v>
      </c>
      <c r="I536" s="42">
        <f t="shared" si="114"/>
        <v>0</v>
      </c>
      <c r="J536" s="42">
        <f t="shared" si="115"/>
        <v>0</v>
      </c>
      <c r="K536" s="42">
        <f t="shared" si="116"/>
        <v>100.00016348014485</v>
      </c>
      <c r="L536" s="42">
        <f t="shared" si="117"/>
        <v>-1.6348014483327103E-4</v>
      </c>
      <c r="M536" s="19">
        <v>2.1542599999999999E-3</v>
      </c>
      <c r="N536" s="19">
        <v>1.17085E-2</v>
      </c>
      <c r="O536" s="41">
        <f t="shared" si="118"/>
        <v>1.386276E-2</v>
      </c>
      <c r="P536" s="19">
        <v>0.56776599999999999</v>
      </c>
      <c r="Q536" s="41">
        <f t="shared" si="119"/>
        <v>0.58162875999999997</v>
      </c>
      <c r="R536" s="44">
        <f t="shared" si="120"/>
        <v>0.15984003086602955</v>
      </c>
      <c r="S536" s="44">
        <f t="shared" si="121"/>
        <v>0.86873775746423698</v>
      </c>
      <c r="T536" s="44">
        <f t="shared" si="122"/>
        <v>1.0285777883302665</v>
      </c>
      <c r="U536" s="44">
        <f t="shared" si="123"/>
        <v>42.126639757820385</v>
      </c>
      <c r="V536" s="44">
        <f t="shared" si="124"/>
        <v>43.155217546150645</v>
      </c>
      <c r="X536" s="36">
        <f t="shared" si="112"/>
        <v>100.00000000000001</v>
      </c>
      <c r="Y536" s="47">
        <f t="shared" si="125"/>
        <v>43.155217546150652</v>
      </c>
    </row>
    <row r="537" spans="1:25" ht="15" x14ac:dyDescent="0.25">
      <c r="A537" s="18" t="s">
        <v>1056</v>
      </c>
      <c r="B537" s="18" t="s">
        <v>1057</v>
      </c>
      <c r="C537" s="18" t="s">
        <v>38</v>
      </c>
      <c r="D537" s="19">
        <v>0.68944700000000003</v>
      </c>
      <c r="E537" s="19">
        <v>0</v>
      </c>
      <c r="F537" s="19">
        <v>0</v>
      </c>
      <c r="G537" s="19">
        <v>0.233904604258</v>
      </c>
      <c r="H537" s="19">
        <f t="shared" si="113"/>
        <v>0.45554239574200006</v>
      </c>
      <c r="I537" s="42">
        <f t="shared" si="114"/>
        <v>0</v>
      </c>
      <c r="J537" s="42">
        <f t="shared" si="115"/>
        <v>0</v>
      </c>
      <c r="K537" s="42">
        <f t="shared" si="116"/>
        <v>33.926408303756489</v>
      </c>
      <c r="L537" s="42">
        <f t="shared" si="117"/>
        <v>66.073591696243511</v>
      </c>
      <c r="M537" s="19">
        <v>4.4084900000000002E-3</v>
      </c>
      <c r="N537" s="19">
        <v>3.7802700000000001E-3</v>
      </c>
      <c r="O537" s="41">
        <f t="shared" si="118"/>
        <v>8.1887599999999998E-3</v>
      </c>
      <c r="P537" s="19">
        <v>4.8622699999999998E-2</v>
      </c>
      <c r="Q537" s="41">
        <f t="shared" si="119"/>
        <v>5.6811459999999994E-2</v>
      </c>
      <c r="R537" s="44">
        <f t="shared" si="120"/>
        <v>0.63942406015255704</v>
      </c>
      <c r="S537" s="44">
        <f t="shared" si="121"/>
        <v>0.54830465576034126</v>
      </c>
      <c r="T537" s="44">
        <f t="shared" si="122"/>
        <v>1.1877287159128982</v>
      </c>
      <c r="U537" s="44">
        <f t="shared" si="123"/>
        <v>7.0524202730594219</v>
      </c>
      <c r="V537" s="44">
        <f t="shared" si="124"/>
        <v>8.2401489889723205</v>
      </c>
      <c r="X537" s="36">
        <f t="shared" si="112"/>
        <v>100</v>
      </c>
      <c r="Y537" s="47">
        <f t="shared" si="125"/>
        <v>8.2401489889723205</v>
      </c>
    </row>
    <row r="538" spans="1:25" ht="15" x14ac:dyDescent="0.25">
      <c r="A538" s="18" t="s">
        <v>1058</v>
      </c>
      <c r="B538" s="18" t="s">
        <v>1059</v>
      </c>
      <c r="C538" s="18" t="s">
        <v>38</v>
      </c>
      <c r="D538" s="19">
        <v>5.2999299999999999E-2</v>
      </c>
      <c r="E538" s="19">
        <v>0</v>
      </c>
      <c r="F538" s="19">
        <v>0</v>
      </c>
      <c r="G538" s="19">
        <v>5.2999312289399997E-2</v>
      </c>
      <c r="H538" s="19">
        <f t="shared" si="113"/>
        <v>-1.2289399997644779E-8</v>
      </c>
      <c r="I538" s="42">
        <f t="shared" si="114"/>
        <v>0</v>
      </c>
      <c r="J538" s="42">
        <f t="shared" si="115"/>
        <v>0</v>
      </c>
      <c r="K538" s="42">
        <f t="shared" si="116"/>
        <v>100.00002318785342</v>
      </c>
      <c r="L538" s="42">
        <f t="shared" si="117"/>
        <v>-2.3187853420035317E-5</v>
      </c>
      <c r="M538" s="19">
        <v>5.0745E-4</v>
      </c>
      <c r="N538" s="19">
        <v>5.9767000000000002E-4</v>
      </c>
      <c r="O538" s="41">
        <f t="shared" si="118"/>
        <v>1.10512E-3</v>
      </c>
      <c r="P538" s="19">
        <v>3.4369600000000002E-3</v>
      </c>
      <c r="Q538" s="41">
        <f t="shared" si="119"/>
        <v>4.5420800000000004E-3</v>
      </c>
      <c r="R538" s="44">
        <f t="shared" si="120"/>
        <v>0.95746547595911646</v>
      </c>
      <c r="S538" s="44">
        <f t="shared" si="121"/>
        <v>1.1276941393565576</v>
      </c>
      <c r="T538" s="44">
        <f t="shared" si="122"/>
        <v>2.085159615315674</v>
      </c>
      <c r="U538" s="44">
        <f t="shared" si="123"/>
        <v>6.4849158385110757</v>
      </c>
      <c r="V538" s="44">
        <f t="shared" si="124"/>
        <v>8.5700754538267496</v>
      </c>
      <c r="X538" s="36">
        <f t="shared" si="112"/>
        <v>100</v>
      </c>
      <c r="Y538" s="47">
        <f t="shared" si="125"/>
        <v>8.5700754538267496</v>
      </c>
    </row>
    <row r="539" spans="1:25" ht="15" x14ac:dyDescent="0.25">
      <c r="A539" s="18" t="s">
        <v>1060</v>
      </c>
      <c r="B539" s="18" t="s">
        <v>1061</v>
      </c>
      <c r="C539" s="18" t="s">
        <v>38</v>
      </c>
      <c r="D539" s="19">
        <v>5.7473000000000001</v>
      </c>
      <c r="E539" s="19">
        <v>0</v>
      </c>
      <c r="F539" s="19">
        <v>0</v>
      </c>
      <c r="G539" s="19">
        <v>0</v>
      </c>
      <c r="H539" s="19">
        <f t="shared" si="113"/>
        <v>5.7473000000000001</v>
      </c>
      <c r="I539" s="42">
        <f t="shared" si="114"/>
        <v>0</v>
      </c>
      <c r="J539" s="42">
        <f t="shared" si="115"/>
        <v>0</v>
      </c>
      <c r="K539" s="42">
        <f t="shared" si="116"/>
        <v>0</v>
      </c>
      <c r="L539" s="42">
        <f t="shared" si="117"/>
        <v>100</v>
      </c>
      <c r="M539" s="19">
        <v>7.0954699999999996E-2</v>
      </c>
      <c r="N539" s="19">
        <v>2.5380199999999999E-2</v>
      </c>
      <c r="O539" s="41">
        <f t="shared" si="118"/>
        <v>9.6334900000000001E-2</v>
      </c>
      <c r="P539" s="19">
        <v>0.144564</v>
      </c>
      <c r="Q539" s="41">
        <f t="shared" si="119"/>
        <v>0.2408989</v>
      </c>
      <c r="R539" s="44">
        <f t="shared" si="120"/>
        <v>1.2345744958502252</v>
      </c>
      <c r="S539" s="44">
        <f t="shared" si="121"/>
        <v>0.44160214361526279</v>
      </c>
      <c r="T539" s="44">
        <f t="shared" si="122"/>
        <v>1.6761766394654882</v>
      </c>
      <c r="U539" s="44">
        <f t="shared" si="123"/>
        <v>2.5153376368033684</v>
      </c>
      <c r="V539" s="44">
        <f t="shared" si="124"/>
        <v>4.1915142762688564</v>
      </c>
      <c r="X539" s="36">
        <f t="shared" si="112"/>
        <v>100</v>
      </c>
      <c r="Y539" s="47">
        <f t="shared" si="125"/>
        <v>4.1915142762688564</v>
      </c>
    </row>
    <row r="540" spans="1:25" ht="15" x14ac:dyDescent="0.25">
      <c r="A540" s="18" t="s">
        <v>1062</v>
      </c>
      <c r="B540" s="18" t="s">
        <v>1063</v>
      </c>
      <c r="C540" s="18" t="s">
        <v>38</v>
      </c>
      <c r="D540" s="19">
        <v>0.72854600000000003</v>
      </c>
      <c r="E540" s="19">
        <v>0</v>
      </c>
      <c r="F540" s="19">
        <v>0</v>
      </c>
      <c r="G540" s="19">
        <v>0</v>
      </c>
      <c r="H540" s="19">
        <f t="shared" si="113"/>
        <v>0.72854600000000003</v>
      </c>
      <c r="I540" s="42">
        <f t="shared" si="114"/>
        <v>0</v>
      </c>
      <c r="J540" s="42">
        <f t="shared" si="115"/>
        <v>0</v>
      </c>
      <c r="K540" s="42">
        <f t="shared" si="116"/>
        <v>0</v>
      </c>
      <c r="L540" s="42">
        <f t="shared" si="117"/>
        <v>100</v>
      </c>
      <c r="M540" s="19">
        <v>0</v>
      </c>
      <c r="N540" s="19">
        <v>0</v>
      </c>
      <c r="O540" s="41">
        <f t="shared" si="118"/>
        <v>0</v>
      </c>
      <c r="P540" s="19">
        <v>3.9230699999999997E-5</v>
      </c>
      <c r="Q540" s="41">
        <f t="shared" si="119"/>
        <v>3.9230699999999997E-5</v>
      </c>
      <c r="R540" s="44">
        <f t="shared" si="120"/>
        <v>0</v>
      </c>
      <c r="S540" s="44">
        <f t="shared" si="121"/>
        <v>0</v>
      </c>
      <c r="T540" s="44">
        <f t="shared" si="122"/>
        <v>0</v>
      </c>
      <c r="U540" s="44">
        <f t="shared" si="123"/>
        <v>5.3847938222157552E-3</v>
      </c>
      <c r="V540" s="44">
        <f t="shared" si="124"/>
        <v>5.3847938222157552E-3</v>
      </c>
      <c r="X540" s="36">
        <f t="shared" si="112"/>
        <v>100</v>
      </c>
      <c r="Y540" s="47">
        <f t="shared" si="125"/>
        <v>5.3847938222157552E-3</v>
      </c>
    </row>
    <row r="541" spans="1:25" ht="15" x14ac:dyDescent="0.25">
      <c r="A541" s="18" t="s">
        <v>1064</v>
      </c>
      <c r="B541" s="18" t="s">
        <v>1065</v>
      </c>
      <c r="C541" s="18" t="s">
        <v>38</v>
      </c>
      <c r="D541" s="19">
        <v>2.3455699999999999</v>
      </c>
      <c r="E541" s="19">
        <v>0</v>
      </c>
      <c r="F541" s="19">
        <v>0</v>
      </c>
      <c r="G541" s="19">
        <v>0</v>
      </c>
      <c r="H541" s="19">
        <f t="shared" si="113"/>
        <v>2.3455699999999999</v>
      </c>
      <c r="I541" s="42">
        <f t="shared" si="114"/>
        <v>0</v>
      </c>
      <c r="J541" s="42">
        <f t="shared" si="115"/>
        <v>0</v>
      </c>
      <c r="K541" s="42">
        <f t="shared" si="116"/>
        <v>0</v>
      </c>
      <c r="L541" s="42">
        <f t="shared" si="117"/>
        <v>100</v>
      </c>
      <c r="M541" s="19">
        <v>3.3624000000000001E-2</v>
      </c>
      <c r="N541" s="19">
        <v>1.1831400000000001E-2</v>
      </c>
      <c r="O541" s="41">
        <f t="shared" si="118"/>
        <v>4.54554E-2</v>
      </c>
      <c r="P541" s="19">
        <v>8.3637400000000001E-2</v>
      </c>
      <c r="Q541" s="41">
        <f t="shared" si="119"/>
        <v>0.12909280000000001</v>
      </c>
      <c r="R541" s="44">
        <f t="shared" si="120"/>
        <v>1.4335108310559908</v>
      </c>
      <c r="S541" s="44">
        <f t="shared" si="121"/>
        <v>0.50441470516761389</v>
      </c>
      <c r="T541" s="44">
        <f t="shared" si="122"/>
        <v>1.9379255362236045</v>
      </c>
      <c r="U541" s="44">
        <f t="shared" si="123"/>
        <v>3.565760135063119</v>
      </c>
      <c r="V541" s="44">
        <f t="shared" si="124"/>
        <v>5.5036856712867239</v>
      </c>
      <c r="X541" s="36">
        <f t="shared" si="112"/>
        <v>100</v>
      </c>
      <c r="Y541" s="47">
        <f t="shared" si="125"/>
        <v>5.503685671286723</v>
      </c>
    </row>
    <row r="542" spans="1:25" ht="15" x14ac:dyDescent="0.25">
      <c r="A542" s="18" t="s">
        <v>1066</v>
      </c>
      <c r="B542" s="18" t="s">
        <v>1067</v>
      </c>
      <c r="C542" s="18" t="s">
        <v>38</v>
      </c>
      <c r="D542" s="19">
        <v>5.2984099999999996</v>
      </c>
      <c r="E542" s="19">
        <v>0</v>
      </c>
      <c r="F542" s="19">
        <v>0</v>
      </c>
      <c r="G542" s="19">
        <v>0</v>
      </c>
      <c r="H542" s="19">
        <f t="shared" si="113"/>
        <v>5.2984099999999996</v>
      </c>
      <c r="I542" s="42">
        <f t="shared" si="114"/>
        <v>0</v>
      </c>
      <c r="J542" s="42">
        <f t="shared" si="115"/>
        <v>0</v>
      </c>
      <c r="K542" s="42">
        <f t="shared" si="116"/>
        <v>0</v>
      </c>
      <c r="L542" s="42">
        <f t="shared" si="117"/>
        <v>100</v>
      </c>
      <c r="M542" s="19">
        <v>0</v>
      </c>
      <c r="N542" s="19">
        <v>1.1599999999999999E-2</v>
      </c>
      <c r="O542" s="41">
        <f t="shared" si="118"/>
        <v>1.1599999999999999E-2</v>
      </c>
      <c r="P542" s="19">
        <v>7.2719800000000001E-2</v>
      </c>
      <c r="Q542" s="41">
        <f t="shared" si="119"/>
        <v>8.43198E-2</v>
      </c>
      <c r="R542" s="44">
        <f t="shared" si="120"/>
        <v>0</v>
      </c>
      <c r="S542" s="44">
        <f t="shared" si="121"/>
        <v>0.21893360460968478</v>
      </c>
      <c r="T542" s="44">
        <f t="shared" si="122"/>
        <v>0.21893360460968478</v>
      </c>
      <c r="U542" s="44">
        <f t="shared" si="123"/>
        <v>1.3724834431461517</v>
      </c>
      <c r="V542" s="44">
        <f t="shared" si="124"/>
        <v>1.5914170477558363</v>
      </c>
      <c r="X542" s="36">
        <f t="shared" si="112"/>
        <v>100</v>
      </c>
      <c r="Y542" s="47">
        <f t="shared" si="125"/>
        <v>1.5914170477558365</v>
      </c>
    </row>
    <row r="543" spans="1:25" ht="30" x14ac:dyDescent="0.25">
      <c r="A543" s="18" t="s">
        <v>1068</v>
      </c>
      <c r="B543" s="49" t="s">
        <v>1741</v>
      </c>
      <c r="C543" s="18" t="s">
        <v>38</v>
      </c>
      <c r="D543" s="19">
        <v>4.0801999999999996</v>
      </c>
      <c r="E543" s="19">
        <v>0</v>
      </c>
      <c r="F543" s="19">
        <v>0</v>
      </c>
      <c r="G543" s="19">
        <v>0</v>
      </c>
      <c r="H543" s="19">
        <f t="shared" si="113"/>
        <v>4.0801999999999996</v>
      </c>
      <c r="I543" s="42">
        <f t="shared" si="114"/>
        <v>0</v>
      </c>
      <c r="J543" s="42">
        <f t="shared" si="115"/>
        <v>0</v>
      </c>
      <c r="K543" s="42">
        <f t="shared" si="116"/>
        <v>0</v>
      </c>
      <c r="L543" s="42">
        <f t="shared" si="117"/>
        <v>100</v>
      </c>
      <c r="M543" s="19">
        <v>6.8391599999999997E-2</v>
      </c>
      <c r="N543" s="19">
        <v>2.8799999999999999E-2</v>
      </c>
      <c r="O543" s="41">
        <f t="shared" si="118"/>
        <v>9.7191599999999989E-2</v>
      </c>
      <c r="P543" s="19">
        <v>0.15960199999999999</v>
      </c>
      <c r="Q543" s="41">
        <f t="shared" si="119"/>
        <v>0.25679359999999996</v>
      </c>
      <c r="R543" s="44">
        <f t="shared" si="120"/>
        <v>1.6761825400715653</v>
      </c>
      <c r="S543" s="44">
        <f t="shared" si="121"/>
        <v>0.70584775256114896</v>
      </c>
      <c r="T543" s="44">
        <f t="shared" si="122"/>
        <v>2.3820302926327139</v>
      </c>
      <c r="U543" s="44">
        <f t="shared" si="123"/>
        <v>3.9116219793147398</v>
      </c>
      <c r="V543" s="44">
        <f t="shared" si="124"/>
        <v>6.2936522719474528</v>
      </c>
      <c r="X543" s="36">
        <f t="shared" si="112"/>
        <v>100</v>
      </c>
      <c r="Y543" s="47">
        <f t="shared" si="125"/>
        <v>6.2936522719474546</v>
      </c>
    </row>
    <row r="544" spans="1:25" ht="15" x14ac:dyDescent="0.25">
      <c r="A544" s="18" t="s">
        <v>1069</v>
      </c>
      <c r="B544" s="18" t="s">
        <v>1070</v>
      </c>
      <c r="C544" s="18" t="s">
        <v>38</v>
      </c>
      <c r="D544" s="19">
        <v>0.118981</v>
      </c>
      <c r="E544" s="19">
        <v>0</v>
      </c>
      <c r="F544" s="19">
        <v>0</v>
      </c>
      <c r="G544" s="19">
        <v>0</v>
      </c>
      <c r="H544" s="19">
        <f t="shared" si="113"/>
        <v>0.118981</v>
      </c>
      <c r="I544" s="42">
        <f t="shared" si="114"/>
        <v>0</v>
      </c>
      <c r="J544" s="42">
        <f t="shared" si="115"/>
        <v>0</v>
      </c>
      <c r="K544" s="42">
        <f t="shared" si="116"/>
        <v>0</v>
      </c>
      <c r="L544" s="42">
        <f t="shared" si="117"/>
        <v>100</v>
      </c>
      <c r="M544" s="19">
        <v>0</v>
      </c>
      <c r="N544" s="19">
        <v>0</v>
      </c>
      <c r="O544" s="41">
        <f t="shared" si="118"/>
        <v>0</v>
      </c>
      <c r="P544" s="19">
        <v>0</v>
      </c>
      <c r="Q544" s="41">
        <f t="shared" si="119"/>
        <v>0</v>
      </c>
      <c r="R544" s="44">
        <f t="shared" si="120"/>
        <v>0</v>
      </c>
      <c r="S544" s="44">
        <f t="shared" si="121"/>
        <v>0</v>
      </c>
      <c r="T544" s="44">
        <f t="shared" si="122"/>
        <v>0</v>
      </c>
      <c r="U544" s="44">
        <f t="shared" si="123"/>
        <v>0</v>
      </c>
      <c r="V544" s="44">
        <f t="shared" si="124"/>
        <v>0</v>
      </c>
      <c r="X544" s="36">
        <f t="shared" si="112"/>
        <v>100</v>
      </c>
      <c r="Y544" s="47">
        <f t="shared" si="125"/>
        <v>0</v>
      </c>
    </row>
    <row r="545" spans="1:25" ht="15" x14ac:dyDescent="0.25">
      <c r="A545" s="18" t="s">
        <v>1071</v>
      </c>
      <c r="B545" s="18" t="s">
        <v>1072</v>
      </c>
      <c r="C545" s="18" t="s">
        <v>38</v>
      </c>
      <c r="D545" s="19">
        <v>0.82077599999999995</v>
      </c>
      <c r="E545" s="19">
        <v>0</v>
      </c>
      <c r="F545" s="19">
        <v>0</v>
      </c>
      <c r="G545" s="19">
        <v>0</v>
      </c>
      <c r="H545" s="19">
        <f t="shared" si="113"/>
        <v>0.82077599999999995</v>
      </c>
      <c r="I545" s="42">
        <f t="shared" si="114"/>
        <v>0</v>
      </c>
      <c r="J545" s="42">
        <f t="shared" si="115"/>
        <v>0</v>
      </c>
      <c r="K545" s="42">
        <f t="shared" si="116"/>
        <v>0</v>
      </c>
      <c r="L545" s="42">
        <f t="shared" si="117"/>
        <v>100</v>
      </c>
      <c r="M545" s="19">
        <v>0</v>
      </c>
      <c r="N545" s="19">
        <v>3.5066900000000001E-4</v>
      </c>
      <c r="O545" s="41">
        <f t="shared" si="118"/>
        <v>3.5066900000000001E-4</v>
      </c>
      <c r="P545" s="19">
        <v>1.7164E-4</v>
      </c>
      <c r="Q545" s="41">
        <f t="shared" si="119"/>
        <v>5.2230899999999999E-4</v>
      </c>
      <c r="R545" s="44">
        <f t="shared" si="120"/>
        <v>0</v>
      </c>
      <c r="S545" s="44">
        <f t="shared" si="121"/>
        <v>4.2724080626139173E-2</v>
      </c>
      <c r="T545" s="44">
        <f t="shared" si="122"/>
        <v>4.2724080626139173E-2</v>
      </c>
      <c r="U545" s="44">
        <f t="shared" si="123"/>
        <v>2.0911917502461085E-2</v>
      </c>
      <c r="V545" s="44">
        <f t="shared" si="124"/>
        <v>6.3635998128600255E-2</v>
      </c>
      <c r="X545" s="36">
        <f t="shared" si="112"/>
        <v>100</v>
      </c>
      <c r="Y545" s="47">
        <f t="shared" si="125"/>
        <v>6.3635998128600255E-2</v>
      </c>
    </row>
    <row r="546" spans="1:25" ht="15" x14ac:dyDescent="0.25">
      <c r="A546" s="18" t="s">
        <v>1073</v>
      </c>
      <c r="B546" s="18" t="s">
        <v>1074</v>
      </c>
      <c r="C546" s="18" t="s">
        <v>38</v>
      </c>
      <c r="D546" s="19">
        <v>15.956300000000001</v>
      </c>
      <c r="E546" s="19">
        <v>0</v>
      </c>
      <c r="F546" s="19">
        <v>7.1241056409599999</v>
      </c>
      <c r="G546" s="19">
        <v>0.31189966228400001</v>
      </c>
      <c r="H546" s="19">
        <f t="shared" si="113"/>
        <v>8.5202946967560003</v>
      </c>
      <c r="I546" s="42">
        <f t="shared" si="114"/>
        <v>0</v>
      </c>
      <c r="J546" s="42">
        <f t="shared" si="115"/>
        <v>44.647604024491891</v>
      </c>
      <c r="K546" s="42">
        <f t="shared" si="116"/>
        <v>1.9547116955935899</v>
      </c>
      <c r="L546" s="42">
        <f t="shared" si="117"/>
        <v>53.397684279914515</v>
      </c>
      <c r="M546" s="19">
        <v>1.14297</v>
      </c>
      <c r="N546" s="19">
        <v>0.26411299999999999</v>
      </c>
      <c r="O546" s="41">
        <f t="shared" si="118"/>
        <v>1.4070830000000001</v>
      </c>
      <c r="P546" s="19">
        <v>2.7967</v>
      </c>
      <c r="Q546" s="41">
        <f t="shared" si="119"/>
        <v>4.2037829999999996</v>
      </c>
      <c r="R546" s="44">
        <f t="shared" si="120"/>
        <v>7.1631267900453111</v>
      </c>
      <c r="S546" s="44">
        <f t="shared" si="121"/>
        <v>1.655227088986795</v>
      </c>
      <c r="T546" s="44">
        <f t="shared" si="122"/>
        <v>8.8183538790321059</v>
      </c>
      <c r="U546" s="44">
        <f t="shared" si="123"/>
        <v>17.527246291433478</v>
      </c>
      <c r="V546" s="44">
        <f t="shared" si="124"/>
        <v>26.345600170465584</v>
      </c>
      <c r="X546" s="36">
        <f t="shared" ref="X546:X609" si="126">SUM(I546:L546)</f>
        <v>100</v>
      </c>
      <c r="Y546" s="47">
        <f t="shared" si="125"/>
        <v>26.345600170465584</v>
      </c>
    </row>
    <row r="547" spans="1:25" ht="15" x14ac:dyDescent="0.25">
      <c r="A547" s="18" t="s">
        <v>1075</v>
      </c>
      <c r="B547" s="18" t="s">
        <v>1076</v>
      </c>
      <c r="C547" s="18" t="s">
        <v>38</v>
      </c>
      <c r="D547" s="19">
        <v>5.8846800000000004</v>
      </c>
      <c r="E547" s="19">
        <v>0</v>
      </c>
      <c r="F547" s="19">
        <v>0.96556977340399996</v>
      </c>
      <c r="G547" s="19">
        <v>1.5476102063199999</v>
      </c>
      <c r="H547" s="19">
        <f t="shared" si="113"/>
        <v>3.3715000202760006</v>
      </c>
      <c r="I547" s="42">
        <f t="shared" si="114"/>
        <v>0</v>
      </c>
      <c r="J547" s="42">
        <f t="shared" si="115"/>
        <v>16.408195065899928</v>
      </c>
      <c r="K547" s="42">
        <f t="shared" si="116"/>
        <v>26.298969635052373</v>
      </c>
      <c r="L547" s="42">
        <f t="shared" si="117"/>
        <v>57.292835299047709</v>
      </c>
      <c r="M547" s="19">
        <v>0.23113600000000001</v>
      </c>
      <c r="N547" s="19">
        <v>0.13182199999999999</v>
      </c>
      <c r="O547" s="41">
        <f t="shared" si="118"/>
        <v>0.362958</v>
      </c>
      <c r="P547" s="19">
        <v>0.37447599999999998</v>
      </c>
      <c r="Q547" s="41">
        <f t="shared" si="119"/>
        <v>0.73743399999999992</v>
      </c>
      <c r="R547" s="44">
        <f t="shared" si="120"/>
        <v>3.9277581788644413</v>
      </c>
      <c r="S547" s="44">
        <f t="shared" si="121"/>
        <v>2.2400878212579101</v>
      </c>
      <c r="T547" s="44">
        <f t="shared" si="122"/>
        <v>6.167846000122351</v>
      </c>
      <c r="U547" s="44">
        <f t="shared" si="123"/>
        <v>6.3635745699001465</v>
      </c>
      <c r="V547" s="44">
        <f t="shared" si="124"/>
        <v>12.531420570022497</v>
      </c>
      <c r="X547" s="36">
        <f t="shared" si="126"/>
        <v>100.00000000000001</v>
      </c>
      <c r="Y547" s="47">
        <f t="shared" si="125"/>
        <v>12.531420570022497</v>
      </c>
    </row>
    <row r="548" spans="1:25" ht="15" x14ac:dyDescent="0.25">
      <c r="A548" s="18" t="s">
        <v>1077</v>
      </c>
      <c r="B548" s="49" t="s">
        <v>1742</v>
      </c>
      <c r="C548" s="18" t="s">
        <v>38</v>
      </c>
      <c r="D548" s="19">
        <v>1.84582</v>
      </c>
      <c r="E548" s="19">
        <v>0</v>
      </c>
      <c r="F548" s="19">
        <v>0</v>
      </c>
      <c r="G548" s="19">
        <v>0</v>
      </c>
      <c r="H548" s="19">
        <f t="shared" si="113"/>
        <v>1.84582</v>
      </c>
      <c r="I548" s="42">
        <f t="shared" si="114"/>
        <v>0</v>
      </c>
      <c r="J548" s="42">
        <f t="shared" si="115"/>
        <v>0</v>
      </c>
      <c r="K548" s="42">
        <f t="shared" si="116"/>
        <v>0</v>
      </c>
      <c r="L548" s="42">
        <f t="shared" si="117"/>
        <v>100</v>
      </c>
      <c r="M548" s="19">
        <v>0.114736</v>
      </c>
      <c r="N548" s="19">
        <v>0.12923999999999999</v>
      </c>
      <c r="O548" s="41">
        <f t="shared" si="118"/>
        <v>0.243976</v>
      </c>
      <c r="P548" s="19">
        <v>0.147753</v>
      </c>
      <c r="Q548" s="41">
        <f t="shared" si="119"/>
        <v>0.39172899999999999</v>
      </c>
      <c r="R548" s="44">
        <f t="shared" si="120"/>
        <v>6.2159907249894353</v>
      </c>
      <c r="S548" s="44">
        <f t="shared" si="121"/>
        <v>7.0017661527126158</v>
      </c>
      <c r="T548" s="44">
        <f t="shared" si="122"/>
        <v>13.217756877702049</v>
      </c>
      <c r="U548" s="44">
        <f t="shared" si="123"/>
        <v>8.0047350229166447</v>
      </c>
      <c r="V548" s="44">
        <f t="shared" si="124"/>
        <v>21.222491900618696</v>
      </c>
      <c r="X548" s="36">
        <f t="shared" si="126"/>
        <v>100</v>
      </c>
      <c r="Y548" s="47">
        <f t="shared" si="125"/>
        <v>21.222491900618696</v>
      </c>
    </row>
    <row r="549" spans="1:25" ht="15" x14ac:dyDescent="0.25">
      <c r="A549" s="18" t="s">
        <v>1078</v>
      </c>
      <c r="B549" s="18" t="s">
        <v>1079</v>
      </c>
      <c r="C549" s="18" t="s">
        <v>38</v>
      </c>
      <c r="D549" s="19">
        <v>1.7000299999999999</v>
      </c>
      <c r="E549" s="19">
        <v>0</v>
      </c>
      <c r="F549" s="19">
        <v>0</v>
      </c>
      <c r="G549" s="19">
        <v>0</v>
      </c>
      <c r="H549" s="19">
        <f t="shared" ref="H549:H612" si="127">D549-E549-F549-G549</f>
        <v>1.7000299999999999</v>
      </c>
      <c r="I549" s="42">
        <f t="shared" ref="I549:I612" si="128">E549/D549*100</f>
        <v>0</v>
      </c>
      <c r="J549" s="42">
        <f t="shared" ref="J549:J612" si="129">F549/D549*100</f>
        <v>0</v>
      </c>
      <c r="K549" s="42">
        <f t="shared" ref="K549:K612" si="130">G549/D549*100</f>
        <v>0</v>
      </c>
      <c r="L549" s="42">
        <f t="shared" ref="L549:L612" si="131">H549/D549*100</f>
        <v>100</v>
      </c>
      <c r="M549" s="19">
        <v>4.4678599999999999E-2</v>
      </c>
      <c r="N549" s="19">
        <v>4.3361900000000002E-2</v>
      </c>
      <c r="O549" s="41">
        <f t="shared" ref="O549:O612" si="132">M549+N549</f>
        <v>8.8040499999999994E-2</v>
      </c>
      <c r="P549" s="19">
        <v>0.150064</v>
      </c>
      <c r="Q549" s="41">
        <f t="shared" ref="Q549:Q612" si="133">O549+P549</f>
        <v>0.2381045</v>
      </c>
      <c r="R549" s="44">
        <f t="shared" ref="R549:R612" si="134">M549/D549*100</f>
        <v>2.6281065628253617</v>
      </c>
      <c r="S549" s="44">
        <f t="shared" ref="S549:S612" si="135">N549/D549*100</f>
        <v>2.5506549884413805</v>
      </c>
      <c r="T549" s="44">
        <f t="shared" ref="T549:T612" si="136">O549/D549*100</f>
        <v>5.1787615512667422</v>
      </c>
      <c r="U549" s="44">
        <f t="shared" ref="U549:U612" si="137">P549/D549*100</f>
        <v>8.827138344617449</v>
      </c>
      <c r="V549" s="44">
        <f t="shared" ref="V549:V612" si="138">Q549/D549*100</f>
        <v>14.005899895884191</v>
      </c>
      <c r="X549" s="36">
        <f t="shared" si="126"/>
        <v>100</v>
      </c>
      <c r="Y549" s="47">
        <f t="shared" ref="Y549:Y612" si="139">SUM(R549:S549,U549)</f>
        <v>14.005899895884191</v>
      </c>
    </row>
    <row r="550" spans="1:25" ht="15" x14ac:dyDescent="0.25">
      <c r="A550" s="18" t="s">
        <v>1080</v>
      </c>
      <c r="B550" s="18" t="s">
        <v>1081</v>
      </c>
      <c r="C550" s="18" t="s">
        <v>38</v>
      </c>
      <c r="D550" s="19">
        <v>8.8013600000000007</v>
      </c>
      <c r="E550" s="19">
        <v>0</v>
      </c>
      <c r="F550" s="19">
        <v>0</v>
      </c>
      <c r="G550" s="19">
        <v>0</v>
      </c>
      <c r="H550" s="19">
        <f t="shared" si="127"/>
        <v>8.8013600000000007</v>
      </c>
      <c r="I550" s="42">
        <f t="shared" si="128"/>
        <v>0</v>
      </c>
      <c r="J550" s="42">
        <f t="shared" si="129"/>
        <v>0</v>
      </c>
      <c r="K550" s="42">
        <f t="shared" si="130"/>
        <v>0</v>
      </c>
      <c r="L550" s="42">
        <f t="shared" si="131"/>
        <v>100</v>
      </c>
      <c r="M550" s="19">
        <v>8.1060199999999999E-2</v>
      </c>
      <c r="N550" s="19">
        <v>5.1637299999999997E-2</v>
      </c>
      <c r="O550" s="41">
        <f t="shared" si="132"/>
        <v>0.1326975</v>
      </c>
      <c r="P550" s="19">
        <v>0.26825199999999999</v>
      </c>
      <c r="Q550" s="41">
        <f t="shared" si="133"/>
        <v>0.40094949999999996</v>
      </c>
      <c r="R550" s="44">
        <f t="shared" si="134"/>
        <v>0.92099630057172976</v>
      </c>
      <c r="S550" s="44">
        <f t="shared" si="135"/>
        <v>0.58669682867193251</v>
      </c>
      <c r="T550" s="44">
        <f t="shared" si="136"/>
        <v>1.5076931292436622</v>
      </c>
      <c r="U550" s="44">
        <f t="shared" si="137"/>
        <v>3.047847150894861</v>
      </c>
      <c r="V550" s="44">
        <f t="shared" si="138"/>
        <v>4.5555402801385227</v>
      </c>
      <c r="X550" s="36">
        <f t="shared" si="126"/>
        <v>100</v>
      </c>
      <c r="Y550" s="47">
        <f t="shared" si="139"/>
        <v>4.5555402801385227</v>
      </c>
    </row>
    <row r="551" spans="1:25" ht="15" x14ac:dyDescent="0.25">
      <c r="A551" s="18" t="s">
        <v>1082</v>
      </c>
      <c r="B551" s="18" t="s">
        <v>1083</v>
      </c>
      <c r="C551" s="18" t="s">
        <v>38</v>
      </c>
      <c r="D551" s="19">
        <v>0.579484</v>
      </c>
      <c r="E551" s="19">
        <v>0</v>
      </c>
      <c r="F551" s="19">
        <v>0</v>
      </c>
      <c r="G551" s="19">
        <v>1.25777045889E-2</v>
      </c>
      <c r="H551" s="19">
        <f t="shared" si="127"/>
        <v>0.56690629541110005</v>
      </c>
      <c r="I551" s="42">
        <f t="shared" si="128"/>
        <v>0</v>
      </c>
      <c r="J551" s="42">
        <f t="shared" si="129"/>
        <v>0</v>
      </c>
      <c r="K551" s="42">
        <f t="shared" si="130"/>
        <v>2.1705007539293582</v>
      </c>
      <c r="L551" s="42">
        <f t="shared" si="131"/>
        <v>97.829499246070654</v>
      </c>
      <c r="M551" s="19">
        <v>0</v>
      </c>
      <c r="N551" s="19">
        <v>0</v>
      </c>
      <c r="O551" s="41">
        <f t="shared" si="132"/>
        <v>0</v>
      </c>
      <c r="P551" s="19">
        <v>0</v>
      </c>
      <c r="Q551" s="41">
        <f t="shared" si="133"/>
        <v>0</v>
      </c>
      <c r="R551" s="44">
        <f t="shared" si="134"/>
        <v>0</v>
      </c>
      <c r="S551" s="44">
        <f t="shared" si="135"/>
        <v>0</v>
      </c>
      <c r="T551" s="44">
        <f t="shared" si="136"/>
        <v>0</v>
      </c>
      <c r="U551" s="44">
        <f t="shared" si="137"/>
        <v>0</v>
      </c>
      <c r="V551" s="44">
        <f t="shared" si="138"/>
        <v>0</v>
      </c>
      <c r="X551" s="36">
        <f t="shared" si="126"/>
        <v>100.00000000000001</v>
      </c>
      <c r="Y551" s="47">
        <f t="shared" si="139"/>
        <v>0</v>
      </c>
    </row>
    <row r="552" spans="1:25" ht="15" x14ac:dyDescent="0.25">
      <c r="A552" s="18" t="s">
        <v>1084</v>
      </c>
      <c r="B552" s="49" t="s">
        <v>1743</v>
      </c>
      <c r="C552" s="18" t="s">
        <v>28</v>
      </c>
      <c r="D552" s="19">
        <v>1.75098</v>
      </c>
      <c r="E552" s="19">
        <v>0</v>
      </c>
      <c r="F552" s="19">
        <v>0</v>
      </c>
      <c r="G552" s="19">
        <v>0</v>
      </c>
      <c r="H552" s="19">
        <f t="shared" si="127"/>
        <v>1.75098</v>
      </c>
      <c r="I552" s="42">
        <f t="shared" si="128"/>
        <v>0</v>
      </c>
      <c r="J552" s="42">
        <f t="shared" si="129"/>
        <v>0</v>
      </c>
      <c r="K552" s="42">
        <f t="shared" si="130"/>
        <v>0</v>
      </c>
      <c r="L552" s="42">
        <f t="shared" si="131"/>
        <v>100</v>
      </c>
      <c r="M552" s="19">
        <v>1.8965299999999999E-4</v>
      </c>
      <c r="N552" s="19">
        <v>0.13650399999999999</v>
      </c>
      <c r="O552" s="41">
        <f t="shared" si="132"/>
        <v>0.136693653</v>
      </c>
      <c r="P552" s="19">
        <v>0.20658399999999999</v>
      </c>
      <c r="Q552" s="41">
        <f t="shared" si="133"/>
        <v>0.34327765300000002</v>
      </c>
      <c r="R552" s="44">
        <f t="shared" si="134"/>
        <v>1.0831248786393905E-2</v>
      </c>
      <c r="S552" s="44">
        <f t="shared" si="135"/>
        <v>7.7958628882111718</v>
      </c>
      <c r="T552" s="44">
        <f t="shared" si="136"/>
        <v>7.8066941369975673</v>
      </c>
      <c r="U552" s="44">
        <f t="shared" si="137"/>
        <v>11.798193011913328</v>
      </c>
      <c r="V552" s="44">
        <f t="shared" si="138"/>
        <v>19.604887148910898</v>
      </c>
      <c r="X552" s="36">
        <f t="shared" si="126"/>
        <v>100</v>
      </c>
      <c r="Y552" s="47">
        <f t="shared" si="139"/>
        <v>19.604887148910894</v>
      </c>
    </row>
    <row r="553" spans="1:25" ht="15" x14ac:dyDescent="0.25">
      <c r="A553" s="18" t="s">
        <v>1085</v>
      </c>
      <c r="B553" s="18" t="s">
        <v>1086</v>
      </c>
      <c r="C553" s="18" t="s">
        <v>38</v>
      </c>
      <c r="D553" s="19">
        <v>1.4790300000000001</v>
      </c>
      <c r="E553" s="19">
        <v>0</v>
      </c>
      <c r="F553" s="19">
        <v>0</v>
      </c>
      <c r="G553" s="19">
        <v>0</v>
      </c>
      <c r="H553" s="19">
        <f t="shared" si="127"/>
        <v>1.4790300000000001</v>
      </c>
      <c r="I553" s="42">
        <f t="shared" si="128"/>
        <v>0</v>
      </c>
      <c r="J553" s="42">
        <f t="shared" si="129"/>
        <v>0</v>
      </c>
      <c r="K553" s="42">
        <f t="shared" si="130"/>
        <v>0</v>
      </c>
      <c r="L553" s="42">
        <f t="shared" si="131"/>
        <v>100</v>
      </c>
      <c r="M553" s="19">
        <v>0</v>
      </c>
      <c r="N553" s="19">
        <v>5.8228999999999998E-3</v>
      </c>
      <c r="O553" s="41">
        <f t="shared" si="132"/>
        <v>5.8228999999999998E-3</v>
      </c>
      <c r="P553" s="19">
        <v>4.46697E-2</v>
      </c>
      <c r="Q553" s="41">
        <f t="shared" si="133"/>
        <v>5.0492599999999999E-2</v>
      </c>
      <c r="R553" s="44">
        <f t="shared" si="134"/>
        <v>0</v>
      </c>
      <c r="S553" s="44">
        <f t="shared" si="135"/>
        <v>0.39369722047558192</v>
      </c>
      <c r="T553" s="44">
        <f t="shared" si="136"/>
        <v>0.39369722047558192</v>
      </c>
      <c r="U553" s="44">
        <f t="shared" si="137"/>
        <v>3.0202024299709942</v>
      </c>
      <c r="V553" s="44">
        <f t="shared" si="138"/>
        <v>3.4138996504465764</v>
      </c>
      <c r="X553" s="36">
        <f t="shared" si="126"/>
        <v>100</v>
      </c>
      <c r="Y553" s="47">
        <f t="shared" si="139"/>
        <v>3.413899650446576</v>
      </c>
    </row>
    <row r="554" spans="1:25" ht="15" x14ac:dyDescent="0.25">
      <c r="A554" s="18" t="s">
        <v>1087</v>
      </c>
      <c r="B554" s="18" t="s">
        <v>1088</v>
      </c>
      <c r="C554" s="18" t="s">
        <v>38</v>
      </c>
      <c r="D554" s="19">
        <v>0.44909100000000002</v>
      </c>
      <c r="E554" s="19">
        <v>0</v>
      </c>
      <c r="F554" s="19">
        <v>0</v>
      </c>
      <c r="G554" s="19">
        <v>0</v>
      </c>
      <c r="H554" s="19">
        <f t="shared" si="127"/>
        <v>0.44909100000000002</v>
      </c>
      <c r="I554" s="42">
        <f t="shared" si="128"/>
        <v>0</v>
      </c>
      <c r="J554" s="42">
        <f t="shared" si="129"/>
        <v>0</v>
      </c>
      <c r="K554" s="42">
        <f t="shared" si="130"/>
        <v>0</v>
      </c>
      <c r="L554" s="42">
        <f t="shared" si="131"/>
        <v>100</v>
      </c>
      <c r="M554" s="19">
        <v>0</v>
      </c>
      <c r="N554" s="19">
        <v>4.3664899999999998E-6</v>
      </c>
      <c r="O554" s="41">
        <f t="shared" si="132"/>
        <v>4.3664899999999998E-6</v>
      </c>
      <c r="P554" s="19">
        <v>1.7433499999999999E-4</v>
      </c>
      <c r="Q554" s="41">
        <f t="shared" si="133"/>
        <v>1.7870148999999999E-4</v>
      </c>
      <c r="R554" s="44">
        <f t="shared" si="134"/>
        <v>0</v>
      </c>
      <c r="S554" s="44">
        <f t="shared" si="135"/>
        <v>9.7229514730867446E-4</v>
      </c>
      <c r="T554" s="44">
        <f t="shared" si="136"/>
        <v>9.7229514730867446E-4</v>
      </c>
      <c r="U554" s="44">
        <f t="shared" si="137"/>
        <v>3.8819526554751703E-2</v>
      </c>
      <c r="V554" s="44">
        <f t="shared" si="138"/>
        <v>3.979182170206038E-2</v>
      </c>
      <c r="X554" s="36">
        <f t="shared" si="126"/>
        <v>100</v>
      </c>
      <c r="Y554" s="47">
        <f t="shared" si="139"/>
        <v>3.979182170206038E-2</v>
      </c>
    </row>
    <row r="555" spans="1:25" ht="15" x14ac:dyDescent="0.25">
      <c r="A555" s="18" t="s">
        <v>1089</v>
      </c>
      <c r="B555" s="18" t="s">
        <v>1090</v>
      </c>
      <c r="C555" s="18" t="s">
        <v>38</v>
      </c>
      <c r="D555" s="19">
        <v>1.16449</v>
      </c>
      <c r="E555" s="19">
        <v>0</v>
      </c>
      <c r="F555" s="19">
        <v>0</v>
      </c>
      <c r="G555" s="19">
        <v>0</v>
      </c>
      <c r="H555" s="19">
        <f t="shared" si="127"/>
        <v>1.16449</v>
      </c>
      <c r="I555" s="42">
        <f t="shared" si="128"/>
        <v>0</v>
      </c>
      <c r="J555" s="42">
        <f t="shared" si="129"/>
        <v>0</v>
      </c>
      <c r="K555" s="42">
        <f t="shared" si="130"/>
        <v>0</v>
      </c>
      <c r="L555" s="42">
        <f t="shared" si="131"/>
        <v>100</v>
      </c>
      <c r="M555" s="19">
        <v>0</v>
      </c>
      <c r="N555" s="19">
        <v>0</v>
      </c>
      <c r="O555" s="41">
        <f t="shared" si="132"/>
        <v>0</v>
      </c>
      <c r="P555" s="19">
        <v>3.8892299999999998E-2</v>
      </c>
      <c r="Q555" s="41">
        <f t="shared" si="133"/>
        <v>3.8892299999999998E-2</v>
      </c>
      <c r="R555" s="44">
        <f t="shared" si="134"/>
        <v>0</v>
      </c>
      <c r="S555" s="44">
        <f t="shared" si="135"/>
        <v>0</v>
      </c>
      <c r="T555" s="44">
        <f t="shared" si="136"/>
        <v>0</v>
      </c>
      <c r="U555" s="44">
        <f t="shared" si="137"/>
        <v>3.3398569330779995</v>
      </c>
      <c r="V555" s="44">
        <f t="shared" si="138"/>
        <v>3.3398569330779995</v>
      </c>
      <c r="X555" s="36">
        <f t="shared" si="126"/>
        <v>100</v>
      </c>
      <c r="Y555" s="47">
        <f t="shared" si="139"/>
        <v>3.3398569330779995</v>
      </c>
    </row>
    <row r="556" spans="1:25" ht="15" x14ac:dyDescent="0.25">
      <c r="A556" s="18" t="s">
        <v>1091</v>
      </c>
      <c r="B556" s="49" t="s">
        <v>1744</v>
      </c>
      <c r="C556" s="18" t="s">
        <v>38</v>
      </c>
      <c r="D556" s="19">
        <v>3.7633999999999999</v>
      </c>
      <c r="E556" s="19">
        <v>0.199765127371</v>
      </c>
      <c r="F556" s="19">
        <v>2.9278587040400001E-3</v>
      </c>
      <c r="G556" s="19">
        <v>1.0676627691700001E-4</v>
      </c>
      <c r="H556" s="19">
        <f t="shared" si="127"/>
        <v>3.5606002476480425</v>
      </c>
      <c r="I556" s="42">
        <f t="shared" si="128"/>
        <v>5.3081024438273898</v>
      </c>
      <c r="J556" s="42">
        <f t="shared" si="129"/>
        <v>7.779823308816497E-2</v>
      </c>
      <c r="K556" s="42">
        <f t="shared" si="130"/>
        <v>2.8369633022532819E-3</v>
      </c>
      <c r="L556" s="42">
        <f t="shared" si="131"/>
        <v>94.611262359782174</v>
      </c>
      <c r="M556" s="19">
        <v>0.10087599999999999</v>
      </c>
      <c r="N556" s="19">
        <v>5.6832300000000002E-2</v>
      </c>
      <c r="O556" s="41">
        <f t="shared" si="132"/>
        <v>0.1577083</v>
      </c>
      <c r="P556" s="19">
        <v>0.39192100000000002</v>
      </c>
      <c r="Q556" s="41">
        <f t="shared" si="133"/>
        <v>0.54962929999999999</v>
      </c>
      <c r="R556" s="44">
        <f t="shared" si="134"/>
        <v>2.6804485305840462</v>
      </c>
      <c r="S556" s="44">
        <f t="shared" si="135"/>
        <v>1.5101317957166394</v>
      </c>
      <c r="T556" s="44">
        <f t="shared" si="136"/>
        <v>4.1905803263006858</v>
      </c>
      <c r="U556" s="44">
        <f t="shared" si="137"/>
        <v>10.414013923579743</v>
      </c>
      <c r="V556" s="44">
        <f t="shared" si="138"/>
        <v>14.604594249880428</v>
      </c>
      <c r="X556" s="36">
        <f t="shared" si="126"/>
        <v>99.999999999999986</v>
      </c>
      <c r="Y556" s="47">
        <f t="shared" si="139"/>
        <v>14.604594249880428</v>
      </c>
    </row>
    <row r="557" spans="1:25" ht="15" x14ac:dyDescent="0.25">
      <c r="A557" s="18" t="s">
        <v>1092</v>
      </c>
      <c r="B557" s="18" t="s">
        <v>1093</v>
      </c>
      <c r="C557" s="18" t="s">
        <v>1778</v>
      </c>
      <c r="D557" s="19">
        <v>37.456299999999999</v>
      </c>
      <c r="E557" s="19">
        <v>0.26250034277500001</v>
      </c>
      <c r="F557" s="19">
        <v>3.7047498814500002</v>
      </c>
      <c r="G557" s="19">
        <v>1.6347940678799999</v>
      </c>
      <c r="H557" s="19">
        <f t="shared" si="127"/>
        <v>31.854255707895</v>
      </c>
      <c r="I557" s="42">
        <f t="shared" si="128"/>
        <v>0.70081760017673933</v>
      </c>
      <c r="J557" s="42">
        <f t="shared" si="129"/>
        <v>9.890859165080375</v>
      </c>
      <c r="K557" s="42">
        <f t="shared" si="130"/>
        <v>4.3645369881168188</v>
      </c>
      <c r="L557" s="42">
        <f t="shared" si="131"/>
        <v>85.04378624662607</v>
      </c>
      <c r="M557" s="19">
        <v>0.25119999999999998</v>
      </c>
      <c r="N557" s="19">
        <v>0.33256000000000002</v>
      </c>
      <c r="O557" s="41">
        <f t="shared" si="132"/>
        <v>0.58376000000000006</v>
      </c>
      <c r="P557" s="19">
        <v>0.98623700000000003</v>
      </c>
      <c r="Q557" s="41">
        <f t="shared" si="133"/>
        <v>1.5699970000000001</v>
      </c>
      <c r="R557" s="44">
        <f t="shared" si="134"/>
        <v>0.67064819536366382</v>
      </c>
      <c r="S557" s="44">
        <f t="shared" si="135"/>
        <v>0.88786132105947468</v>
      </c>
      <c r="T557" s="44">
        <f t="shared" si="136"/>
        <v>1.5585095164231386</v>
      </c>
      <c r="U557" s="44">
        <f t="shared" si="137"/>
        <v>2.6330336952662172</v>
      </c>
      <c r="V557" s="44">
        <f t="shared" si="138"/>
        <v>4.1915432116893561</v>
      </c>
      <c r="X557" s="36">
        <f t="shared" si="126"/>
        <v>100</v>
      </c>
      <c r="Y557" s="47">
        <f t="shared" si="139"/>
        <v>4.1915432116893552</v>
      </c>
    </row>
    <row r="558" spans="1:25" ht="15" x14ac:dyDescent="0.25">
      <c r="A558" s="18" t="s">
        <v>1094</v>
      </c>
      <c r="B558" s="49" t="s">
        <v>1745</v>
      </c>
      <c r="C558" s="18" t="s">
        <v>38</v>
      </c>
      <c r="D558" s="19">
        <v>7.8535500000000003</v>
      </c>
      <c r="E558" s="19">
        <v>0</v>
      </c>
      <c r="F558" s="19">
        <v>0</v>
      </c>
      <c r="G558" s="19">
        <v>0</v>
      </c>
      <c r="H558" s="19">
        <f t="shared" si="127"/>
        <v>7.8535500000000003</v>
      </c>
      <c r="I558" s="42">
        <f t="shared" si="128"/>
        <v>0</v>
      </c>
      <c r="J558" s="42">
        <f t="shared" si="129"/>
        <v>0</v>
      </c>
      <c r="K558" s="42">
        <f t="shared" si="130"/>
        <v>0</v>
      </c>
      <c r="L558" s="42">
        <f t="shared" si="131"/>
        <v>100</v>
      </c>
      <c r="M558" s="19">
        <v>7.0000000000000007E-2</v>
      </c>
      <c r="N558" s="19">
        <v>7.7514399999999997E-2</v>
      </c>
      <c r="O558" s="41">
        <f t="shared" si="132"/>
        <v>0.14751439999999999</v>
      </c>
      <c r="P558" s="19">
        <v>0.24775</v>
      </c>
      <c r="Q558" s="41">
        <f t="shared" si="133"/>
        <v>0.39526439999999996</v>
      </c>
      <c r="R558" s="44">
        <f t="shared" si="134"/>
        <v>0.89131666571168455</v>
      </c>
      <c r="S558" s="44">
        <f t="shared" si="135"/>
        <v>0.98699823646631135</v>
      </c>
      <c r="T558" s="44">
        <f t="shared" si="136"/>
        <v>1.8783149021779959</v>
      </c>
      <c r="U558" s="44">
        <f t="shared" si="137"/>
        <v>3.1546243418581406</v>
      </c>
      <c r="V558" s="44">
        <f t="shared" si="138"/>
        <v>5.032939244036136</v>
      </c>
      <c r="X558" s="36">
        <f t="shared" si="126"/>
        <v>100</v>
      </c>
      <c r="Y558" s="47">
        <f t="shared" si="139"/>
        <v>5.032939244036136</v>
      </c>
    </row>
    <row r="559" spans="1:25" ht="15" x14ac:dyDescent="0.25">
      <c r="A559" s="18" t="s">
        <v>1095</v>
      </c>
      <c r="B559" s="18" t="s">
        <v>1096</v>
      </c>
      <c r="C559" s="18" t="s">
        <v>38</v>
      </c>
      <c r="D559" s="19">
        <v>2.2324600000000001</v>
      </c>
      <c r="E559" s="19">
        <v>0</v>
      </c>
      <c r="F559" s="19">
        <v>0</v>
      </c>
      <c r="G559" s="19">
        <v>0</v>
      </c>
      <c r="H559" s="19">
        <f t="shared" si="127"/>
        <v>2.2324600000000001</v>
      </c>
      <c r="I559" s="42">
        <f t="shared" si="128"/>
        <v>0</v>
      </c>
      <c r="J559" s="42">
        <f t="shared" si="129"/>
        <v>0</v>
      </c>
      <c r="K559" s="42">
        <f t="shared" si="130"/>
        <v>0</v>
      </c>
      <c r="L559" s="42">
        <f t="shared" si="131"/>
        <v>100</v>
      </c>
      <c r="M559" s="19">
        <v>9.9745200000000006E-2</v>
      </c>
      <c r="N559" s="19">
        <v>0.14270099999999999</v>
      </c>
      <c r="O559" s="41">
        <f t="shared" si="132"/>
        <v>0.2424462</v>
      </c>
      <c r="P559" s="19">
        <v>0.21545400000000001</v>
      </c>
      <c r="Q559" s="41">
        <f t="shared" si="133"/>
        <v>0.45790019999999998</v>
      </c>
      <c r="R559" s="44">
        <f t="shared" si="134"/>
        <v>4.4679501536421711</v>
      </c>
      <c r="S559" s="44">
        <f t="shared" si="135"/>
        <v>6.3920966109135211</v>
      </c>
      <c r="T559" s="44">
        <f t="shared" si="136"/>
        <v>10.860046764555692</v>
      </c>
      <c r="U559" s="44">
        <f t="shared" si="137"/>
        <v>9.6509679904679135</v>
      </c>
      <c r="V559" s="44">
        <f t="shared" si="138"/>
        <v>20.511014755023606</v>
      </c>
      <c r="X559" s="36">
        <f t="shared" si="126"/>
        <v>100</v>
      </c>
      <c r="Y559" s="47">
        <f t="shared" si="139"/>
        <v>20.511014755023606</v>
      </c>
    </row>
    <row r="560" spans="1:25" ht="15" x14ac:dyDescent="0.25">
      <c r="A560" s="18" t="s">
        <v>1097</v>
      </c>
      <c r="B560" s="49" t="s">
        <v>1746</v>
      </c>
      <c r="C560" s="18" t="s">
        <v>38</v>
      </c>
      <c r="D560" s="19">
        <v>8.9597700000000007</v>
      </c>
      <c r="E560" s="19">
        <v>0</v>
      </c>
      <c r="F560" s="19">
        <v>0</v>
      </c>
      <c r="G560" s="19">
        <v>0</v>
      </c>
      <c r="H560" s="19">
        <f t="shared" si="127"/>
        <v>8.9597700000000007</v>
      </c>
      <c r="I560" s="42">
        <f t="shared" si="128"/>
        <v>0</v>
      </c>
      <c r="J560" s="42">
        <f t="shared" si="129"/>
        <v>0</v>
      </c>
      <c r="K560" s="42">
        <f t="shared" si="130"/>
        <v>0</v>
      </c>
      <c r="L560" s="42">
        <f t="shared" si="131"/>
        <v>100</v>
      </c>
      <c r="M560" s="19">
        <v>8.1004999999999994E-2</v>
      </c>
      <c r="N560" s="19">
        <v>5.1389700000000003E-2</v>
      </c>
      <c r="O560" s="41">
        <f t="shared" si="132"/>
        <v>0.1323947</v>
      </c>
      <c r="P560" s="19">
        <v>0.28330300000000003</v>
      </c>
      <c r="Q560" s="41">
        <f t="shared" si="133"/>
        <v>0.41569770000000006</v>
      </c>
      <c r="R560" s="44">
        <f t="shared" si="134"/>
        <v>0.90409686855800975</v>
      </c>
      <c r="S560" s="44">
        <f t="shared" si="135"/>
        <v>0.57356048202130194</v>
      </c>
      <c r="T560" s="44">
        <f t="shared" si="136"/>
        <v>1.4776573505793116</v>
      </c>
      <c r="U560" s="44">
        <f t="shared" si="137"/>
        <v>3.1619450052847338</v>
      </c>
      <c r="V560" s="44">
        <f t="shared" si="138"/>
        <v>4.6396023558640458</v>
      </c>
      <c r="X560" s="36">
        <f t="shared" si="126"/>
        <v>100</v>
      </c>
      <c r="Y560" s="47">
        <f t="shared" si="139"/>
        <v>4.6396023558640458</v>
      </c>
    </row>
    <row r="561" spans="1:25" ht="15" x14ac:dyDescent="0.25">
      <c r="A561" s="18" t="s">
        <v>1098</v>
      </c>
      <c r="B561" s="18" t="s">
        <v>1099</v>
      </c>
      <c r="C561" s="18" t="s">
        <v>1778</v>
      </c>
      <c r="D561" s="19">
        <v>0.505579</v>
      </c>
      <c r="E561" s="19">
        <v>0</v>
      </c>
      <c r="F561" s="19">
        <v>0</v>
      </c>
      <c r="G561" s="19">
        <v>0</v>
      </c>
      <c r="H561" s="19">
        <f t="shared" si="127"/>
        <v>0.505579</v>
      </c>
      <c r="I561" s="42">
        <f t="shared" si="128"/>
        <v>0</v>
      </c>
      <c r="J561" s="42">
        <f t="shared" si="129"/>
        <v>0</v>
      </c>
      <c r="K561" s="42">
        <f t="shared" si="130"/>
        <v>0</v>
      </c>
      <c r="L561" s="42">
        <f t="shared" si="131"/>
        <v>100</v>
      </c>
      <c r="M561" s="19">
        <v>0</v>
      </c>
      <c r="N561" s="19">
        <v>0</v>
      </c>
      <c r="O561" s="41">
        <f t="shared" si="132"/>
        <v>0</v>
      </c>
      <c r="P561" s="19">
        <v>0</v>
      </c>
      <c r="Q561" s="41">
        <f t="shared" si="133"/>
        <v>0</v>
      </c>
      <c r="R561" s="44">
        <f t="shared" si="134"/>
        <v>0</v>
      </c>
      <c r="S561" s="44">
        <f t="shared" si="135"/>
        <v>0</v>
      </c>
      <c r="T561" s="44">
        <f t="shared" si="136"/>
        <v>0</v>
      </c>
      <c r="U561" s="44">
        <f t="shared" si="137"/>
        <v>0</v>
      </c>
      <c r="V561" s="44">
        <f t="shared" si="138"/>
        <v>0</v>
      </c>
      <c r="X561" s="36">
        <f t="shared" si="126"/>
        <v>100</v>
      </c>
      <c r="Y561" s="47">
        <f t="shared" si="139"/>
        <v>0</v>
      </c>
    </row>
    <row r="562" spans="1:25" ht="15" x14ac:dyDescent="0.25">
      <c r="A562" s="18" t="s">
        <v>1100</v>
      </c>
      <c r="B562" s="49" t="s">
        <v>1747</v>
      </c>
      <c r="C562" s="18" t="s">
        <v>38</v>
      </c>
      <c r="D562" s="19">
        <v>0.91239499999999996</v>
      </c>
      <c r="E562" s="19">
        <v>0</v>
      </c>
      <c r="F562" s="19">
        <v>0</v>
      </c>
      <c r="G562" s="19">
        <v>0</v>
      </c>
      <c r="H562" s="19">
        <f t="shared" si="127"/>
        <v>0.91239499999999996</v>
      </c>
      <c r="I562" s="42">
        <f t="shared" si="128"/>
        <v>0</v>
      </c>
      <c r="J562" s="42">
        <f t="shared" si="129"/>
        <v>0</v>
      </c>
      <c r="K562" s="42">
        <f t="shared" si="130"/>
        <v>0</v>
      </c>
      <c r="L562" s="42">
        <f t="shared" si="131"/>
        <v>100</v>
      </c>
      <c r="M562" s="19">
        <v>5.06617E-4</v>
      </c>
      <c r="N562" s="19">
        <v>1.71587E-3</v>
      </c>
      <c r="O562" s="41">
        <f t="shared" si="132"/>
        <v>2.222487E-3</v>
      </c>
      <c r="P562" s="19">
        <v>2.49178E-2</v>
      </c>
      <c r="Q562" s="41">
        <f t="shared" si="133"/>
        <v>2.7140286999999999E-2</v>
      </c>
      <c r="R562" s="44">
        <f t="shared" si="134"/>
        <v>5.5526060532992846E-2</v>
      </c>
      <c r="S562" s="44">
        <f t="shared" si="135"/>
        <v>0.18806218797779473</v>
      </c>
      <c r="T562" s="44">
        <f t="shared" si="136"/>
        <v>0.24358824851078756</v>
      </c>
      <c r="U562" s="44">
        <f t="shared" si="137"/>
        <v>2.7310320639635246</v>
      </c>
      <c r="V562" s="44">
        <f t="shared" si="138"/>
        <v>2.974620312474312</v>
      </c>
      <c r="X562" s="36">
        <f t="shared" si="126"/>
        <v>100</v>
      </c>
      <c r="Y562" s="47">
        <f t="shared" si="139"/>
        <v>2.974620312474312</v>
      </c>
    </row>
    <row r="563" spans="1:25" ht="15" x14ac:dyDescent="0.25">
      <c r="A563" s="18" t="s">
        <v>1101</v>
      </c>
      <c r="B563" s="18" t="s">
        <v>1102</v>
      </c>
      <c r="C563" s="18" t="s">
        <v>49</v>
      </c>
      <c r="D563" s="19">
        <v>12.8299</v>
      </c>
      <c r="E563" s="19">
        <v>0</v>
      </c>
      <c r="F563" s="19">
        <v>0</v>
      </c>
      <c r="G563" s="19">
        <v>0</v>
      </c>
      <c r="H563" s="19">
        <f t="shared" si="127"/>
        <v>12.8299</v>
      </c>
      <c r="I563" s="42">
        <f t="shared" si="128"/>
        <v>0</v>
      </c>
      <c r="J563" s="42">
        <f t="shared" si="129"/>
        <v>0</v>
      </c>
      <c r="K563" s="42">
        <f t="shared" si="130"/>
        <v>0</v>
      </c>
      <c r="L563" s="42">
        <f t="shared" si="131"/>
        <v>100</v>
      </c>
      <c r="M563" s="19">
        <v>0.20585200000000001</v>
      </c>
      <c r="N563" s="19">
        <v>0.13022500000000001</v>
      </c>
      <c r="O563" s="41">
        <f t="shared" si="132"/>
        <v>0.33607700000000001</v>
      </c>
      <c r="P563" s="19">
        <v>0.61138300000000001</v>
      </c>
      <c r="Q563" s="41">
        <f t="shared" si="133"/>
        <v>0.94745999999999997</v>
      </c>
      <c r="R563" s="44">
        <f t="shared" si="134"/>
        <v>1.6044708064754987</v>
      </c>
      <c r="S563" s="44">
        <f t="shared" si="135"/>
        <v>1.0150118083539232</v>
      </c>
      <c r="T563" s="44">
        <f t="shared" si="136"/>
        <v>2.6194826148294217</v>
      </c>
      <c r="U563" s="44">
        <f t="shared" si="137"/>
        <v>4.7652982486223587</v>
      </c>
      <c r="V563" s="44">
        <f t="shared" si="138"/>
        <v>7.3847808634517804</v>
      </c>
      <c r="X563" s="36">
        <f t="shared" si="126"/>
        <v>100</v>
      </c>
      <c r="Y563" s="47">
        <f t="shared" si="139"/>
        <v>7.3847808634517804</v>
      </c>
    </row>
    <row r="564" spans="1:25" ht="15" x14ac:dyDescent="0.25">
      <c r="A564" s="18" t="s">
        <v>1103</v>
      </c>
      <c r="B564" s="18" t="s">
        <v>1104</v>
      </c>
      <c r="C564" s="18" t="s">
        <v>38</v>
      </c>
      <c r="D564" s="19">
        <v>6.6626500000000002</v>
      </c>
      <c r="E564" s="19">
        <v>0</v>
      </c>
      <c r="F564" s="19">
        <v>0</v>
      </c>
      <c r="G564" s="19">
        <v>0</v>
      </c>
      <c r="H564" s="19">
        <f t="shared" si="127"/>
        <v>6.6626500000000002</v>
      </c>
      <c r="I564" s="42">
        <f t="shared" si="128"/>
        <v>0</v>
      </c>
      <c r="J564" s="42">
        <f t="shared" si="129"/>
        <v>0</v>
      </c>
      <c r="K564" s="42">
        <f t="shared" si="130"/>
        <v>0</v>
      </c>
      <c r="L564" s="42">
        <f t="shared" si="131"/>
        <v>100</v>
      </c>
      <c r="M564" s="19">
        <v>9.3548199999999998E-2</v>
      </c>
      <c r="N564" s="19">
        <v>0.22542499999999999</v>
      </c>
      <c r="O564" s="41">
        <f t="shared" si="132"/>
        <v>0.31897319999999996</v>
      </c>
      <c r="P564" s="19">
        <v>0.36962800000000001</v>
      </c>
      <c r="Q564" s="41">
        <f t="shared" si="133"/>
        <v>0.68860119999999991</v>
      </c>
      <c r="R564" s="44">
        <f t="shared" si="134"/>
        <v>1.4040689515433047</v>
      </c>
      <c r="S564" s="44">
        <f t="shared" si="135"/>
        <v>3.3834135066377486</v>
      </c>
      <c r="T564" s="44">
        <f t="shared" si="136"/>
        <v>4.7874824581810538</v>
      </c>
      <c r="U564" s="44">
        <f t="shared" si="137"/>
        <v>5.5477625269224706</v>
      </c>
      <c r="V564" s="44">
        <f t="shared" si="138"/>
        <v>10.335244985103524</v>
      </c>
      <c r="X564" s="36">
        <f t="shared" si="126"/>
        <v>100</v>
      </c>
      <c r="Y564" s="47">
        <f t="shared" si="139"/>
        <v>10.335244985103524</v>
      </c>
    </row>
    <row r="565" spans="1:25" ht="45" x14ac:dyDescent="0.25">
      <c r="A565" s="18" t="s">
        <v>1105</v>
      </c>
      <c r="B565" s="49" t="s">
        <v>1748</v>
      </c>
      <c r="C565" s="18" t="s">
        <v>38</v>
      </c>
      <c r="D565" s="19">
        <v>0.70325499999999996</v>
      </c>
      <c r="E565" s="19">
        <v>0</v>
      </c>
      <c r="F565" s="19">
        <v>0</v>
      </c>
      <c r="G565" s="19">
        <v>0</v>
      </c>
      <c r="H565" s="19">
        <f t="shared" si="127"/>
        <v>0.70325499999999996</v>
      </c>
      <c r="I565" s="42">
        <f t="shared" si="128"/>
        <v>0</v>
      </c>
      <c r="J565" s="42">
        <f t="shared" si="129"/>
        <v>0</v>
      </c>
      <c r="K565" s="42">
        <f t="shared" si="130"/>
        <v>0</v>
      </c>
      <c r="L565" s="42">
        <f t="shared" si="131"/>
        <v>100</v>
      </c>
      <c r="M565" s="19">
        <v>1.5149299999999999E-2</v>
      </c>
      <c r="N565" s="19">
        <v>3.9364300000000003E-3</v>
      </c>
      <c r="O565" s="41">
        <f t="shared" si="132"/>
        <v>1.9085729999999999E-2</v>
      </c>
      <c r="P565" s="19">
        <v>1.89369E-2</v>
      </c>
      <c r="Q565" s="41">
        <f t="shared" si="133"/>
        <v>3.8022630000000002E-2</v>
      </c>
      <c r="R565" s="44">
        <f t="shared" si="134"/>
        <v>2.1541688292297958</v>
      </c>
      <c r="S565" s="44">
        <f t="shared" si="135"/>
        <v>0.55974433171466975</v>
      </c>
      <c r="T565" s="44">
        <f t="shared" si="136"/>
        <v>2.7139131609444656</v>
      </c>
      <c r="U565" s="44">
        <f t="shared" si="137"/>
        <v>2.6927501404184828</v>
      </c>
      <c r="V565" s="44">
        <f t="shared" si="138"/>
        <v>5.4066633013629479</v>
      </c>
      <c r="X565" s="36">
        <f t="shared" si="126"/>
        <v>100</v>
      </c>
      <c r="Y565" s="47">
        <f t="shared" si="139"/>
        <v>5.4066633013629488</v>
      </c>
    </row>
    <row r="566" spans="1:25" ht="15" x14ac:dyDescent="0.25">
      <c r="A566" s="18" t="s">
        <v>1106</v>
      </c>
      <c r="B566" s="18" t="s">
        <v>1107</v>
      </c>
      <c r="C566" s="18" t="s">
        <v>38</v>
      </c>
      <c r="D566" s="19">
        <v>0.75807000000000002</v>
      </c>
      <c r="E566" s="19">
        <v>0</v>
      </c>
      <c r="F566" s="19">
        <v>0</v>
      </c>
      <c r="G566" s="19">
        <v>0</v>
      </c>
      <c r="H566" s="19">
        <f t="shared" si="127"/>
        <v>0.75807000000000002</v>
      </c>
      <c r="I566" s="42">
        <f t="shared" si="128"/>
        <v>0</v>
      </c>
      <c r="J566" s="42">
        <f t="shared" si="129"/>
        <v>0</v>
      </c>
      <c r="K566" s="42">
        <f t="shared" si="130"/>
        <v>0</v>
      </c>
      <c r="L566" s="42">
        <f t="shared" si="131"/>
        <v>100</v>
      </c>
      <c r="M566" s="19">
        <v>1.91734E-2</v>
      </c>
      <c r="N566" s="19">
        <v>1.1171E-2</v>
      </c>
      <c r="O566" s="41">
        <f t="shared" si="132"/>
        <v>3.0344400000000001E-2</v>
      </c>
      <c r="P566" s="19">
        <v>7.3297399999999999E-2</v>
      </c>
      <c r="Q566" s="41">
        <f t="shared" si="133"/>
        <v>0.10364180000000001</v>
      </c>
      <c r="R566" s="44">
        <f t="shared" si="134"/>
        <v>2.5292387246560346</v>
      </c>
      <c r="S566" s="44">
        <f t="shared" si="135"/>
        <v>1.4736106164338385</v>
      </c>
      <c r="T566" s="44">
        <f t="shared" si="136"/>
        <v>4.0028493410898731</v>
      </c>
      <c r="U566" s="44">
        <f t="shared" si="137"/>
        <v>9.6689487778173522</v>
      </c>
      <c r="V566" s="44">
        <f t="shared" si="138"/>
        <v>13.671798118907224</v>
      </c>
      <c r="X566" s="36">
        <f t="shared" si="126"/>
        <v>100</v>
      </c>
      <c r="Y566" s="47">
        <f t="shared" si="139"/>
        <v>13.671798118907226</v>
      </c>
    </row>
    <row r="567" spans="1:25" ht="15" x14ac:dyDescent="0.25">
      <c r="A567" s="18" t="s">
        <v>1108</v>
      </c>
      <c r="B567" s="49" t="s">
        <v>1749</v>
      </c>
      <c r="C567" s="18" t="s">
        <v>38</v>
      </c>
      <c r="D567" s="19">
        <v>1.2159899999999999</v>
      </c>
      <c r="E567" s="19">
        <v>0</v>
      </c>
      <c r="F567" s="19">
        <v>0</v>
      </c>
      <c r="G567" s="19">
        <v>0</v>
      </c>
      <c r="H567" s="19">
        <f t="shared" si="127"/>
        <v>1.2159899999999999</v>
      </c>
      <c r="I567" s="42">
        <f t="shared" si="128"/>
        <v>0</v>
      </c>
      <c r="J567" s="42">
        <f t="shared" si="129"/>
        <v>0</v>
      </c>
      <c r="K567" s="42">
        <f t="shared" si="130"/>
        <v>0</v>
      </c>
      <c r="L567" s="42">
        <f t="shared" si="131"/>
        <v>100</v>
      </c>
      <c r="M567" s="19">
        <v>1.29709E-2</v>
      </c>
      <c r="N567" s="19">
        <v>2.5685600000000001E-3</v>
      </c>
      <c r="O567" s="41">
        <f t="shared" si="132"/>
        <v>1.5539460000000001E-2</v>
      </c>
      <c r="P567" s="19">
        <v>2.24327E-2</v>
      </c>
      <c r="Q567" s="41">
        <f t="shared" si="133"/>
        <v>3.7972160000000005E-2</v>
      </c>
      <c r="R567" s="44">
        <f t="shared" si="134"/>
        <v>1.066694627422923</v>
      </c>
      <c r="S567" s="44">
        <f t="shared" si="135"/>
        <v>0.21123200026316008</v>
      </c>
      <c r="T567" s="44">
        <f t="shared" si="136"/>
        <v>1.2779266276860832</v>
      </c>
      <c r="U567" s="44">
        <f t="shared" si="137"/>
        <v>1.8448095790261434</v>
      </c>
      <c r="V567" s="44">
        <f t="shared" si="138"/>
        <v>3.1227362067122266</v>
      </c>
      <c r="X567" s="36">
        <f t="shared" si="126"/>
        <v>100</v>
      </c>
      <c r="Y567" s="47">
        <f t="shared" si="139"/>
        <v>3.1227362067122266</v>
      </c>
    </row>
    <row r="568" spans="1:25" ht="15" x14ac:dyDescent="0.25">
      <c r="A568" s="18" t="s">
        <v>1109</v>
      </c>
      <c r="B568" s="18" t="s">
        <v>1110</v>
      </c>
      <c r="C568" s="18" t="s">
        <v>38</v>
      </c>
      <c r="D568" s="19">
        <v>25.610099999999999</v>
      </c>
      <c r="E568" s="19">
        <v>0</v>
      </c>
      <c r="F568" s="19">
        <v>4.0135870129100004</v>
      </c>
      <c r="G568" s="19">
        <v>1.53623167965</v>
      </c>
      <c r="H568" s="19">
        <f t="shared" si="127"/>
        <v>20.060281307439997</v>
      </c>
      <c r="I568" s="42">
        <f t="shared" si="128"/>
        <v>0</v>
      </c>
      <c r="J568" s="42">
        <f t="shared" si="129"/>
        <v>15.671891218347451</v>
      </c>
      <c r="K568" s="42">
        <f t="shared" si="130"/>
        <v>5.9985383877845067</v>
      </c>
      <c r="L568" s="42">
        <f t="shared" si="131"/>
        <v>78.329570393868025</v>
      </c>
      <c r="M568" s="19">
        <v>0.76958499999999996</v>
      </c>
      <c r="N568" s="19">
        <v>0.33828200000000003</v>
      </c>
      <c r="O568" s="41">
        <f t="shared" si="132"/>
        <v>1.1078669999999999</v>
      </c>
      <c r="P568" s="19">
        <v>2.3522699999999999</v>
      </c>
      <c r="Q568" s="41">
        <f t="shared" si="133"/>
        <v>3.4601369999999996</v>
      </c>
      <c r="R568" s="44">
        <f t="shared" si="134"/>
        <v>3.0050058375406579</v>
      </c>
      <c r="S568" s="44">
        <f t="shared" si="135"/>
        <v>1.3208929289616207</v>
      </c>
      <c r="T568" s="44">
        <f t="shared" si="136"/>
        <v>4.325898766502279</v>
      </c>
      <c r="U568" s="44">
        <f t="shared" si="137"/>
        <v>9.1849309452130221</v>
      </c>
      <c r="V568" s="44">
        <f t="shared" si="138"/>
        <v>13.510829711715299</v>
      </c>
      <c r="X568" s="36">
        <f t="shared" si="126"/>
        <v>99.999999999999986</v>
      </c>
      <c r="Y568" s="47">
        <f t="shared" si="139"/>
        <v>13.510829711715301</v>
      </c>
    </row>
    <row r="569" spans="1:25" ht="30" x14ac:dyDescent="0.25">
      <c r="A569" s="18" t="s">
        <v>1111</v>
      </c>
      <c r="B569" s="49" t="s">
        <v>1750</v>
      </c>
      <c r="C569" s="18" t="s">
        <v>38</v>
      </c>
      <c r="D569" s="19">
        <v>0.10961600000000001</v>
      </c>
      <c r="E569" s="19">
        <v>0</v>
      </c>
      <c r="F569" s="19">
        <v>0</v>
      </c>
      <c r="G569" s="19">
        <v>0</v>
      </c>
      <c r="H569" s="19">
        <f t="shared" si="127"/>
        <v>0.10961600000000001</v>
      </c>
      <c r="I569" s="42">
        <f t="shared" si="128"/>
        <v>0</v>
      </c>
      <c r="J569" s="42">
        <f t="shared" si="129"/>
        <v>0</v>
      </c>
      <c r="K569" s="42">
        <f t="shared" si="130"/>
        <v>0</v>
      </c>
      <c r="L569" s="42">
        <f t="shared" si="131"/>
        <v>100</v>
      </c>
      <c r="M569" s="19">
        <v>0</v>
      </c>
      <c r="N569" s="19">
        <v>5.0690200000000005E-4</v>
      </c>
      <c r="O569" s="41">
        <f t="shared" si="132"/>
        <v>5.0690200000000005E-4</v>
      </c>
      <c r="P569" s="19">
        <v>1.49791E-2</v>
      </c>
      <c r="Q569" s="41">
        <f t="shared" si="133"/>
        <v>1.5486002E-2</v>
      </c>
      <c r="R569" s="44">
        <f t="shared" si="134"/>
        <v>0</v>
      </c>
      <c r="S569" s="44">
        <f t="shared" si="135"/>
        <v>0.46243431615822506</v>
      </c>
      <c r="T569" s="44">
        <f t="shared" si="136"/>
        <v>0.46243431615822506</v>
      </c>
      <c r="U569" s="44">
        <f t="shared" si="137"/>
        <v>13.665067143482704</v>
      </c>
      <c r="V569" s="44">
        <f t="shared" si="138"/>
        <v>14.127501459640929</v>
      </c>
      <c r="X569" s="36">
        <f t="shared" si="126"/>
        <v>100</v>
      </c>
      <c r="Y569" s="47">
        <f t="shared" si="139"/>
        <v>14.127501459640929</v>
      </c>
    </row>
    <row r="570" spans="1:25" ht="15" x14ac:dyDescent="0.25">
      <c r="A570" s="18" t="s">
        <v>1112</v>
      </c>
      <c r="B570" s="18" t="s">
        <v>1113</v>
      </c>
      <c r="C570" s="18" t="s">
        <v>38</v>
      </c>
      <c r="D570" s="19">
        <v>1.79948</v>
      </c>
      <c r="E570" s="19">
        <v>0</v>
      </c>
      <c r="F570" s="19">
        <v>0</v>
      </c>
      <c r="G570" s="19">
        <v>0</v>
      </c>
      <c r="H570" s="19">
        <f t="shared" si="127"/>
        <v>1.79948</v>
      </c>
      <c r="I570" s="42">
        <f t="shared" si="128"/>
        <v>0</v>
      </c>
      <c r="J570" s="42">
        <f t="shared" si="129"/>
        <v>0</v>
      </c>
      <c r="K570" s="42">
        <f t="shared" si="130"/>
        <v>0</v>
      </c>
      <c r="L570" s="42">
        <f t="shared" si="131"/>
        <v>100</v>
      </c>
      <c r="M570" s="19">
        <v>5.2958499999999999E-2</v>
      </c>
      <c r="N570" s="19">
        <v>8.6136099999999993E-2</v>
      </c>
      <c r="O570" s="41">
        <f t="shared" si="132"/>
        <v>0.13909459999999998</v>
      </c>
      <c r="P570" s="19">
        <v>0.239205</v>
      </c>
      <c r="Q570" s="41">
        <f t="shared" si="133"/>
        <v>0.37829959999999996</v>
      </c>
      <c r="R570" s="44">
        <f t="shared" si="134"/>
        <v>2.9429890857358791</v>
      </c>
      <c r="S570" s="44">
        <f t="shared" si="135"/>
        <v>4.7867217196078862</v>
      </c>
      <c r="T570" s="44">
        <f t="shared" si="136"/>
        <v>7.7297108053437649</v>
      </c>
      <c r="U570" s="44">
        <f t="shared" si="137"/>
        <v>13.293006868650945</v>
      </c>
      <c r="V570" s="44">
        <f t="shared" si="138"/>
        <v>21.022717673994705</v>
      </c>
      <c r="X570" s="36">
        <f t="shared" si="126"/>
        <v>100</v>
      </c>
      <c r="Y570" s="47">
        <f t="shared" si="139"/>
        <v>21.022717673994713</v>
      </c>
    </row>
    <row r="571" spans="1:25" ht="15" x14ac:dyDescent="0.25">
      <c r="A571" s="18" t="s">
        <v>1114</v>
      </c>
      <c r="B571" s="18" t="s">
        <v>1115</v>
      </c>
      <c r="C571" s="18" t="s">
        <v>38</v>
      </c>
      <c r="D571" s="19">
        <v>1.39621</v>
      </c>
      <c r="E571" s="19">
        <v>0</v>
      </c>
      <c r="F571" s="19">
        <v>0</v>
      </c>
      <c r="G571" s="19">
        <v>0</v>
      </c>
      <c r="H571" s="19">
        <f t="shared" si="127"/>
        <v>1.39621</v>
      </c>
      <c r="I571" s="42">
        <f t="shared" si="128"/>
        <v>0</v>
      </c>
      <c r="J571" s="42">
        <f t="shared" si="129"/>
        <v>0</v>
      </c>
      <c r="K571" s="42">
        <f t="shared" si="130"/>
        <v>0</v>
      </c>
      <c r="L571" s="42">
        <f t="shared" si="131"/>
        <v>100</v>
      </c>
      <c r="M571" s="19">
        <v>2.9085299999999999E-3</v>
      </c>
      <c r="N571" s="19">
        <v>2.7743899999999998E-3</v>
      </c>
      <c r="O571" s="41">
        <f t="shared" si="132"/>
        <v>5.6829199999999993E-3</v>
      </c>
      <c r="P571" s="19">
        <v>4.0983399999999998E-3</v>
      </c>
      <c r="Q571" s="41">
        <f t="shared" si="133"/>
        <v>9.78126E-3</v>
      </c>
      <c r="R571" s="44">
        <f t="shared" si="134"/>
        <v>0.20831608425666623</v>
      </c>
      <c r="S571" s="44">
        <f t="shared" si="135"/>
        <v>0.19870864698003882</v>
      </c>
      <c r="T571" s="44">
        <f t="shared" si="136"/>
        <v>0.40702473123670507</v>
      </c>
      <c r="U571" s="44">
        <f t="shared" si="137"/>
        <v>0.29353320775528036</v>
      </c>
      <c r="V571" s="44">
        <f t="shared" si="138"/>
        <v>0.70055793899198548</v>
      </c>
      <c r="X571" s="36">
        <f t="shared" si="126"/>
        <v>100</v>
      </c>
      <c r="Y571" s="47">
        <f t="shared" si="139"/>
        <v>0.70055793899198537</v>
      </c>
    </row>
    <row r="572" spans="1:25" ht="15" x14ac:dyDescent="0.25">
      <c r="A572" s="18" t="s">
        <v>1116</v>
      </c>
      <c r="B572" s="18" t="s">
        <v>1117</v>
      </c>
      <c r="C572" s="18" t="s">
        <v>1778</v>
      </c>
      <c r="D572" s="19">
        <v>8.8517899999999994</v>
      </c>
      <c r="E572" s="19">
        <v>0</v>
      </c>
      <c r="F572" s="19">
        <v>0</v>
      </c>
      <c r="G572" s="19">
        <v>0</v>
      </c>
      <c r="H572" s="19">
        <f t="shared" si="127"/>
        <v>8.8517899999999994</v>
      </c>
      <c r="I572" s="42">
        <f t="shared" si="128"/>
        <v>0</v>
      </c>
      <c r="J572" s="42">
        <f t="shared" si="129"/>
        <v>0</v>
      </c>
      <c r="K572" s="42">
        <f t="shared" si="130"/>
        <v>0</v>
      </c>
      <c r="L572" s="42">
        <f t="shared" si="131"/>
        <v>100</v>
      </c>
      <c r="M572" s="19">
        <v>7.1406499999999998E-2</v>
      </c>
      <c r="N572" s="19">
        <v>9.1317400000000007E-2</v>
      </c>
      <c r="O572" s="41">
        <f t="shared" si="132"/>
        <v>0.1627239</v>
      </c>
      <c r="P572" s="19">
        <v>0.60285500000000003</v>
      </c>
      <c r="Q572" s="41">
        <f t="shared" si="133"/>
        <v>0.76557890000000006</v>
      </c>
      <c r="R572" s="44">
        <f t="shared" si="134"/>
        <v>0.80668994632724</v>
      </c>
      <c r="S572" s="44">
        <f t="shared" si="135"/>
        <v>1.0316263716152327</v>
      </c>
      <c r="T572" s="44">
        <f t="shared" si="136"/>
        <v>1.8383163179424729</v>
      </c>
      <c r="U572" s="44">
        <f t="shared" si="137"/>
        <v>6.8105434042154194</v>
      </c>
      <c r="V572" s="44">
        <f t="shared" si="138"/>
        <v>8.6488597221578924</v>
      </c>
      <c r="X572" s="36">
        <f t="shared" si="126"/>
        <v>100</v>
      </c>
      <c r="Y572" s="47">
        <f t="shared" si="139"/>
        <v>8.6488597221578924</v>
      </c>
    </row>
    <row r="573" spans="1:25" ht="15" x14ac:dyDescent="0.25">
      <c r="A573" s="18" t="s">
        <v>1118</v>
      </c>
      <c r="B573" s="18" t="s">
        <v>1119</v>
      </c>
      <c r="C573" s="18" t="s">
        <v>38</v>
      </c>
      <c r="D573" s="19">
        <v>1.08718</v>
      </c>
      <c r="E573" s="19">
        <v>0</v>
      </c>
      <c r="F573" s="19">
        <v>0</v>
      </c>
      <c r="G573" s="19">
        <v>0</v>
      </c>
      <c r="H573" s="19">
        <f t="shared" si="127"/>
        <v>1.08718</v>
      </c>
      <c r="I573" s="42">
        <f t="shared" si="128"/>
        <v>0</v>
      </c>
      <c r="J573" s="42">
        <f t="shared" si="129"/>
        <v>0</v>
      </c>
      <c r="K573" s="42">
        <f t="shared" si="130"/>
        <v>0</v>
      </c>
      <c r="L573" s="42">
        <f t="shared" si="131"/>
        <v>100</v>
      </c>
      <c r="M573" s="19">
        <v>0</v>
      </c>
      <c r="N573" s="19">
        <v>0</v>
      </c>
      <c r="O573" s="41">
        <f t="shared" si="132"/>
        <v>0</v>
      </c>
      <c r="P573" s="19">
        <v>0</v>
      </c>
      <c r="Q573" s="41">
        <f t="shared" si="133"/>
        <v>0</v>
      </c>
      <c r="R573" s="44">
        <f t="shared" si="134"/>
        <v>0</v>
      </c>
      <c r="S573" s="44">
        <f t="shared" si="135"/>
        <v>0</v>
      </c>
      <c r="T573" s="44">
        <f t="shared" si="136"/>
        <v>0</v>
      </c>
      <c r="U573" s="44">
        <f t="shared" si="137"/>
        <v>0</v>
      </c>
      <c r="V573" s="44">
        <f t="shared" si="138"/>
        <v>0</v>
      </c>
      <c r="X573" s="36">
        <f t="shared" si="126"/>
        <v>100</v>
      </c>
      <c r="Y573" s="47">
        <f t="shared" si="139"/>
        <v>0</v>
      </c>
    </row>
    <row r="574" spans="1:25" ht="15" x14ac:dyDescent="0.25">
      <c r="A574" s="18" t="s">
        <v>1120</v>
      </c>
      <c r="B574" s="18" t="s">
        <v>1121</v>
      </c>
      <c r="C574" s="18" t="s">
        <v>38</v>
      </c>
      <c r="D574" s="19">
        <v>0.79393000000000002</v>
      </c>
      <c r="E574" s="19">
        <v>0</v>
      </c>
      <c r="F574" s="19">
        <v>0</v>
      </c>
      <c r="G574" s="19">
        <v>0</v>
      </c>
      <c r="H574" s="19">
        <f t="shared" si="127"/>
        <v>0.79393000000000002</v>
      </c>
      <c r="I574" s="42">
        <f t="shared" si="128"/>
        <v>0</v>
      </c>
      <c r="J574" s="42">
        <f t="shared" si="129"/>
        <v>0</v>
      </c>
      <c r="K574" s="42">
        <f t="shared" si="130"/>
        <v>0</v>
      </c>
      <c r="L574" s="42">
        <f t="shared" si="131"/>
        <v>100</v>
      </c>
      <c r="M574" s="19">
        <v>0</v>
      </c>
      <c r="N574" s="19">
        <v>0</v>
      </c>
      <c r="O574" s="41">
        <f t="shared" si="132"/>
        <v>0</v>
      </c>
      <c r="P574" s="19">
        <v>1.16647E-2</v>
      </c>
      <c r="Q574" s="41">
        <f t="shared" si="133"/>
        <v>1.16647E-2</v>
      </c>
      <c r="R574" s="44">
        <f t="shared" si="134"/>
        <v>0</v>
      </c>
      <c r="S574" s="44">
        <f t="shared" si="135"/>
        <v>0</v>
      </c>
      <c r="T574" s="44">
        <f t="shared" si="136"/>
        <v>0</v>
      </c>
      <c r="U574" s="44">
        <f t="shared" si="137"/>
        <v>1.4692353230133637</v>
      </c>
      <c r="V574" s="44">
        <f t="shared" si="138"/>
        <v>1.4692353230133637</v>
      </c>
      <c r="X574" s="36">
        <f t="shared" si="126"/>
        <v>100</v>
      </c>
      <c r="Y574" s="47">
        <f t="shared" si="139"/>
        <v>1.4692353230133637</v>
      </c>
    </row>
    <row r="575" spans="1:25" ht="15" x14ac:dyDescent="0.25">
      <c r="A575" s="18" t="s">
        <v>1122</v>
      </c>
      <c r="B575" s="18" t="s">
        <v>1123</v>
      </c>
      <c r="C575" s="18" t="s">
        <v>38</v>
      </c>
      <c r="D575" s="19">
        <v>1.66147</v>
      </c>
      <c r="E575" s="19">
        <v>0</v>
      </c>
      <c r="F575" s="19">
        <v>0</v>
      </c>
      <c r="G575" s="19">
        <v>0</v>
      </c>
      <c r="H575" s="19">
        <f t="shared" si="127"/>
        <v>1.66147</v>
      </c>
      <c r="I575" s="42">
        <f t="shared" si="128"/>
        <v>0</v>
      </c>
      <c r="J575" s="42">
        <f t="shared" si="129"/>
        <v>0</v>
      </c>
      <c r="K575" s="42">
        <f t="shared" si="130"/>
        <v>0</v>
      </c>
      <c r="L575" s="42">
        <f t="shared" si="131"/>
        <v>100</v>
      </c>
      <c r="M575" s="19">
        <v>0</v>
      </c>
      <c r="N575" s="19">
        <v>0</v>
      </c>
      <c r="O575" s="41">
        <f t="shared" si="132"/>
        <v>0</v>
      </c>
      <c r="P575" s="19">
        <v>3.2151600000000002E-2</v>
      </c>
      <c r="Q575" s="41">
        <f t="shared" si="133"/>
        <v>3.2151600000000002E-2</v>
      </c>
      <c r="R575" s="44">
        <f t="shared" si="134"/>
        <v>0</v>
      </c>
      <c r="S575" s="44">
        <f t="shared" si="135"/>
        <v>0</v>
      </c>
      <c r="T575" s="44">
        <f t="shared" si="136"/>
        <v>0</v>
      </c>
      <c r="U575" s="44">
        <f t="shared" si="137"/>
        <v>1.9351297345122092</v>
      </c>
      <c r="V575" s="44">
        <f t="shared" si="138"/>
        <v>1.9351297345122092</v>
      </c>
      <c r="X575" s="36">
        <f t="shared" si="126"/>
        <v>100</v>
      </c>
      <c r="Y575" s="47">
        <f t="shared" si="139"/>
        <v>1.9351297345122092</v>
      </c>
    </row>
    <row r="576" spans="1:25" ht="15" x14ac:dyDescent="0.25">
      <c r="A576" s="18" t="s">
        <v>1124</v>
      </c>
      <c r="B576" s="18" t="s">
        <v>1125</v>
      </c>
      <c r="C576" s="18" t="s">
        <v>38</v>
      </c>
      <c r="D576" s="19">
        <v>1.8381099999999999</v>
      </c>
      <c r="E576" s="19">
        <v>0</v>
      </c>
      <c r="F576" s="19">
        <v>0</v>
      </c>
      <c r="G576" s="19">
        <v>0</v>
      </c>
      <c r="H576" s="19">
        <f t="shared" si="127"/>
        <v>1.8381099999999999</v>
      </c>
      <c r="I576" s="42">
        <f t="shared" si="128"/>
        <v>0</v>
      </c>
      <c r="J576" s="42">
        <f t="shared" si="129"/>
        <v>0</v>
      </c>
      <c r="K576" s="42">
        <f t="shared" si="130"/>
        <v>0</v>
      </c>
      <c r="L576" s="42">
        <f t="shared" si="131"/>
        <v>100</v>
      </c>
      <c r="M576" s="19">
        <v>3.9158500000000002E-3</v>
      </c>
      <c r="N576" s="19">
        <v>1.7643299999999999E-3</v>
      </c>
      <c r="O576" s="41">
        <f t="shared" si="132"/>
        <v>5.68018E-3</v>
      </c>
      <c r="P576" s="19">
        <v>4.1705699999999998E-2</v>
      </c>
      <c r="Q576" s="41">
        <f t="shared" si="133"/>
        <v>4.7385879999999998E-2</v>
      </c>
      <c r="R576" s="44">
        <f t="shared" si="134"/>
        <v>0.21303676058560153</v>
      </c>
      <c r="S576" s="44">
        <f t="shared" si="135"/>
        <v>9.5986094412195133E-2</v>
      </c>
      <c r="T576" s="44">
        <f t="shared" si="136"/>
        <v>0.30902285499779669</v>
      </c>
      <c r="U576" s="44">
        <f t="shared" si="137"/>
        <v>2.2689447312728839</v>
      </c>
      <c r="V576" s="44">
        <f t="shared" si="138"/>
        <v>2.5779675862706806</v>
      </c>
      <c r="X576" s="36">
        <f t="shared" si="126"/>
        <v>100</v>
      </c>
      <c r="Y576" s="47">
        <f t="shared" si="139"/>
        <v>2.5779675862706806</v>
      </c>
    </row>
    <row r="577" spans="1:25" ht="15" x14ac:dyDescent="0.25">
      <c r="A577" s="18" t="s">
        <v>1126</v>
      </c>
      <c r="B577" s="18" t="s">
        <v>1127</v>
      </c>
      <c r="C577" s="18" t="s">
        <v>38</v>
      </c>
      <c r="D577" s="19">
        <v>0.61178900000000003</v>
      </c>
      <c r="E577" s="19">
        <v>0</v>
      </c>
      <c r="F577" s="19">
        <v>0</v>
      </c>
      <c r="G577" s="19">
        <v>0</v>
      </c>
      <c r="H577" s="19">
        <f t="shared" si="127"/>
        <v>0.61178900000000003</v>
      </c>
      <c r="I577" s="42">
        <f t="shared" si="128"/>
        <v>0</v>
      </c>
      <c r="J577" s="42">
        <f t="shared" si="129"/>
        <v>0</v>
      </c>
      <c r="K577" s="42">
        <f t="shared" si="130"/>
        <v>0</v>
      </c>
      <c r="L577" s="42">
        <f t="shared" si="131"/>
        <v>100</v>
      </c>
      <c r="M577" s="19">
        <v>1.6441299999999999E-2</v>
      </c>
      <c r="N577" s="19">
        <v>8.6963000000000006E-3</v>
      </c>
      <c r="O577" s="41">
        <f t="shared" si="132"/>
        <v>2.51376E-2</v>
      </c>
      <c r="P577" s="19">
        <v>7.4955400000000002E-3</v>
      </c>
      <c r="Q577" s="41">
        <f t="shared" si="133"/>
        <v>3.2633139999999998E-2</v>
      </c>
      <c r="R577" s="44">
        <f t="shared" si="134"/>
        <v>2.6874134709842767</v>
      </c>
      <c r="S577" s="44">
        <f t="shared" si="135"/>
        <v>1.4214541287927702</v>
      </c>
      <c r="T577" s="44">
        <f t="shared" si="136"/>
        <v>4.1088675997770467</v>
      </c>
      <c r="U577" s="44">
        <f t="shared" si="137"/>
        <v>1.2251838460645745</v>
      </c>
      <c r="V577" s="44">
        <f t="shared" si="138"/>
        <v>5.3340514458416211</v>
      </c>
      <c r="X577" s="36">
        <f t="shared" si="126"/>
        <v>100</v>
      </c>
      <c r="Y577" s="47">
        <f t="shared" si="139"/>
        <v>5.3340514458416211</v>
      </c>
    </row>
    <row r="578" spans="1:25" ht="15" x14ac:dyDescent="0.25">
      <c r="A578" s="18" t="s">
        <v>1128</v>
      </c>
      <c r="B578" s="18" t="s">
        <v>1129</v>
      </c>
      <c r="C578" s="18" t="s">
        <v>1778</v>
      </c>
      <c r="D578" s="19">
        <v>1.6833499999999999</v>
      </c>
      <c r="E578" s="19">
        <v>0</v>
      </c>
      <c r="F578" s="19">
        <v>0</v>
      </c>
      <c r="G578" s="19">
        <v>0</v>
      </c>
      <c r="H578" s="19">
        <f t="shared" si="127"/>
        <v>1.6833499999999999</v>
      </c>
      <c r="I578" s="42">
        <f t="shared" si="128"/>
        <v>0</v>
      </c>
      <c r="J578" s="42">
        <f t="shared" si="129"/>
        <v>0</v>
      </c>
      <c r="K578" s="42">
        <f t="shared" si="130"/>
        <v>0</v>
      </c>
      <c r="L578" s="42">
        <f t="shared" si="131"/>
        <v>100</v>
      </c>
      <c r="M578" s="19">
        <v>0</v>
      </c>
      <c r="N578" s="19">
        <v>0</v>
      </c>
      <c r="O578" s="41">
        <f t="shared" si="132"/>
        <v>0</v>
      </c>
      <c r="P578" s="19">
        <v>3.2322999999999998E-2</v>
      </c>
      <c r="Q578" s="41">
        <f t="shared" si="133"/>
        <v>3.2322999999999998E-2</v>
      </c>
      <c r="R578" s="44">
        <f t="shared" si="134"/>
        <v>0</v>
      </c>
      <c r="S578" s="44">
        <f t="shared" si="135"/>
        <v>0</v>
      </c>
      <c r="T578" s="44">
        <f t="shared" si="136"/>
        <v>0</v>
      </c>
      <c r="U578" s="44">
        <f t="shared" si="137"/>
        <v>1.9201592063444917</v>
      </c>
      <c r="V578" s="44">
        <f t="shared" si="138"/>
        <v>1.9201592063444917</v>
      </c>
      <c r="X578" s="36">
        <f t="shared" si="126"/>
        <v>100</v>
      </c>
      <c r="Y578" s="47">
        <f t="shared" si="139"/>
        <v>1.9201592063444917</v>
      </c>
    </row>
    <row r="579" spans="1:25" ht="15" x14ac:dyDescent="0.25">
      <c r="A579" s="18" t="s">
        <v>1130</v>
      </c>
      <c r="B579" s="18" t="s">
        <v>1129</v>
      </c>
      <c r="C579" s="18" t="s">
        <v>38</v>
      </c>
      <c r="D579" s="19">
        <v>3.59842</v>
      </c>
      <c r="E579" s="19">
        <v>0</v>
      </c>
      <c r="F579" s="19">
        <v>0</v>
      </c>
      <c r="G579" s="19">
        <v>0</v>
      </c>
      <c r="H579" s="19">
        <f t="shared" si="127"/>
        <v>3.59842</v>
      </c>
      <c r="I579" s="42">
        <f t="shared" si="128"/>
        <v>0</v>
      </c>
      <c r="J579" s="42">
        <f t="shared" si="129"/>
        <v>0</v>
      </c>
      <c r="K579" s="42">
        <f t="shared" si="130"/>
        <v>0</v>
      </c>
      <c r="L579" s="42">
        <f t="shared" si="131"/>
        <v>100</v>
      </c>
      <c r="M579" s="19">
        <v>1.3236E-2</v>
      </c>
      <c r="N579" s="19">
        <v>1.5883E-3</v>
      </c>
      <c r="O579" s="41">
        <f t="shared" si="132"/>
        <v>1.4824299999999999E-2</v>
      </c>
      <c r="P579" s="19">
        <v>3.8329500000000002E-2</v>
      </c>
      <c r="Q579" s="41">
        <f t="shared" si="133"/>
        <v>5.3153800000000001E-2</v>
      </c>
      <c r="R579" s="44">
        <f t="shared" si="134"/>
        <v>0.36782810233380203</v>
      </c>
      <c r="S579" s="44">
        <f t="shared" si="135"/>
        <v>4.4138816480566466E-2</v>
      </c>
      <c r="T579" s="44">
        <f t="shared" si="136"/>
        <v>0.41196691881436848</v>
      </c>
      <c r="U579" s="44">
        <f t="shared" si="137"/>
        <v>1.0651758271685907</v>
      </c>
      <c r="V579" s="44">
        <f t="shared" si="138"/>
        <v>1.4771427459829594</v>
      </c>
      <c r="X579" s="36">
        <f t="shared" si="126"/>
        <v>100</v>
      </c>
      <c r="Y579" s="47">
        <f t="shared" si="139"/>
        <v>1.4771427459829591</v>
      </c>
    </row>
    <row r="580" spans="1:25" ht="15" x14ac:dyDescent="0.25">
      <c r="A580" s="18" t="s">
        <v>1131</v>
      </c>
      <c r="B580" s="18" t="s">
        <v>1129</v>
      </c>
      <c r="C580" s="18" t="s">
        <v>38</v>
      </c>
      <c r="D580" s="19">
        <v>4.1286300000000002</v>
      </c>
      <c r="E580" s="19">
        <v>0</v>
      </c>
      <c r="F580" s="19">
        <v>0</v>
      </c>
      <c r="G580" s="19">
        <v>0</v>
      </c>
      <c r="H580" s="19">
        <f t="shared" si="127"/>
        <v>4.1286300000000002</v>
      </c>
      <c r="I580" s="42">
        <f t="shared" si="128"/>
        <v>0</v>
      </c>
      <c r="J580" s="42">
        <f t="shared" si="129"/>
        <v>0</v>
      </c>
      <c r="K580" s="42">
        <f t="shared" si="130"/>
        <v>0</v>
      </c>
      <c r="L580" s="42">
        <f t="shared" si="131"/>
        <v>100</v>
      </c>
      <c r="M580" s="19">
        <v>1.3631900000000001E-2</v>
      </c>
      <c r="N580" s="19">
        <v>1.7615700000000001E-3</v>
      </c>
      <c r="O580" s="41">
        <f t="shared" si="132"/>
        <v>1.5393470000000001E-2</v>
      </c>
      <c r="P580" s="19">
        <v>3.848E-2</v>
      </c>
      <c r="Q580" s="41">
        <f t="shared" si="133"/>
        <v>5.387347E-2</v>
      </c>
      <c r="R580" s="44">
        <f t="shared" si="134"/>
        <v>0.33017974485483076</v>
      </c>
      <c r="S580" s="44">
        <f t="shared" si="135"/>
        <v>4.2667180154191582E-2</v>
      </c>
      <c r="T580" s="44">
        <f t="shared" si="136"/>
        <v>0.37284692500902233</v>
      </c>
      <c r="U580" s="44">
        <f t="shared" si="137"/>
        <v>0.93202829994453362</v>
      </c>
      <c r="V580" s="44">
        <f t="shared" si="138"/>
        <v>1.304875224953556</v>
      </c>
      <c r="X580" s="36">
        <f t="shared" si="126"/>
        <v>100</v>
      </c>
      <c r="Y580" s="47">
        <f t="shared" si="139"/>
        <v>1.304875224953556</v>
      </c>
    </row>
    <row r="581" spans="1:25" ht="15" x14ac:dyDescent="0.25">
      <c r="A581" s="18" t="s">
        <v>1132</v>
      </c>
      <c r="B581" s="18" t="s">
        <v>1133</v>
      </c>
      <c r="C581" s="18" t="s">
        <v>49</v>
      </c>
      <c r="D581" s="19">
        <v>10.6065</v>
      </c>
      <c r="E581" s="19">
        <v>0</v>
      </c>
      <c r="F581" s="19">
        <v>0</v>
      </c>
      <c r="G581" s="19">
        <v>0</v>
      </c>
      <c r="H581" s="19">
        <f t="shared" si="127"/>
        <v>10.6065</v>
      </c>
      <c r="I581" s="42">
        <f t="shared" si="128"/>
        <v>0</v>
      </c>
      <c r="J581" s="42">
        <f t="shared" si="129"/>
        <v>0</v>
      </c>
      <c r="K581" s="42">
        <f t="shared" si="130"/>
        <v>0</v>
      </c>
      <c r="L581" s="42">
        <f t="shared" si="131"/>
        <v>100</v>
      </c>
      <c r="M581" s="19">
        <v>0.128279</v>
      </c>
      <c r="N581" s="19">
        <v>0.12753600000000001</v>
      </c>
      <c r="O581" s="41">
        <f t="shared" si="132"/>
        <v>0.25581500000000001</v>
      </c>
      <c r="P581" s="19">
        <v>0.44969199999999998</v>
      </c>
      <c r="Q581" s="41">
        <f t="shared" si="133"/>
        <v>0.705507</v>
      </c>
      <c r="R581" s="44">
        <f t="shared" si="134"/>
        <v>1.2094376090133407</v>
      </c>
      <c r="S581" s="44">
        <f t="shared" si="135"/>
        <v>1.2024324706547871</v>
      </c>
      <c r="T581" s="44">
        <f t="shared" si="136"/>
        <v>2.4118700796681281</v>
      </c>
      <c r="U581" s="44">
        <f t="shared" si="137"/>
        <v>4.2397774949323521</v>
      </c>
      <c r="V581" s="44">
        <f t="shared" si="138"/>
        <v>6.6516475746004806</v>
      </c>
      <c r="X581" s="36">
        <f t="shared" si="126"/>
        <v>100</v>
      </c>
      <c r="Y581" s="47">
        <f t="shared" si="139"/>
        <v>6.6516475746004797</v>
      </c>
    </row>
    <row r="582" spans="1:25" ht="15" x14ac:dyDescent="0.25">
      <c r="A582" s="18" t="s">
        <v>1134</v>
      </c>
      <c r="B582" s="18" t="s">
        <v>1135</v>
      </c>
      <c r="C582" s="18" t="s">
        <v>38</v>
      </c>
      <c r="D582" s="19">
        <v>0.297124</v>
      </c>
      <c r="E582" s="19">
        <v>0</v>
      </c>
      <c r="F582" s="19">
        <v>0</v>
      </c>
      <c r="G582" s="19">
        <v>0</v>
      </c>
      <c r="H582" s="19">
        <f t="shared" si="127"/>
        <v>0.297124</v>
      </c>
      <c r="I582" s="42">
        <f t="shared" si="128"/>
        <v>0</v>
      </c>
      <c r="J582" s="42">
        <f t="shared" si="129"/>
        <v>0</v>
      </c>
      <c r="K582" s="42">
        <f t="shared" si="130"/>
        <v>0</v>
      </c>
      <c r="L582" s="42">
        <f t="shared" si="131"/>
        <v>100</v>
      </c>
      <c r="M582" s="19">
        <v>0</v>
      </c>
      <c r="N582" s="19">
        <v>8.4291100000000001E-3</v>
      </c>
      <c r="O582" s="41">
        <f t="shared" si="132"/>
        <v>8.4291100000000001E-3</v>
      </c>
      <c r="P582" s="19">
        <v>4.0873699999999999E-3</v>
      </c>
      <c r="Q582" s="41">
        <f t="shared" si="133"/>
        <v>1.251648E-2</v>
      </c>
      <c r="R582" s="44">
        <f t="shared" si="134"/>
        <v>0</v>
      </c>
      <c r="S582" s="44">
        <f t="shared" si="135"/>
        <v>2.8368997455607761</v>
      </c>
      <c r="T582" s="44">
        <f t="shared" si="136"/>
        <v>2.8368997455607761</v>
      </c>
      <c r="U582" s="44">
        <f t="shared" si="137"/>
        <v>1.3756445120555727</v>
      </c>
      <c r="V582" s="44">
        <f t="shared" si="138"/>
        <v>4.2125442576163481</v>
      </c>
      <c r="X582" s="36">
        <f t="shared" si="126"/>
        <v>100</v>
      </c>
      <c r="Y582" s="47">
        <f t="shared" si="139"/>
        <v>4.212544257616349</v>
      </c>
    </row>
    <row r="583" spans="1:25" ht="15" x14ac:dyDescent="0.25">
      <c r="A583" s="18" t="s">
        <v>1136</v>
      </c>
      <c r="B583" s="18" t="s">
        <v>1129</v>
      </c>
      <c r="C583" s="18" t="s">
        <v>38</v>
      </c>
      <c r="D583" s="19">
        <v>2.5113500000000002</v>
      </c>
      <c r="E583" s="19">
        <v>0</v>
      </c>
      <c r="F583" s="19">
        <v>0</v>
      </c>
      <c r="G583" s="19">
        <v>0</v>
      </c>
      <c r="H583" s="19">
        <f t="shared" si="127"/>
        <v>2.5113500000000002</v>
      </c>
      <c r="I583" s="42">
        <f t="shared" si="128"/>
        <v>0</v>
      </c>
      <c r="J583" s="42">
        <f t="shared" si="129"/>
        <v>0</v>
      </c>
      <c r="K583" s="42">
        <f t="shared" si="130"/>
        <v>0</v>
      </c>
      <c r="L583" s="42">
        <f t="shared" si="131"/>
        <v>100</v>
      </c>
      <c r="M583" s="19">
        <v>1.3174999999999999E-2</v>
      </c>
      <c r="N583" s="19">
        <v>1.4972799999999999E-3</v>
      </c>
      <c r="O583" s="41">
        <f t="shared" si="132"/>
        <v>1.4672279999999999E-2</v>
      </c>
      <c r="P583" s="19">
        <v>3.8162099999999997E-2</v>
      </c>
      <c r="Q583" s="41">
        <f t="shared" si="133"/>
        <v>5.283438E-2</v>
      </c>
      <c r="R583" s="44">
        <f t="shared" si="134"/>
        <v>0.52461823322117573</v>
      </c>
      <c r="S583" s="44">
        <f t="shared" si="135"/>
        <v>5.9620522826368282E-2</v>
      </c>
      <c r="T583" s="44">
        <f t="shared" si="136"/>
        <v>0.58423875604754405</v>
      </c>
      <c r="U583" s="44">
        <f t="shared" si="137"/>
        <v>1.5195850837199114</v>
      </c>
      <c r="V583" s="44">
        <f t="shared" si="138"/>
        <v>2.1038238397674558</v>
      </c>
      <c r="X583" s="36">
        <f t="shared" si="126"/>
        <v>100</v>
      </c>
      <c r="Y583" s="47">
        <f t="shared" si="139"/>
        <v>2.1038238397674554</v>
      </c>
    </row>
    <row r="584" spans="1:25" ht="15" x14ac:dyDescent="0.25">
      <c r="A584" s="18" t="s">
        <v>1137</v>
      </c>
      <c r="B584" s="18" t="s">
        <v>1138</v>
      </c>
      <c r="C584" s="18" t="s">
        <v>38</v>
      </c>
      <c r="D584" s="19">
        <v>0.18128900000000001</v>
      </c>
      <c r="E584" s="19">
        <v>0</v>
      </c>
      <c r="F584" s="19">
        <v>0</v>
      </c>
      <c r="G584" s="19">
        <v>0</v>
      </c>
      <c r="H584" s="19">
        <f t="shared" si="127"/>
        <v>0.18128900000000001</v>
      </c>
      <c r="I584" s="42">
        <f t="shared" si="128"/>
        <v>0</v>
      </c>
      <c r="J584" s="42">
        <f t="shared" si="129"/>
        <v>0</v>
      </c>
      <c r="K584" s="42">
        <f t="shared" si="130"/>
        <v>0</v>
      </c>
      <c r="L584" s="42">
        <f t="shared" si="131"/>
        <v>100</v>
      </c>
      <c r="M584" s="19">
        <v>0</v>
      </c>
      <c r="N584" s="19">
        <v>0</v>
      </c>
      <c r="O584" s="41">
        <f t="shared" si="132"/>
        <v>0</v>
      </c>
      <c r="P584" s="19">
        <v>1.86179E-2</v>
      </c>
      <c r="Q584" s="41">
        <f t="shared" si="133"/>
        <v>1.86179E-2</v>
      </c>
      <c r="R584" s="44">
        <f t="shared" si="134"/>
        <v>0</v>
      </c>
      <c r="S584" s="44">
        <f t="shared" si="135"/>
        <v>0</v>
      </c>
      <c r="T584" s="44">
        <f t="shared" si="136"/>
        <v>0</v>
      </c>
      <c r="U584" s="44">
        <f t="shared" si="137"/>
        <v>10.269735063903489</v>
      </c>
      <c r="V584" s="44">
        <f t="shared" si="138"/>
        <v>10.269735063903489</v>
      </c>
      <c r="X584" s="36">
        <f t="shared" si="126"/>
        <v>100</v>
      </c>
      <c r="Y584" s="47">
        <f t="shared" si="139"/>
        <v>10.269735063903489</v>
      </c>
    </row>
    <row r="585" spans="1:25" ht="15" x14ac:dyDescent="0.25">
      <c r="A585" s="18" t="s">
        <v>1139</v>
      </c>
      <c r="B585" s="18" t="s">
        <v>1140</v>
      </c>
      <c r="C585" s="18" t="s">
        <v>38</v>
      </c>
      <c r="D585" s="19">
        <v>1.5209699999999999</v>
      </c>
      <c r="E585" s="19">
        <v>1.14220192013</v>
      </c>
      <c r="F585" s="19">
        <v>0.115961009081</v>
      </c>
      <c r="G585" s="19">
        <v>8.7797240979000005E-2</v>
      </c>
      <c r="H585" s="19">
        <f t="shared" si="127"/>
        <v>0.17500982980999996</v>
      </c>
      <c r="I585" s="42">
        <f t="shared" si="128"/>
        <v>75.096939461659346</v>
      </c>
      <c r="J585" s="42">
        <f t="shared" si="129"/>
        <v>7.6241483448720224</v>
      </c>
      <c r="K585" s="42">
        <f t="shared" si="130"/>
        <v>5.7724505400500998</v>
      </c>
      <c r="L585" s="42">
        <f t="shared" si="131"/>
        <v>11.50646165341854</v>
      </c>
      <c r="M585" s="19">
        <v>5.2445600000000002E-2</v>
      </c>
      <c r="N585" s="19">
        <v>0.109003</v>
      </c>
      <c r="O585" s="41">
        <f t="shared" si="132"/>
        <v>0.1614486</v>
      </c>
      <c r="P585" s="19">
        <v>0.81569400000000003</v>
      </c>
      <c r="Q585" s="41">
        <f t="shared" si="133"/>
        <v>0.97714260000000008</v>
      </c>
      <c r="R585" s="44">
        <f t="shared" si="134"/>
        <v>3.4481679454558609</v>
      </c>
      <c r="S585" s="44">
        <f t="shared" si="135"/>
        <v>7.1666765287941248</v>
      </c>
      <c r="T585" s="44">
        <f t="shared" si="136"/>
        <v>10.614844474249987</v>
      </c>
      <c r="U585" s="44">
        <f t="shared" si="137"/>
        <v>53.629854632241269</v>
      </c>
      <c r="V585" s="44">
        <f t="shared" si="138"/>
        <v>64.244699106491268</v>
      </c>
      <c r="X585" s="36">
        <f t="shared" si="126"/>
        <v>100.00000000000001</v>
      </c>
      <c r="Y585" s="47">
        <f t="shared" si="139"/>
        <v>64.244699106491254</v>
      </c>
    </row>
    <row r="586" spans="1:25" ht="15" x14ac:dyDescent="0.25">
      <c r="A586" s="18" t="s">
        <v>1141</v>
      </c>
      <c r="B586" s="18" t="s">
        <v>1142</v>
      </c>
      <c r="C586" s="18" t="s">
        <v>38</v>
      </c>
      <c r="D586" s="19">
        <v>1.0494300000000001</v>
      </c>
      <c r="E586" s="19">
        <v>0</v>
      </c>
      <c r="F586" s="19">
        <v>0</v>
      </c>
      <c r="G586" s="19">
        <v>0</v>
      </c>
      <c r="H586" s="19">
        <f t="shared" si="127"/>
        <v>1.0494300000000001</v>
      </c>
      <c r="I586" s="42">
        <f t="shared" si="128"/>
        <v>0</v>
      </c>
      <c r="J586" s="42">
        <f t="shared" si="129"/>
        <v>0</v>
      </c>
      <c r="K586" s="42">
        <f t="shared" si="130"/>
        <v>0</v>
      </c>
      <c r="L586" s="42">
        <f t="shared" si="131"/>
        <v>100</v>
      </c>
      <c r="M586" s="19">
        <v>1.1026299999999999E-2</v>
      </c>
      <c r="N586" s="19">
        <v>2.9685400000000001E-2</v>
      </c>
      <c r="O586" s="41">
        <f t="shared" si="132"/>
        <v>4.0711700000000003E-2</v>
      </c>
      <c r="P586" s="19">
        <v>0.15595999999999999</v>
      </c>
      <c r="Q586" s="41">
        <f t="shared" si="133"/>
        <v>0.1966717</v>
      </c>
      <c r="R586" s="44">
        <f t="shared" si="134"/>
        <v>1.0506941863678376</v>
      </c>
      <c r="S586" s="44">
        <f t="shared" si="135"/>
        <v>2.828716541360548</v>
      </c>
      <c r="T586" s="44">
        <f t="shared" si="136"/>
        <v>3.8794107277283856</v>
      </c>
      <c r="U586" s="44">
        <f t="shared" si="137"/>
        <v>14.86140095099244</v>
      </c>
      <c r="V586" s="44">
        <f t="shared" si="138"/>
        <v>18.740811678720828</v>
      </c>
      <c r="X586" s="36">
        <f t="shared" si="126"/>
        <v>100</v>
      </c>
      <c r="Y586" s="47">
        <f t="shared" si="139"/>
        <v>18.740811678720824</v>
      </c>
    </row>
    <row r="587" spans="1:25" ht="15" x14ac:dyDescent="0.25">
      <c r="A587" s="18" t="s">
        <v>1143</v>
      </c>
      <c r="B587" s="18" t="s">
        <v>1129</v>
      </c>
      <c r="C587" s="18" t="s">
        <v>38</v>
      </c>
      <c r="D587" s="19">
        <v>1.4127400000000001</v>
      </c>
      <c r="E587" s="19">
        <v>0</v>
      </c>
      <c r="F587" s="19">
        <v>0</v>
      </c>
      <c r="G587" s="19">
        <v>0</v>
      </c>
      <c r="H587" s="19">
        <f t="shared" si="127"/>
        <v>1.4127400000000001</v>
      </c>
      <c r="I587" s="42">
        <f t="shared" si="128"/>
        <v>0</v>
      </c>
      <c r="J587" s="42">
        <f t="shared" si="129"/>
        <v>0</v>
      </c>
      <c r="K587" s="42">
        <f t="shared" si="130"/>
        <v>0</v>
      </c>
      <c r="L587" s="42">
        <f t="shared" si="131"/>
        <v>100</v>
      </c>
      <c r="M587" s="19">
        <v>0</v>
      </c>
      <c r="N587" s="19">
        <v>0</v>
      </c>
      <c r="O587" s="41">
        <f t="shared" si="132"/>
        <v>0</v>
      </c>
      <c r="P587" s="19">
        <v>3.1752299999999997E-2</v>
      </c>
      <c r="Q587" s="41">
        <f t="shared" si="133"/>
        <v>3.1752299999999997E-2</v>
      </c>
      <c r="R587" s="44">
        <f t="shared" si="134"/>
        <v>0</v>
      </c>
      <c r="S587" s="44">
        <f t="shared" si="135"/>
        <v>0</v>
      </c>
      <c r="T587" s="44">
        <f t="shared" si="136"/>
        <v>0</v>
      </c>
      <c r="U587" s="44">
        <f t="shared" si="137"/>
        <v>2.2475685547234447</v>
      </c>
      <c r="V587" s="44">
        <f t="shared" si="138"/>
        <v>2.2475685547234447</v>
      </c>
      <c r="X587" s="36">
        <f t="shared" si="126"/>
        <v>100</v>
      </c>
      <c r="Y587" s="47">
        <f t="shared" si="139"/>
        <v>2.2475685547234447</v>
      </c>
    </row>
    <row r="588" spans="1:25" ht="15" x14ac:dyDescent="0.25">
      <c r="A588" s="18" t="s">
        <v>1144</v>
      </c>
      <c r="B588" s="18" t="s">
        <v>1145</v>
      </c>
      <c r="C588" s="18" t="s">
        <v>38</v>
      </c>
      <c r="D588" s="19">
        <v>3.8223400000000001</v>
      </c>
      <c r="E588" s="19">
        <v>0</v>
      </c>
      <c r="F588" s="19">
        <v>0</v>
      </c>
      <c r="G588" s="19">
        <v>0</v>
      </c>
      <c r="H588" s="19">
        <f t="shared" si="127"/>
        <v>3.8223400000000001</v>
      </c>
      <c r="I588" s="42">
        <f t="shared" si="128"/>
        <v>0</v>
      </c>
      <c r="J588" s="42">
        <f t="shared" si="129"/>
        <v>0</v>
      </c>
      <c r="K588" s="42">
        <f t="shared" si="130"/>
        <v>0</v>
      </c>
      <c r="L588" s="42">
        <f t="shared" si="131"/>
        <v>100</v>
      </c>
      <c r="M588" s="19">
        <v>1.0587299999999999E-3</v>
      </c>
      <c r="N588" s="19">
        <v>3.62571E-2</v>
      </c>
      <c r="O588" s="41">
        <f t="shared" si="132"/>
        <v>3.7315830000000001E-2</v>
      </c>
      <c r="P588" s="19">
        <v>0.11142199999999999</v>
      </c>
      <c r="Q588" s="41">
        <f t="shared" si="133"/>
        <v>0.14873782999999999</v>
      </c>
      <c r="R588" s="44">
        <f t="shared" si="134"/>
        <v>2.7698477895739253E-2</v>
      </c>
      <c r="S588" s="44">
        <f t="shared" si="135"/>
        <v>0.94855768979211685</v>
      </c>
      <c r="T588" s="44">
        <f t="shared" si="136"/>
        <v>0.97625616768785617</v>
      </c>
      <c r="U588" s="44">
        <f t="shared" si="137"/>
        <v>2.9150206418058042</v>
      </c>
      <c r="V588" s="44">
        <f t="shared" si="138"/>
        <v>3.8912768094936609</v>
      </c>
      <c r="X588" s="36">
        <f t="shared" si="126"/>
        <v>100</v>
      </c>
      <c r="Y588" s="47">
        <f t="shared" si="139"/>
        <v>3.8912768094936601</v>
      </c>
    </row>
    <row r="589" spans="1:25" ht="15" x14ac:dyDescent="0.25">
      <c r="A589" s="18" t="s">
        <v>1146</v>
      </c>
      <c r="B589" s="18" t="s">
        <v>1147</v>
      </c>
      <c r="C589" s="18" t="s">
        <v>38</v>
      </c>
      <c r="D589" s="19">
        <v>0.80311999999999995</v>
      </c>
      <c r="E589" s="19">
        <v>0</v>
      </c>
      <c r="F589" s="19">
        <v>0</v>
      </c>
      <c r="G589" s="19">
        <v>0</v>
      </c>
      <c r="H589" s="19">
        <f t="shared" si="127"/>
        <v>0.80311999999999995</v>
      </c>
      <c r="I589" s="42">
        <f t="shared" si="128"/>
        <v>0</v>
      </c>
      <c r="J589" s="42">
        <f t="shared" si="129"/>
        <v>0</v>
      </c>
      <c r="K589" s="42">
        <f t="shared" si="130"/>
        <v>0</v>
      </c>
      <c r="L589" s="42">
        <f t="shared" si="131"/>
        <v>100</v>
      </c>
      <c r="M589" s="19">
        <v>1.52E-2</v>
      </c>
      <c r="N589" s="19">
        <v>2.3599999999999999E-2</v>
      </c>
      <c r="O589" s="41">
        <f t="shared" si="132"/>
        <v>3.8800000000000001E-2</v>
      </c>
      <c r="P589" s="19">
        <v>0.162135</v>
      </c>
      <c r="Q589" s="41">
        <f t="shared" si="133"/>
        <v>0.200935</v>
      </c>
      <c r="R589" s="44">
        <f t="shared" si="134"/>
        <v>1.8926187867317461</v>
      </c>
      <c r="S589" s="44">
        <f t="shared" si="135"/>
        <v>2.9385396951887639</v>
      </c>
      <c r="T589" s="44">
        <f t="shared" si="136"/>
        <v>4.83115848192051</v>
      </c>
      <c r="U589" s="44">
        <f t="shared" si="137"/>
        <v>20.1881412491284</v>
      </c>
      <c r="V589" s="44">
        <f t="shared" si="138"/>
        <v>25.01929973104891</v>
      </c>
      <c r="X589" s="36">
        <f t="shared" si="126"/>
        <v>100</v>
      </c>
      <c r="Y589" s="47">
        <f t="shared" si="139"/>
        <v>25.01929973104891</v>
      </c>
    </row>
    <row r="590" spans="1:25" ht="15" x14ac:dyDescent="0.25">
      <c r="A590" s="18" t="s">
        <v>1148</v>
      </c>
      <c r="B590" s="18" t="s">
        <v>1149</v>
      </c>
      <c r="C590" s="18" t="s">
        <v>38</v>
      </c>
      <c r="D590" s="19">
        <v>0.75021700000000002</v>
      </c>
      <c r="E590" s="19">
        <v>0</v>
      </c>
      <c r="F590" s="19">
        <v>0</v>
      </c>
      <c r="G590" s="19">
        <v>0</v>
      </c>
      <c r="H590" s="19">
        <f t="shared" si="127"/>
        <v>0.75021700000000002</v>
      </c>
      <c r="I590" s="42">
        <f t="shared" si="128"/>
        <v>0</v>
      </c>
      <c r="J590" s="42">
        <f t="shared" si="129"/>
        <v>0</v>
      </c>
      <c r="K590" s="42">
        <f t="shared" si="130"/>
        <v>0</v>
      </c>
      <c r="L590" s="42">
        <f t="shared" si="131"/>
        <v>100</v>
      </c>
      <c r="M590" s="19">
        <v>2.3007799999999998E-2</v>
      </c>
      <c r="N590" s="19">
        <v>1.00217E-2</v>
      </c>
      <c r="O590" s="41">
        <f t="shared" si="132"/>
        <v>3.3029499999999996E-2</v>
      </c>
      <c r="P590" s="19">
        <v>1.4878600000000001E-2</v>
      </c>
      <c r="Q590" s="41">
        <f t="shared" si="133"/>
        <v>4.7908099999999995E-2</v>
      </c>
      <c r="R590" s="44">
        <f t="shared" si="134"/>
        <v>3.0668193336061429</v>
      </c>
      <c r="S590" s="44">
        <f t="shared" si="135"/>
        <v>1.3358401635793378</v>
      </c>
      <c r="T590" s="44">
        <f t="shared" si="136"/>
        <v>4.4026594971854811</v>
      </c>
      <c r="U590" s="44">
        <f t="shared" si="137"/>
        <v>1.9832395160333611</v>
      </c>
      <c r="V590" s="44">
        <f t="shared" si="138"/>
        <v>6.3858990132188413</v>
      </c>
      <c r="X590" s="36">
        <f t="shared" si="126"/>
        <v>100</v>
      </c>
      <c r="Y590" s="47">
        <f t="shared" si="139"/>
        <v>6.3858990132188413</v>
      </c>
    </row>
    <row r="591" spans="1:25" ht="15" x14ac:dyDescent="0.25">
      <c r="A591" s="18" t="s">
        <v>1150</v>
      </c>
      <c r="B591" s="18" t="s">
        <v>1151</v>
      </c>
      <c r="C591" s="18" t="s">
        <v>38</v>
      </c>
      <c r="D591" s="19">
        <v>1.1836</v>
      </c>
      <c r="E591" s="19">
        <v>0</v>
      </c>
      <c r="F591" s="19">
        <v>0</v>
      </c>
      <c r="G591" s="19">
        <v>0</v>
      </c>
      <c r="H591" s="19">
        <f t="shared" si="127"/>
        <v>1.1836</v>
      </c>
      <c r="I591" s="42">
        <f t="shared" si="128"/>
        <v>0</v>
      </c>
      <c r="J591" s="42">
        <f t="shared" si="129"/>
        <v>0</v>
      </c>
      <c r="K591" s="42">
        <f t="shared" si="130"/>
        <v>0</v>
      </c>
      <c r="L591" s="42">
        <f t="shared" si="131"/>
        <v>100</v>
      </c>
      <c r="M591" s="19">
        <v>7.2473899999999996E-4</v>
      </c>
      <c r="N591" s="19">
        <v>1.65558E-3</v>
      </c>
      <c r="O591" s="41">
        <f t="shared" si="132"/>
        <v>2.3803190000000001E-3</v>
      </c>
      <c r="P591" s="19">
        <v>5.1352200000000001E-2</v>
      </c>
      <c r="Q591" s="41">
        <f t="shared" si="133"/>
        <v>5.3732518999999999E-2</v>
      </c>
      <c r="R591" s="44">
        <f t="shared" si="134"/>
        <v>6.1231750591416022E-2</v>
      </c>
      <c r="S591" s="44">
        <f t="shared" si="135"/>
        <v>0.13987664751605272</v>
      </c>
      <c r="T591" s="44">
        <f t="shared" si="136"/>
        <v>0.20110839810746875</v>
      </c>
      <c r="U591" s="44">
        <f t="shared" si="137"/>
        <v>4.3386448124366339</v>
      </c>
      <c r="V591" s="44">
        <f t="shared" si="138"/>
        <v>4.5397532105441032</v>
      </c>
      <c r="X591" s="36">
        <f t="shared" si="126"/>
        <v>100</v>
      </c>
      <c r="Y591" s="47">
        <f t="shared" si="139"/>
        <v>4.5397532105441023</v>
      </c>
    </row>
    <row r="592" spans="1:25" ht="15" x14ac:dyDescent="0.25">
      <c r="A592" s="18" t="s">
        <v>1152</v>
      </c>
      <c r="B592" s="18" t="s">
        <v>1153</v>
      </c>
      <c r="C592" s="18" t="s">
        <v>38</v>
      </c>
      <c r="D592" s="19">
        <v>4.375</v>
      </c>
      <c r="E592" s="19">
        <v>0</v>
      </c>
      <c r="F592" s="19">
        <v>0</v>
      </c>
      <c r="G592" s="19">
        <v>1.0084761013100001</v>
      </c>
      <c r="H592" s="19">
        <f t="shared" si="127"/>
        <v>3.3665238986899997</v>
      </c>
      <c r="I592" s="42">
        <f t="shared" si="128"/>
        <v>0</v>
      </c>
      <c r="J592" s="42">
        <f t="shared" si="129"/>
        <v>0</v>
      </c>
      <c r="K592" s="42">
        <f t="shared" si="130"/>
        <v>23.050882315657145</v>
      </c>
      <c r="L592" s="42">
        <f t="shared" si="131"/>
        <v>76.949117684342852</v>
      </c>
      <c r="M592" s="19">
        <v>2.1191999999999999E-2</v>
      </c>
      <c r="N592" s="19">
        <v>2.7632400000000001E-2</v>
      </c>
      <c r="O592" s="41">
        <f t="shared" si="132"/>
        <v>4.8824400000000004E-2</v>
      </c>
      <c r="P592" s="19">
        <v>0.59388399999999997</v>
      </c>
      <c r="Q592" s="41">
        <f t="shared" si="133"/>
        <v>0.64270839999999996</v>
      </c>
      <c r="R592" s="44">
        <f t="shared" si="134"/>
        <v>0.48438857142857139</v>
      </c>
      <c r="S592" s="44">
        <f t="shared" si="135"/>
        <v>0.63159771428571432</v>
      </c>
      <c r="T592" s="44">
        <f t="shared" si="136"/>
        <v>1.1159862857142857</v>
      </c>
      <c r="U592" s="44">
        <f t="shared" si="137"/>
        <v>13.574491428571427</v>
      </c>
      <c r="V592" s="44">
        <f t="shared" si="138"/>
        <v>14.690477714285713</v>
      </c>
      <c r="X592" s="36">
        <f t="shared" si="126"/>
        <v>100</v>
      </c>
      <c r="Y592" s="47">
        <f t="shared" si="139"/>
        <v>14.690477714285713</v>
      </c>
    </row>
    <row r="593" spans="1:25" ht="15" x14ac:dyDescent="0.25">
      <c r="A593" s="18" t="s">
        <v>1154</v>
      </c>
      <c r="B593" s="18" t="s">
        <v>1155</v>
      </c>
      <c r="C593" s="18" t="s">
        <v>38</v>
      </c>
      <c r="D593" s="19">
        <v>5.1008599999999999</v>
      </c>
      <c r="E593" s="19">
        <v>0</v>
      </c>
      <c r="F593" s="19">
        <v>0</v>
      </c>
      <c r="G593" s="19">
        <v>0</v>
      </c>
      <c r="H593" s="19">
        <f t="shared" si="127"/>
        <v>5.1008599999999999</v>
      </c>
      <c r="I593" s="42">
        <f t="shared" si="128"/>
        <v>0</v>
      </c>
      <c r="J593" s="42">
        <f t="shared" si="129"/>
        <v>0</v>
      </c>
      <c r="K593" s="42">
        <f t="shared" si="130"/>
        <v>0</v>
      </c>
      <c r="L593" s="42">
        <f t="shared" si="131"/>
        <v>100</v>
      </c>
      <c r="M593" s="19">
        <v>5.2919300000000002E-2</v>
      </c>
      <c r="N593" s="19">
        <v>1.54152E-2</v>
      </c>
      <c r="O593" s="41">
        <f t="shared" si="132"/>
        <v>6.8334500000000006E-2</v>
      </c>
      <c r="P593" s="19">
        <v>0.32405600000000001</v>
      </c>
      <c r="Q593" s="41">
        <f t="shared" si="133"/>
        <v>0.39239050000000003</v>
      </c>
      <c r="R593" s="44">
        <f t="shared" si="134"/>
        <v>1.0374583893696359</v>
      </c>
      <c r="S593" s="44">
        <f t="shared" si="135"/>
        <v>0.30220786298780988</v>
      </c>
      <c r="T593" s="44">
        <f t="shared" si="136"/>
        <v>1.3396662523574459</v>
      </c>
      <c r="U593" s="44">
        <f t="shared" si="137"/>
        <v>6.3529679308979281</v>
      </c>
      <c r="V593" s="44">
        <f t="shared" si="138"/>
        <v>7.6926341832553726</v>
      </c>
      <c r="X593" s="36">
        <f t="shared" si="126"/>
        <v>100</v>
      </c>
      <c r="Y593" s="47">
        <f t="shared" si="139"/>
        <v>7.6926341832553735</v>
      </c>
    </row>
    <row r="594" spans="1:25" ht="15" x14ac:dyDescent="0.25">
      <c r="A594" s="18" t="s">
        <v>1156</v>
      </c>
      <c r="B594" s="18" t="s">
        <v>1157</v>
      </c>
      <c r="C594" s="18" t="s">
        <v>38</v>
      </c>
      <c r="D594" s="19">
        <v>0.16911000000000001</v>
      </c>
      <c r="E594" s="19">
        <v>0</v>
      </c>
      <c r="F594" s="19">
        <v>0</v>
      </c>
      <c r="G594" s="19">
        <v>0</v>
      </c>
      <c r="H594" s="19">
        <f t="shared" si="127"/>
        <v>0.16911000000000001</v>
      </c>
      <c r="I594" s="42">
        <f t="shared" si="128"/>
        <v>0</v>
      </c>
      <c r="J594" s="42">
        <f t="shared" si="129"/>
        <v>0</v>
      </c>
      <c r="K594" s="42">
        <f t="shared" si="130"/>
        <v>0</v>
      </c>
      <c r="L594" s="42">
        <f t="shared" si="131"/>
        <v>100</v>
      </c>
      <c r="M594" s="19">
        <v>0</v>
      </c>
      <c r="N594" s="19">
        <v>0</v>
      </c>
      <c r="O594" s="41">
        <f t="shared" si="132"/>
        <v>0</v>
      </c>
      <c r="P594" s="19">
        <v>1.27855E-2</v>
      </c>
      <c r="Q594" s="41">
        <f t="shared" si="133"/>
        <v>1.27855E-2</v>
      </c>
      <c r="R594" s="44">
        <f t="shared" si="134"/>
        <v>0</v>
      </c>
      <c r="S594" s="44">
        <f t="shared" si="135"/>
        <v>0</v>
      </c>
      <c r="T594" s="44">
        <f t="shared" si="136"/>
        <v>0</v>
      </c>
      <c r="U594" s="44">
        <f t="shared" si="137"/>
        <v>7.5604636035716393</v>
      </c>
      <c r="V594" s="44">
        <f t="shared" si="138"/>
        <v>7.5604636035716393</v>
      </c>
      <c r="X594" s="36">
        <f t="shared" si="126"/>
        <v>100</v>
      </c>
      <c r="Y594" s="47">
        <f t="shared" si="139"/>
        <v>7.5604636035716393</v>
      </c>
    </row>
    <row r="595" spans="1:25" ht="15" x14ac:dyDescent="0.25">
      <c r="A595" s="18" t="s">
        <v>1158</v>
      </c>
      <c r="B595" s="18" t="s">
        <v>1129</v>
      </c>
      <c r="C595" s="18" t="s">
        <v>38</v>
      </c>
      <c r="D595" s="19">
        <v>0.25278699999999998</v>
      </c>
      <c r="E595" s="19">
        <v>0</v>
      </c>
      <c r="F595" s="19">
        <v>0</v>
      </c>
      <c r="G595" s="19">
        <v>0</v>
      </c>
      <c r="H595" s="19">
        <f t="shared" si="127"/>
        <v>0.25278699999999998</v>
      </c>
      <c r="I595" s="42">
        <f t="shared" si="128"/>
        <v>0</v>
      </c>
      <c r="J595" s="42">
        <f t="shared" si="129"/>
        <v>0</v>
      </c>
      <c r="K595" s="42">
        <f t="shared" si="130"/>
        <v>0</v>
      </c>
      <c r="L595" s="42">
        <f t="shared" si="131"/>
        <v>100</v>
      </c>
      <c r="M595" s="19">
        <v>0</v>
      </c>
      <c r="N595" s="19">
        <v>0</v>
      </c>
      <c r="O595" s="41">
        <f t="shared" si="132"/>
        <v>0</v>
      </c>
      <c r="P595" s="19">
        <v>3.2319899999999999E-2</v>
      </c>
      <c r="Q595" s="41">
        <f t="shared" si="133"/>
        <v>3.2319899999999999E-2</v>
      </c>
      <c r="R595" s="44">
        <f t="shared" si="134"/>
        <v>0</v>
      </c>
      <c r="S595" s="44">
        <f t="shared" si="135"/>
        <v>0</v>
      </c>
      <c r="T595" s="44">
        <f t="shared" si="136"/>
        <v>0</v>
      </c>
      <c r="U595" s="44">
        <f t="shared" si="137"/>
        <v>12.785428048119563</v>
      </c>
      <c r="V595" s="44">
        <f t="shared" si="138"/>
        <v>12.785428048119563</v>
      </c>
      <c r="X595" s="36">
        <f t="shared" si="126"/>
        <v>100</v>
      </c>
      <c r="Y595" s="47">
        <f t="shared" si="139"/>
        <v>12.785428048119563</v>
      </c>
    </row>
    <row r="596" spans="1:25" ht="15" x14ac:dyDescent="0.25">
      <c r="A596" s="18" t="s">
        <v>1159</v>
      </c>
      <c r="B596" s="18" t="s">
        <v>1160</v>
      </c>
      <c r="C596" s="18" t="s">
        <v>1778</v>
      </c>
      <c r="D596" s="19">
        <v>4.7551500000000004</v>
      </c>
      <c r="E596" s="19">
        <v>1.90759586991</v>
      </c>
      <c r="F596" s="19">
        <v>0.24906539591999999</v>
      </c>
      <c r="G596" s="19">
        <v>0.36926644880999998</v>
      </c>
      <c r="H596" s="19">
        <f t="shared" si="127"/>
        <v>2.229222285360001</v>
      </c>
      <c r="I596" s="42">
        <f t="shared" si="128"/>
        <v>40.116418407621204</v>
      </c>
      <c r="J596" s="42">
        <f t="shared" si="129"/>
        <v>5.2378031380713539</v>
      </c>
      <c r="K596" s="42">
        <f t="shared" si="130"/>
        <v>7.7656109441342531</v>
      </c>
      <c r="L596" s="42">
        <f t="shared" si="131"/>
        <v>46.880167510173202</v>
      </c>
      <c r="M596" s="19">
        <v>0.168707</v>
      </c>
      <c r="N596" s="19">
        <v>0.219913</v>
      </c>
      <c r="O596" s="41">
        <f t="shared" si="132"/>
        <v>0.38861999999999997</v>
      </c>
      <c r="P596" s="19">
        <v>0.40905900000000001</v>
      </c>
      <c r="Q596" s="41">
        <f t="shared" si="133"/>
        <v>0.79767900000000003</v>
      </c>
      <c r="R596" s="44">
        <f t="shared" si="134"/>
        <v>3.5478796673080759</v>
      </c>
      <c r="S596" s="44">
        <f t="shared" si="135"/>
        <v>4.624733184021534</v>
      </c>
      <c r="T596" s="44">
        <f t="shared" si="136"/>
        <v>8.1726128513296104</v>
      </c>
      <c r="U596" s="44">
        <f t="shared" si="137"/>
        <v>8.6024415633576226</v>
      </c>
      <c r="V596" s="44">
        <f t="shared" si="138"/>
        <v>16.775054414687233</v>
      </c>
      <c r="X596" s="36">
        <f t="shared" si="126"/>
        <v>100.00000000000001</v>
      </c>
      <c r="Y596" s="47">
        <f t="shared" si="139"/>
        <v>16.775054414687233</v>
      </c>
    </row>
    <row r="597" spans="1:25" ht="15" x14ac:dyDescent="0.25">
      <c r="A597" s="18" t="s">
        <v>1161</v>
      </c>
      <c r="B597" s="18" t="s">
        <v>1162</v>
      </c>
      <c r="C597" s="18" t="s">
        <v>38</v>
      </c>
      <c r="D597" s="19">
        <v>2.0123000000000002</v>
      </c>
      <c r="E597" s="19">
        <v>0</v>
      </c>
      <c r="F597" s="19">
        <v>0</v>
      </c>
      <c r="G597" s="19">
        <v>0</v>
      </c>
      <c r="H597" s="19">
        <f t="shared" si="127"/>
        <v>2.0123000000000002</v>
      </c>
      <c r="I597" s="42">
        <f t="shared" si="128"/>
        <v>0</v>
      </c>
      <c r="J597" s="42">
        <f t="shared" si="129"/>
        <v>0</v>
      </c>
      <c r="K597" s="42">
        <f t="shared" si="130"/>
        <v>0</v>
      </c>
      <c r="L597" s="42">
        <f t="shared" si="131"/>
        <v>100</v>
      </c>
      <c r="M597" s="19">
        <v>7.7037900000000006E-2</v>
      </c>
      <c r="N597" s="19">
        <v>3.3341200000000001E-2</v>
      </c>
      <c r="O597" s="41">
        <f t="shared" si="132"/>
        <v>0.11037910000000001</v>
      </c>
      <c r="P597" s="19">
        <v>4.9708299999999997E-2</v>
      </c>
      <c r="Q597" s="41">
        <f t="shared" si="133"/>
        <v>0.16008739999999999</v>
      </c>
      <c r="R597" s="44">
        <f t="shared" si="134"/>
        <v>3.828350643542215</v>
      </c>
      <c r="S597" s="44">
        <f t="shared" si="135"/>
        <v>1.656870247974954</v>
      </c>
      <c r="T597" s="44">
        <f t="shared" si="136"/>
        <v>5.4852208915171694</v>
      </c>
      <c r="U597" s="44">
        <f t="shared" si="137"/>
        <v>2.4702231277642492</v>
      </c>
      <c r="V597" s="44">
        <f t="shared" si="138"/>
        <v>7.9554440192814182</v>
      </c>
      <c r="X597" s="36">
        <f t="shared" si="126"/>
        <v>100</v>
      </c>
      <c r="Y597" s="47">
        <f t="shared" si="139"/>
        <v>7.9554440192814191</v>
      </c>
    </row>
    <row r="598" spans="1:25" ht="15" x14ac:dyDescent="0.25">
      <c r="A598" s="18" t="s">
        <v>1163</v>
      </c>
      <c r="B598" s="18" t="s">
        <v>1164</v>
      </c>
      <c r="C598" s="18" t="s">
        <v>38</v>
      </c>
      <c r="D598" s="19">
        <v>6.7783800000000003</v>
      </c>
      <c r="E598" s="19">
        <v>0</v>
      </c>
      <c r="F598" s="19">
        <v>0.27418189855199998</v>
      </c>
      <c r="G598" s="19">
        <v>0.134790213283</v>
      </c>
      <c r="H598" s="19">
        <f t="shared" si="127"/>
        <v>6.369407888165</v>
      </c>
      <c r="I598" s="42">
        <f t="shared" si="128"/>
        <v>0</v>
      </c>
      <c r="J598" s="42">
        <f t="shared" si="129"/>
        <v>4.0449472964336604</v>
      </c>
      <c r="K598" s="42">
        <f t="shared" si="130"/>
        <v>1.9885313789282983</v>
      </c>
      <c r="L598" s="42">
        <f t="shared" si="131"/>
        <v>93.966521324638038</v>
      </c>
      <c r="M598" s="19">
        <v>0.115384</v>
      </c>
      <c r="N598" s="19">
        <v>0.16539300000000001</v>
      </c>
      <c r="O598" s="41">
        <f t="shared" si="132"/>
        <v>0.280777</v>
      </c>
      <c r="P598" s="19">
        <v>0.309527</v>
      </c>
      <c r="Q598" s="41">
        <f t="shared" si="133"/>
        <v>0.59030399999999994</v>
      </c>
      <c r="R598" s="44">
        <f t="shared" si="134"/>
        <v>1.7022356374236911</v>
      </c>
      <c r="S598" s="44">
        <f t="shared" si="135"/>
        <v>2.4400077894718208</v>
      </c>
      <c r="T598" s="44">
        <f t="shared" si="136"/>
        <v>4.1422434268955115</v>
      </c>
      <c r="U598" s="44">
        <f t="shared" si="137"/>
        <v>4.5663860686476712</v>
      </c>
      <c r="V598" s="44">
        <f t="shared" si="138"/>
        <v>8.7086294955431818</v>
      </c>
      <c r="X598" s="36">
        <f t="shared" si="126"/>
        <v>100</v>
      </c>
      <c r="Y598" s="47">
        <f t="shared" si="139"/>
        <v>8.7086294955431818</v>
      </c>
    </row>
    <row r="599" spans="1:25" ht="15" x14ac:dyDescent="0.25">
      <c r="A599" s="18" t="s">
        <v>1165</v>
      </c>
      <c r="B599" s="18" t="s">
        <v>1166</v>
      </c>
      <c r="C599" s="18" t="s">
        <v>38</v>
      </c>
      <c r="D599" s="19">
        <v>4.9957900000000004</v>
      </c>
      <c r="E599" s="19">
        <v>0</v>
      </c>
      <c r="F599" s="19">
        <v>0</v>
      </c>
      <c r="G599" s="19">
        <v>0</v>
      </c>
      <c r="H599" s="19">
        <f t="shared" si="127"/>
        <v>4.9957900000000004</v>
      </c>
      <c r="I599" s="42">
        <f t="shared" si="128"/>
        <v>0</v>
      </c>
      <c r="J599" s="42">
        <f t="shared" si="129"/>
        <v>0</v>
      </c>
      <c r="K599" s="42">
        <f t="shared" si="130"/>
        <v>0</v>
      </c>
      <c r="L599" s="42">
        <f t="shared" si="131"/>
        <v>100</v>
      </c>
      <c r="M599" s="19">
        <v>3.3715500000000002E-2</v>
      </c>
      <c r="N599" s="19">
        <v>2.07513E-2</v>
      </c>
      <c r="O599" s="41">
        <f t="shared" si="132"/>
        <v>5.4466800000000003E-2</v>
      </c>
      <c r="P599" s="19">
        <v>0.25823400000000002</v>
      </c>
      <c r="Q599" s="41">
        <f t="shared" si="133"/>
        <v>0.3127008</v>
      </c>
      <c r="R599" s="44">
        <f t="shared" si="134"/>
        <v>0.67487824748438185</v>
      </c>
      <c r="S599" s="44">
        <f t="shared" si="135"/>
        <v>0.41537574637845065</v>
      </c>
      <c r="T599" s="44">
        <f t="shared" si="136"/>
        <v>1.0902539938628326</v>
      </c>
      <c r="U599" s="44">
        <f t="shared" si="137"/>
        <v>5.1690323252178336</v>
      </c>
      <c r="V599" s="44">
        <f t="shared" si="138"/>
        <v>6.2592863190806662</v>
      </c>
      <c r="X599" s="36">
        <f t="shared" si="126"/>
        <v>100</v>
      </c>
      <c r="Y599" s="47">
        <f t="shared" si="139"/>
        <v>6.2592863190806662</v>
      </c>
    </row>
    <row r="600" spans="1:25" ht="15" x14ac:dyDescent="0.25">
      <c r="A600" s="18" t="s">
        <v>1167</v>
      </c>
      <c r="B600" s="18" t="s">
        <v>1168</v>
      </c>
      <c r="C600" s="18" t="s">
        <v>38</v>
      </c>
      <c r="D600" s="19">
        <v>1.7777099999999999</v>
      </c>
      <c r="E600" s="19">
        <v>0</v>
      </c>
      <c r="F600" s="19">
        <v>0</v>
      </c>
      <c r="G600" s="19">
        <v>0</v>
      </c>
      <c r="H600" s="19">
        <f t="shared" si="127"/>
        <v>1.7777099999999999</v>
      </c>
      <c r="I600" s="42">
        <f t="shared" si="128"/>
        <v>0</v>
      </c>
      <c r="J600" s="42">
        <f t="shared" si="129"/>
        <v>0</v>
      </c>
      <c r="K600" s="42">
        <f t="shared" si="130"/>
        <v>0</v>
      </c>
      <c r="L600" s="42">
        <f t="shared" si="131"/>
        <v>100</v>
      </c>
      <c r="M600" s="19">
        <v>7.47834E-2</v>
      </c>
      <c r="N600" s="19">
        <v>0.17027300000000001</v>
      </c>
      <c r="O600" s="41">
        <f t="shared" si="132"/>
        <v>0.24505640000000001</v>
      </c>
      <c r="P600" s="19">
        <v>1.06115</v>
      </c>
      <c r="Q600" s="41">
        <f t="shared" si="133"/>
        <v>1.3062064</v>
      </c>
      <c r="R600" s="44">
        <f t="shared" si="134"/>
        <v>4.206726631452824</v>
      </c>
      <c r="S600" s="44">
        <f t="shared" si="135"/>
        <v>9.5782214196916264</v>
      </c>
      <c r="T600" s="44">
        <f t="shared" si="136"/>
        <v>13.784948051144452</v>
      </c>
      <c r="U600" s="44">
        <f t="shared" si="137"/>
        <v>59.691963256099143</v>
      </c>
      <c r="V600" s="44">
        <f t="shared" si="138"/>
        <v>73.476911307243597</v>
      </c>
      <c r="X600" s="36">
        <f t="shared" si="126"/>
        <v>100</v>
      </c>
      <c r="Y600" s="47">
        <f t="shared" si="139"/>
        <v>73.476911307243597</v>
      </c>
    </row>
    <row r="601" spans="1:25" ht="15" x14ac:dyDescent="0.25">
      <c r="A601" s="18" t="s">
        <v>1169</v>
      </c>
      <c r="B601" s="18" t="s">
        <v>1170</v>
      </c>
      <c r="C601" s="18" t="s">
        <v>49</v>
      </c>
      <c r="D601" s="19">
        <v>4.52597</v>
      </c>
      <c r="E601" s="19">
        <v>0</v>
      </c>
      <c r="F601" s="19">
        <v>0</v>
      </c>
      <c r="G601" s="19">
        <v>0.44234252062200002</v>
      </c>
      <c r="H601" s="19">
        <f t="shared" si="127"/>
        <v>4.0836274793780003</v>
      </c>
      <c r="I601" s="42">
        <f t="shared" si="128"/>
        <v>0</v>
      </c>
      <c r="J601" s="42">
        <f t="shared" si="129"/>
        <v>0</v>
      </c>
      <c r="K601" s="42">
        <f t="shared" si="130"/>
        <v>9.773430239749711</v>
      </c>
      <c r="L601" s="42">
        <f t="shared" si="131"/>
        <v>90.2265697602503</v>
      </c>
      <c r="M601" s="19">
        <v>8.7946399999999994E-2</v>
      </c>
      <c r="N601" s="19">
        <v>3.1199299999999999E-2</v>
      </c>
      <c r="O601" s="41">
        <f t="shared" si="132"/>
        <v>0.11914569999999999</v>
      </c>
      <c r="P601" s="19">
        <v>0.13952100000000001</v>
      </c>
      <c r="Q601" s="41">
        <f t="shared" si="133"/>
        <v>0.25866670000000003</v>
      </c>
      <c r="R601" s="44">
        <f t="shared" si="134"/>
        <v>1.9431503081107475</v>
      </c>
      <c r="S601" s="44">
        <f t="shared" si="135"/>
        <v>0.6893395227984277</v>
      </c>
      <c r="T601" s="44">
        <f t="shared" si="136"/>
        <v>2.6324898309091753</v>
      </c>
      <c r="U601" s="44">
        <f t="shared" si="137"/>
        <v>3.0826761997980543</v>
      </c>
      <c r="V601" s="44">
        <f t="shared" si="138"/>
        <v>5.7151660307072296</v>
      </c>
      <c r="X601" s="36">
        <f t="shared" si="126"/>
        <v>100.00000000000001</v>
      </c>
      <c r="Y601" s="47">
        <f t="shared" si="139"/>
        <v>5.7151660307072296</v>
      </c>
    </row>
    <row r="602" spans="1:25" ht="15" x14ac:dyDescent="0.25">
      <c r="A602" s="18" t="s">
        <v>1171</v>
      </c>
      <c r="B602" s="18" t="s">
        <v>1172</v>
      </c>
      <c r="C602" s="18" t="s">
        <v>38</v>
      </c>
      <c r="D602" s="19">
        <v>9.1344499999999993</v>
      </c>
      <c r="E602" s="19">
        <v>0</v>
      </c>
      <c r="F602" s="19">
        <v>0</v>
      </c>
      <c r="G602" s="19">
        <v>0</v>
      </c>
      <c r="H602" s="19">
        <f t="shared" si="127"/>
        <v>9.1344499999999993</v>
      </c>
      <c r="I602" s="42">
        <f t="shared" si="128"/>
        <v>0</v>
      </c>
      <c r="J602" s="42">
        <f t="shared" si="129"/>
        <v>0</v>
      </c>
      <c r="K602" s="42">
        <f t="shared" si="130"/>
        <v>0</v>
      </c>
      <c r="L602" s="42">
        <f t="shared" si="131"/>
        <v>100</v>
      </c>
      <c r="M602" s="19">
        <v>9.2679899999999996E-2</v>
      </c>
      <c r="N602" s="19">
        <v>0.16660700000000001</v>
      </c>
      <c r="O602" s="41">
        <f t="shared" si="132"/>
        <v>0.25928689999999999</v>
      </c>
      <c r="P602" s="19">
        <v>0.92806999999999995</v>
      </c>
      <c r="Q602" s="41">
        <f t="shared" si="133"/>
        <v>1.1873568999999999</v>
      </c>
      <c r="R602" s="44">
        <f t="shared" si="134"/>
        <v>1.0146193804772046</v>
      </c>
      <c r="S602" s="44">
        <f t="shared" si="135"/>
        <v>1.8239412334623322</v>
      </c>
      <c r="T602" s="44">
        <f t="shared" si="136"/>
        <v>2.8385606139395367</v>
      </c>
      <c r="U602" s="44">
        <f t="shared" si="137"/>
        <v>10.1601081619583</v>
      </c>
      <c r="V602" s="44">
        <f t="shared" si="138"/>
        <v>12.998668775897837</v>
      </c>
      <c r="X602" s="36">
        <f t="shared" si="126"/>
        <v>100</v>
      </c>
      <c r="Y602" s="47">
        <f t="shared" si="139"/>
        <v>12.998668775897837</v>
      </c>
    </row>
    <row r="603" spans="1:25" ht="15" x14ac:dyDescent="0.25">
      <c r="A603" s="18" t="s">
        <v>1173</v>
      </c>
      <c r="B603" s="18" t="s">
        <v>1174</v>
      </c>
      <c r="C603" s="18" t="s">
        <v>38</v>
      </c>
      <c r="D603" s="19">
        <v>5.4676</v>
      </c>
      <c r="E603" s="19">
        <v>0.19423915149599999</v>
      </c>
      <c r="F603" s="19">
        <v>0.126269086138</v>
      </c>
      <c r="G603" s="19">
        <v>2.4565964187300001E-2</v>
      </c>
      <c r="H603" s="19">
        <f t="shared" si="127"/>
        <v>5.1225257981787005</v>
      </c>
      <c r="I603" s="42">
        <f t="shared" si="128"/>
        <v>3.5525486775916306</v>
      </c>
      <c r="J603" s="42">
        <f t="shared" si="129"/>
        <v>2.3094060673421608</v>
      </c>
      <c r="K603" s="42">
        <f t="shared" si="130"/>
        <v>0.44930068379727855</v>
      </c>
      <c r="L603" s="42">
        <f t="shared" si="131"/>
        <v>93.688744571268927</v>
      </c>
      <c r="M603" s="19">
        <v>7.0020799999999994E-2</v>
      </c>
      <c r="N603" s="19">
        <v>1.9937699999999999E-2</v>
      </c>
      <c r="O603" s="41">
        <f t="shared" si="132"/>
        <v>8.9958499999999997E-2</v>
      </c>
      <c r="P603" s="19">
        <v>0.241065</v>
      </c>
      <c r="Q603" s="41">
        <f t="shared" si="133"/>
        <v>0.33102350000000003</v>
      </c>
      <c r="R603" s="44">
        <f t="shared" si="134"/>
        <v>1.2806496451825296</v>
      </c>
      <c r="S603" s="44">
        <f t="shared" si="135"/>
        <v>0.36465176677152678</v>
      </c>
      <c r="T603" s="44">
        <f t="shared" si="136"/>
        <v>1.6453014119540568</v>
      </c>
      <c r="U603" s="44">
        <f t="shared" si="137"/>
        <v>4.4089728582924872</v>
      </c>
      <c r="V603" s="44">
        <f t="shared" si="138"/>
        <v>6.0542742702465437</v>
      </c>
      <c r="X603" s="36">
        <f t="shared" si="126"/>
        <v>100</v>
      </c>
      <c r="Y603" s="47">
        <f t="shared" si="139"/>
        <v>6.0542742702465437</v>
      </c>
    </row>
    <row r="604" spans="1:25" ht="15" x14ac:dyDescent="0.25">
      <c r="A604" s="18" t="s">
        <v>1175</v>
      </c>
      <c r="B604" s="18" t="s">
        <v>1176</v>
      </c>
      <c r="C604" s="18" t="s">
        <v>28</v>
      </c>
      <c r="D604" s="19">
        <v>21.203299999999999</v>
      </c>
      <c r="E604" s="19">
        <v>0.47635057641400003</v>
      </c>
      <c r="F604" s="19">
        <v>0.19679629928</v>
      </c>
      <c r="G604" s="19">
        <v>1.6670935081</v>
      </c>
      <c r="H604" s="19">
        <f t="shared" si="127"/>
        <v>18.863059616206002</v>
      </c>
      <c r="I604" s="42">
        <f t="shared" si="128"/>
        <v>2.2465869766215638</v>
      </c>
      <c r="J604" s="42">
        <f t="shared" si="129"/>
        <v>0.928139955950253</v>
      </c>
      <c r="K604" s="42">
        <f t="shared" si="130"/>
        <v>7.8624247551088748</v>
      </c>
      <c r="L604" s="42">
        <f t="shared" si="131"/>
        <v>88.962848312319323</v>
      </c>
      <c r="M604" s="19">
        <v>0.67637000000000003</v>
      </c>
      <c r="N604" s="19">
        <v>0.79758899999999999</v>
      </c>
      <c r="O604" s="41">
        <f t="shared" si="132"/>
        <v>1.473959</v>
      </c>
      <c r="P604" s="19">
        <v>1.70631</v>
      </c>
      <c r="Q604" s="41">
        <f t="shared" si="133"/>
        <v>3.180269</v>
      </c>
      <c r="R604" s="44">
        <f t="shared" si="134"/>
        <v>3.1899279829083214</v>
      </c>
      <c r="S604" s="44">
        <f t="shared" si="135"/>
        <v>3.7616267279149946</v>
      </c>
      <c r="T604" s="44">
        <f t="shared" si="136"/>
        <v>6.9515547108233156</v>
      </c>
      <c r="U604" s="44">
        <f t="shared" si="137"/>
        <v>8.047379417354847</v>
      </c>
      <c r="V604" s="44">
        <f t="shared" si="138"/>
        <v>14.998934128178162</v>
      </c>
      <c r="X604" s="36">
        <f t="shared" si="126"/>
        <v>100.00000000000001</v>
      </c>
      <c r="Y604" s="47">
        <f t="shared" si="139"/>
        <v>14.998934128178163</v>
      </c>
    </row>
    <row r="605" spans="1:25" ht="15" x14ac:dyDescent="0.25">
      <c r="A605" s="18" t="s">
        <v>1177</v>
      </c>
      <c r="B605" s="18" t="s">
        <v>1178</v>
      </c>
      <c r="C605" s="18" t="s">
        <v>38</v>
      </c>
      <c r="D605" s="19">
        <v>0.89654199999999995</v>
      </c>
      <c r="E605" s="19">
        <v>0</v>
      </c>
      <c r="F605" s="19">
        <v>0</v>
      </c>
      <c r="G605" s="19">
        <v>0</v>
      </c>
      <c r="H605" s="19">
        <f t="shared" si="127"/>
        <v>0.89654199999999995</v>
      </c>
      <c r="I605" s="42">
        <f t="shared" si="128"/>
        <v>0</v>
      </c>
      <c r="J605" s="42">
        <f t="shared" si="129"/>
        <v>0</v>
      </c>
      <c r="K605" s="42">
        <f t="shared" si="130"/>
        <v>0</v>
      </c>
      <c r="L605" s="42">
        <f t="shared" si="131"/>
        <v>100</v>
      </c>
      <c r="M605" s="19">
        <v>0</v>
      </c>
      <c r="N605" s="19">
        <v>0</v>
      </c>
      <c r="O605" s="41">
        <f t="shared" si="132"/>
        <v>0</v>
      </c>
      <c r="P605" s="19">
        <v>3.8981000000000002E-2</v>
      </c>
      <c r="Q605" s="41">
        <f t="shared" si="133"/>
        <v>3.8981000000000002E-2</v>
      </c>
      <c r="R605" s="44">
        <f t="shared" si="134"/>
        <v>0</v>
      </c>
      <c r="S605" s="44">
        <f t="shared" si="135"/>
        <v>0</v>
      </c>
      <c r="T605" s="44">
        <f t="shared" si="136"/>
        <v>0</v>
      </c>
      <c r="U605" s="44">
        <f t="shared" si="137"/>
        <v>4.3479279275259834</v>
      </c>
      <c r="V605" s="44">
        <f t="shared" si="138"/>
        <v>4.3479279275259834</v>
      </c>
      <c r="X605" s="36">
        <f t="shared" si="126"/>
        <v>100</v>
      </c>
      <c r="Y605" s="47">
        <f t="shared" si="139"/>
        <v>4.3479279275259834</v>
      </c>
    </row>
    <row r="606" spans="1:25" ht="15" x14ac:dyDescent="0.25">
      <c r="A606" s="18" t="s">
        <v>1179</v>
      </c>
      <c r="B606" s="18" t="s">
        <v>1180</v>
      </c>
      <c r="C606" s="18" t="s">
        <v>38</v>
      </c>
      <c r="D606" s="19">
        <v>8.9107699999999994</v>
      </c>
      <c r="E606" s="19">
        <v>0</v>
      </c>
      <c r="F606" s="19">
        <v>0</v>
      </c>
      <c r="G606" s="19">
        <v>0</v>
      </c>
      <c r="H606" s="19">
        <f t="shared" si="127"/>
        <v>8.9107699999999994</v>
      </c>
      <c r="I606" s="42">
        <f t="shared" si="128"/>
        <v>0</v>
      </c>
      <c r="J606" s="42">
        <f t="shared" si="129"/>
        <v>0</v>
      </c>
      <c r="K606" s="42">
        <f t="shared" si="130"/>
        <v>0</v>
      </c>
      <c r="L606" s="42">
        <f t="shared" si="131"/>
        <v>100</v>
      </c>
      <c r="M606" s="19">
        <v>0.23111699999999999</v>
      </c>
      <c r="N606" s="19">
        <v>0.29942099999999999</v>
      </c>
      <c r="O606" s="41">
        <f t="shared" si="132"/>
        <v>0.53053799999999995</v>
      </c>
      <c r="P606" s="19">
        <v>2.1842000000000001</v>
      </c>
      <c r="Q606" s="41">
        <f t="shared" si="133"/>
        <v>2.7147380000000001</v>
      </c>
      <c r="R606" s="44">
        <f t="shared" si="134"/>
        <v>2.5936815785841181</v>
      </c>
      <c r="S606" s="44">
        <f t="shared" si="135"/>
        <v>3.360214661583679</v>
      </c>
      <c r="T606" s="44">
        <f t="shared" si="136"/>
        <v>5.9538962401677971</v>
      </c>
      <c r="U606" s="44">
        <f t="shared" si="137"/>
        <v>24.511910867411014</v>
      </c>
      <c r="V606" s="44">
        <f t="shared" si="138"/>
        <v>30.465807107578808</v>
      </c>
      <c r="X606" s="36">
        <f t="shared" si="126"/>
        <v>100</v>
      </c>
      <c r="Y606" s="47">
        <f t="shared" si="139"/>
        <v>30.465807107578811</v>
      </c>
    </row>
    <row r="607" spans="1:25" ht="15" x14ac:dyDescent="0.25">
      <c r="A607" s="18" t="s">
        <v>1181</v>
      </c>
      <c r="B607" s="18" t="s">
        <v>1182</v>
      </c>
      <c r="C607" s="18" t="s">
        <v>38</v>
      </c>
      <c r="D607" s="19">
        <v>13.9649</v>
      </c>
      <c r="E607" s="19">
        <v>0</v>
      </c>
      <c r="F607" s="19">
        <v>0</v>
      </c>
      <c r="G607" s="19">
        <v>0</v>
      </c>
      <c r="H607" s="19">
        <f t="shared" si="127"/>
        <v>13.9649</v>
      </c>
      <c r="I607" s="42">
        <f t="shared" si="128"/>
        <v>0</v>
      </c>
      <c r="J607" s="42">
        <f t="shared" si="129"/>
        <v>0</v>
      </c>
      <c r="K607" s="42">
        <f t="shared" si="130"/>
        <v>0</v>
      </c>
      <c r="L607" s="42">
        <f t="shared" si="131"/>
        <v>100</v>
      </c>
      <c r="M607" s="19">
        <v>0.22959099999999999</v>
      </c>
      <c r="N607" s="19">
        <v>0.31863900000000001</v>
      </c>
      <c r="O607" s="41">
        <f t="shared" si="132"/>
        <v>0.54823</v>
      </c>
      <c r="P607" s="19">
        <v>0.416045</v>
      </c>
      <c r="Q607" s="41">
        <f t="shared" si="133"/>
        <v>0.96427499999999999</v>
      </c>
      <c r="R607" s="44">
        <f t="shared" si="134"/>
        <v>1.6440576015581922</v>
      </c>
      <c r="S607" s="44">
        <f t="shared" si="135"/>
        <v>2.2817134386927225</v>
      </c>
      <c r="T607" s="44">
        <f t="shared" si="136"/>
        <v>3.9257710402509147</v>
      </c>
      <c r="U607" s="44">
        <f t="shared" si="137"/>
        <v>2.9792193284592083</v>
      </c>
      <c r="V607" s="44">
        <f t="shared" si="138"/>
        <v>6.9049903687101235</v>
      </c>
      <c r="X607" s="36">
        <f t="shared" si="126"/>
        <v>100</v>
      </c>
      <c r="Y607" s="47">
        <f t="shared" si="139"/>
        <v>6.9049903687101235</v>
      </c>
    </row>
    <row r="608" spans="1:25" ht="15" x14ac:dyDescent="0.25">
      <c r="A608" s="18" t="s">
        <v>1183</v>
      </c>
      <c r="B608" s="18" t="s">
        <v>1184</v>
      </c>
      <c r="C608" s="18" t="s">
        <v>38</v>
      </c>
      <c r="D608" s="19">
        <v>20.111899999999999</v>
      </c>
      <c r="E608" s="19">
        <v>0</v>
      </c>
      <c r="F608" s="19">
        <v>0</v>
      </c>
      <c r="G608" s="19">
        <v>0</v>
      </c>
      <c r="H608" s="19">
        <f t="shared" si="127"/>
        <v>20.111899999999999</v>
      </c>
      <c r="I608" s="42">
        <f t="shared" si="128"/>
        <v>0</v>
      </c>
      <c r="J608" s="42">
        <f t="shared" si="129"/>
        <v>0</v>
      </c>
      <c r="K608" s="42">
        <f t="shared" si="130"/>
        <v>0</v>
      </c>
      <c r="L608" s="42">
        <f t="shared" si="131"/>
        <v>100</v>
      </c>
      <c r="M608" s="19">
        <v>0.30866500000000002</v>
      </c>
      <c r="N608" s="19">
        <v>0.167849</v>
      </c>
      <c r="O608" s="41">
        <f t="shared" si="132"/>
        <v>0.47651399999999999</v>
      </c>
      <c r="P608" s="19">
        <v>0.69389100000000004</v>
      </c>
      <c r="Q608" s="41">
        <f t="shared" si="133"/>
        <v>1.1704050000000001</v>
      </c>
      <c r="R608" s="44">
        <f t="shared" si="134"/>
        <v>1.5347381401061064</v>
      </c>
      <c r="S608" s="44">
        <f t="shared" si="135"/>
        <v>0.83457554979887538</v>
      </c>
      <c r="T608" s="44">
        <f t="shared" si="136"/>
        <v>2.3693136899049816</v>
      </c>
      <c r="U608" s="44">
        <f t="shared" si="137"/>
        <v>3.4501514029007705</v>
      </c>
      <c r="V608" s="44">
        <f t="shared" si="138"/>
        <v>5.8194650928057525</v>
      </c>
      <c r="X608" s="36">
        <f t="shared" si="126"/>
        <v>100</v>
      </c>
      <c r="Y608" s="47">
        <f t="shared" si="139"/>
        <v>5.8194650928057525</v>
      </c>
    </row>
    <row r="609" spans="1:25" ht="15" x14ac:dyDescent="0.25">
      <c r="A609" s="18" t="s">
        <v>1185</v>
      </c>
      <c r="B609" s="18" t="s">
        <v>1186</v>
      </c>
      <c r="C609" s="18" t="s">
        <v>38</v>
      </c>
      <c r="D609" s="19">
        <v>7.7573699999999999</v>
      </c>
      <c r="E609" s="19">
        <v>0.59627728116400003</v>
      </c>
      <c r="F609" s="19">
        <v>1.2128967052299999</v>
      </c>
      <c r="G609" s="19">
        <v>0.348715889015</v>
      </c>
      <c r="H609" s="19">
        <f t="shared" si="127"/>
        <v>5.5994801245909995</v>
      </c>
      <c r="I609" s="42">
        <f t="shared" si="128"/>
        <v>7.6865907023127695</v>
      </c>
      <c r="J609" s="42">
        <f t="shared" si="129"/>
        <v>15.635411295709755</v>
      </c>
      <c r="K609" s="42">
        <f t="shared" si="130"/>
        <v>4.4952849872443883</v>
      </c>
      <c r="L609" s="42">
        <f t="shared" si="131"/>
        <v>72.182713014733082</v>
      </c>
      <c r="M609" s="19">
        <v>0.34426800000000002</v>
      </c>
      <c r="N609" s="19">
        <v>0.23021800000000001</v>
      </c>
      <c r="O609" s="41">
        <f t="shared" si="132"/>
        <v>0.57448600000000005</v>
      </c>
      <c r="P609" s="19">
        <v>0.48776399999999998</v>
      </c>
      <c r="Q609" s="41">
        <f t="shared" si="133"/>
        <v>1.0622500000000001</v>
      </c>
      <c r="R609" s="44">
        <f t="shared" si="134"/>
        <v>4.437947397120416</v>
      </c>
      <c r="S609" s="44">
        <f t="shared" si="135"/>
        <v>2.9677326207206827</v>
      </c>
      <c r="T609" s="44">
        <f t="shared" si="136"/>
        <v>7.4056800178410986</v>
      </c>
      <c r="U609" s="44">
        <f t="shared" si="137"/>
        <v>6.2877495852331391</v>
      </c>
      <c r="V609" s="44">
        <f t="shared" si="138"/>
        <v>13.69342960307424</v>
      </c>
      <c r="X609" s="36">
        <f t="shared" si="126"/>
        <v>100</v>
      </c>
      <c r="Y609" s="47">
        <f t="shared" si="139"/>
        <v>13.693429603074238</v>
      </c>
    </row>
    <row r="610" spans="1:25" ht="15" x14ac:dyDescent="0.25">
      <c r="A610" s="18" t="s">
        <v>1187</v>
      </c>
      <c r="B610" s="18" t="s">
        <v>1188</v>
      </c>
      <c r="C610" s="18" t="s">
        <v>38</v>
      </c>
      <c r="D610" s="19">
        <v>1.54593</v>
      </c>
      <c r="E610" s="19">
        <v>0</v>
      </c>
      <c r="F610" s="19">
        <v>0</v>
      </c>
      <c r="G610" s="19">
        <v>0</v>
      </c>
      <c r="H610" s="19">
        <f t="shared" si="127"/>
        <v>1.54593</v>
      </c>
      <c r="I610" s="42">
        <f t="shared" si="128"/>
        <v>0</v>
      </c>
      <c r="J610" s="42">
        <f t="shared" si="129"/>
        <v>0</v>
      </c>
      <c r="K610" s="42">
        <f t="shared" si="130"/>
        <v>0</v>
      </c>
      <c r="L610" s="42">
        <f t="shared" si="131"/>
        <v>100</v>
      </c>
      <c r="M610" s="19">
        <v>4.0600299999999999E-2</v>
      </c>
      <c r="N610" s="19">
        <v>0.177091</v>
      </c>
      <c r="O610" s="41">
        <f t="shared" si="132"/>
        <v>0.2176913</v>
      </c>
      <c r="P610" s="19">
        <v>0.77844400000000002</v>
      </c>
      <c r="Q610" s="41">
        <f t="shared" si="133"/>
        <v>0.99613530000000006</v>
      </c>
      <c r="R610" s="44">
        <f t="shared" si="134"/>
        <v>2.6262702709695782</v>
      </c>
      <c r="S610" s="44">
        <f t="shared" si="135"/>
        <v>11.455305220805599</v>
      </c>
      <c r="T610" s="44">
        <f t="shared" si="136"/>
        <v>14.081575491775178</v>
      </c>
      <c r="U610" s="44">
        <f t="shared" si="137"/>
        <v>50.35441449483482</v>
      </c>
      <c r="V610" s="44">
        <f t="shared" si="138"/>
        <v>64.435989986610011</v>
      </c>
      <c r="X610" s="36">
        <f t="shared" ref="X610:X671" si="140">SUM(I610:L610)</f>
        <v>100</v>
      </c>
      <c r="Y610" s="47">
        <f t="shared" si="139"/>
        <v>64.435989986609997</v>
      </c>
    </row>
    <row r="611" spans="1:25" ht="15" x14ac:dyDescent="0.25">
      <c r="A611" s="18" t="s">
        <v>1189</v>
      </c>
      <c r="B611" s="18" t="s">
        <v>1190</v>
      </c>
      <c r="C611" s="18" t="s">
        <v>38</v>
      </c>
      <c r="D611" s="19">
        <v>8.5913699999999995</v>
      </c>
      <c r="E611" s="19">
        <v>0</v>
      </c>
      <c r="F611" s="19">
        <v>0</v>
      </c>
      <c r="G611" s="19">
        <v>0</v>
      </c>
      <c r="H611" s="19">
        <f t="shared" si="127"/>
        <v>8.5913699999999995</v>
      </c>
      <c r="I611" s="42">
        <f t="shared" si="128"/>
        <v>0</v>
      </c>
      <c r="J611" s="42">
        <f t="shared" si="129"/>
        <v>0</v>
      </c>
      <c r="K611" s="42">
        <f t="shared" si="130"/>
        <v>0</v>
      </c>
      <c r="L611" s="42">
        <f t="shared" si="131"/>
        <v>100</v>
      </c>
      <c r="M611" s="19">
        <v>4.3041999999999997E-2</v>
      </c>
      <c r="N611" s="19">
        <v>1.5200099999999999E-2</v>
      </c>
      <c r="O611" s="41">
        <f t="shared" si="132"/>
        <v>5.8242099999999998E-2</v>
      </c>
      <c r="P611" s="19">
        <v>0.25312499999999999</v>
      </c>
      <c r="Q611" s="41">
        <f t="shared" si="133"/>
        <v>0.31136710000000001</v>
      </c>
      <c r="R611" s="44">
        <f t="shared" si="134"/>
        <v>0.50099111084728043</v>
      </c>
      <c r="S611" s="44">
        <f t="shared" si="135"/>
        <v>0.17692288889897653</v>
      </c>
      <c r="T611" s="44">
        <f t="shared" si="136"/>
        <v>0.67791399974625699</v>
      </c>
      <c r="U611" s="44">
        <f t="shared" si="137"/>
        <v>2.9462705016778465</v>
      </c>
      <c r="V611" s="44">
        <f t="shared" si="138"/>
        <v>3.6241845014241041</v>
      </c>
      <c r="X611" s="36">
        <f t="shared" si="140"/>
        <v>100</v>
      </c>
      <c r="Y611" s="47">
        <f t="shared" si="139"/>
        <v>3.6241845014241036</v>
      </c>
    </row>
    <row r="612" spans="1:25" ht="15" x14ac:dyDescent="0.25">
      <c r="A612" s="18" t="s">
        <v>1191</v>
      </c>
      <c r="B612" s="18" t="s">
        <v>1192</v>
      </c>
      <c r="C612" s="18" t="s">
        <v>49</v>
      </c>
      <c r="D612" s="19">
        <v>82.273200000000003</v>
      </c>
      <c r="E612" s="19">
        <v>0.14739779738200001</v>
      </c>
      <c r="F612" s="19">
        <v>0.2144296295</v>
      </c>
      <c r="G612" s="19">
        <v>39.364223581899999</v>
      </c>
      <c r="H612" s="19">
        <f t="shared" si="127"/>
        <v>42.547148991218002</v>
      </c>
      <c r="I612" s="42">
        <f t="shared" si="128"/>
        <v>0.17915651437163013</v>
      </c>
      <c r="J612" s="42">
        <f t="shared" si="129"/>
        <v>0.26063120129033512</v>
      </c>
      <c r="K612" s="42">
        <f t="shared" si="130"/>
        <v>47.845742698594435</v>
      </c>
      <c r="L612" s="42">
        <f t="shared" si="131"/>
        <v>51.714469585743593</v>
      </c>
      <c r="M612" s="19">
        <v>0.65806500000000001</v>
      </c>
      <c r="N612" s="19">
        <v>1.6059000000000001</v>
      </c>
      <c r="O612" s="41">
        <f t="shared" si="132"/>
        <v>2.2639650000000002</v>
      </c>
      <c r="P612" s="19">
        <v>6.4968500000000002</v>
      </c>
      <c r="Q612" s="41">
        <f t="shared" si="133"/>
        <v>8.7608150000000009</v>
      </c>
      <c r="R612" s="44">
        <f t="shared" si="134"/>
        <v>0.79985341520689601</v>
      </c>
      <c r="S612" s="44">
        <f t="shared" si="135"/>
        <v>1.9519114365309724</v>
      </c>
      <c r="T612" s="44">
        <f t="shared" si="136"/>
        <v>2.7517648517378688</v>
      </c>
      <c r="U612" s="44">
        <f t="shared" si="137"/>
        <v>7.8966783837264147</v>
      </c>
      <c r="V612" s="44">
        <f t="shared" si="138"/>
        <v>10.648443235464283</v>
      </c>
      <c r="X612" s="36">
        <f t="shared" si="140"/>
        <v>100</v>
      </c>
      <c r="Y612" s="47">
        <f t="shared" si="139"/>
        <v>10.648443235464283</v>
      </c>
    </row>
    <row r="613" spans="1:25" ht="15" x14ac:dyDescent="0.25">
      <c r="A613" s="18" t="s">
        <v>1193</v>
      </c>
      <c r="B613" s="18" t="s">
        <v>1194</v>
      </c>
      <c r="C613" s="18" t="s">
        <v>38</v>
      </c>
      <c r="D613" s="19">
        <v>1.0975299999999999</v>
      </c>
      <c r="E613" s="19">
        <v>0</v>
      </c>
      <c r="F613" s="19">
        <v>7.1311946791199995E-2</v>
      </c>
      <c r="G613" s="19">
        <v>1.57274979622E-2</v>
      </c>
      <c r="H613" s="19">
        <f t="shared" ref="H613:H674" si="141">D613-E613-F613-G613</f>
        <v>1.0104905552465999</v>
      </c>
      <c r="I613" s="42">
        <f t="shared" ref="I613:I674" si="142">E613/D613*100</f>
        <v>0</v>
      </c>
      <c r="J613" s="42">
        <f t="shared" ref="J613:J674" si="143">F613/D613*100</f>
        <v>6.4974940813645183</v>
      </c>
      <c r="K613" s="42">
        <f t="shared" ref="K613:K674" si="144">G613/D613*100</f>
        <v>1.4329902565032393</v>
      </c>
      <c r="L613" s="42">
        <f t="shared" ref="L613:L674" si="145">H613/D613*100</f>
        <v>92.069515662132233</v>
      </c>
      <c r="M613" s="19">
        <v>0.104856</v>
      </c>
      <c r="N613" s="19">
        <v>4.8240999999999999E-2</v>
      </c>
      <c r="O613" s="41">
        <f t="shared" ref="O613:O674" si="146">M613+N613</f>
        <v>0.15309700000000001</v>
      </c>
      <c r="P613" s="19">
        <v>0.119391</v>
      </c>
      <c r="Q613" s="41">
        <f t="shared" ref="Q613:Q674" si="147">O613+P613</f>
        <v>0.27248800000000001</v>
      </c>
      <c r="R613" s="44">
        <f t="shared" ref="R613:R674" si="148">M613/D613*100</f>
        <v>9.5538162965932614</v>
      </c>
      <c r="S613" s="44">
        <f t="shared" ref="S613:S674" si="149">N613/D613*100</f>
        <v>4.395415159494501</v>
      </c>
      <c r="T613" s="44">
        <f t="shared" ref="T613:T674" si="150">O613/D613*100</f>
        <v>13.949231456087762</v>
      </c>
      <c r="U613" s="44">
        <f t="shared" ref="U613:U674" si="151">P613/D613*100</f>
        <v>10.878153672336975</v>
      </c>
      <c r="V613" s="44">
        <f t="shared" ref="V613:V674" si="152">Q613/D613*100</f>
        <v>24.827385128424741</v>
      </c>
      <c r="X613" s="36">
        <f t="shared" si="140"/>
        <v>99.999999999999986</v>
      </c>
      <c r="Y613" s="47">
        <f t="shared" ref="Y613:Y674" si="153">SUM(R613:S613,U613)</f>
        <v>24.827385128424737</v>
      </c>
    </row>
    <row r="614" spans="1:25" ht="15" x14ac:dyDescent="0.25">
      <c r="A614" s="18" t="s">
        <v>1195</v>
      </c>
      <c r="B614" s="18" t="s">
        <v>1196</v>
      </c>
      <c r="C614" s="18" t="s">
        <v>38</v>
      </c>
      <c r="D614" s="19">
        <v>5.5268199999999998</v>
      </c>
      <c r="E614" s="19">
        <v>0</v>
      </c>
      <c r="F614" s="19">
        <v>0</v>
      </c>
      <c r="G614" s="19">
        <v>0</v>
      </c>
      <c r="H614" s="19">
        <f t="shared" si="141"/>
        <v>5.5268199999999998</v>
      </c>
      <c r="I614" s="42">
        <f t="shared" si="142"/>
        <v>0</v>
      </c>
      <c r="J614" s="42">
        <f t="shared" si="143"/>
        <v>0</v>
      </c>
      <c r="K614" s="42">
        <f t="shared" si="144"/>
        <v>0</v>
      </c>
      <c r="L614" s="42">
        <f t="shared" si="145"/>
        <v>100</v>
      </c>
      <c r="M614" s="19">
        <v>4.9750200000000001E-2</v>
      </c>
      <c r="N614" s="19">
        <v>5.0343699999999998E-2</v>
      </c>
      <c r="O614" s="41">
        <f t="shared" si="146"/>
        <v>0.1000939</v>
      </c>
      <c r="P614" s="19">
        <v>0.12543199999999999</v>
      </c>
      <c r="Q614" s="41">
        <f t="shared" si="147"/>
        <v>0.2255259</v>
      </c>
      <c r="R614" s="44">
        <f t="shared" si="148"/>
        <v>0.90015958543972852</v>
      </c>
      <c r="S614" s="44">
        <f t="shared" si="149"/>
        <v>0.91089812948494786</v>
      </c>
      <c r="T614" s="44">
        <f t="shared" si="150"/>
        <v>1.8110577149246763</v>
      </c>
      <c r="U614" s="44">
        <f t="shared" si="151"/>
        <v>2.2695148385509207</v>
      </c>
      <c r="V614" s="44">
        <f t="shared" si="152"/>
        <v>4.0805725534755979</v>
      </c>
      <c r="X614" s="36">
        <f t="shared" si="140"/>
        <v>100</v>
      </c>
      <c r="Y614" s="47">
        <f t="shared" si="153"/>
        <v>4.080572553475597</v>
      </c>
    </row>
    <row r="615" spans="1:25" ht="15" x14ac:dyDescent="0.25">
      <c r="A615" s="18" t="s">
        <v>1197</v>
      </c>
      <c r="B615" s="18" t="s">
        <v>1129</v>
      </c>
      <c r="C615" s="18" t="s">
        <v>38</v>
      </c>
      <c r="D615" s="19">
        <v>1.9699199999999999</v>
      </c>
      <c r="E615" s="19">
        <v>0</v>
      </c>
      <c r="F615" s="19">
        <v>0</v>
      </c>
      <c r="G615" s="19">
        <v>0</v>
      </c>
      <c r="H615" s="19">
        <f t="shared" si="141"/>
        <v>1.9699199999999999</v>
      </c>
      <c r="I615" s="42">
        <f t="shared" si="142"/>
        <v>0</v>
      </c>
      <c r="J615" s="42">
        <f t="shared" si="143"/>
        <v>0</v>
      </c>
      <c r="K615" s="42">
        <f t="shared" si="144"/>
        <v>0</v>
      </c>
      <c r="L615" s="42">
        <f t="shared" si="145"/>
        <v>100</v>
      </c>
      <c r="M615" s="19">
        <v>0</v>
      </c>
      <c r="N615" s="19">
        <v>0</v>
      </c>
      <c r="O615" s="41">
        <f t="shared" si="146"/>
        <v>0</v>
      </c>
      <c r="P615" s="19">
        <v>3.1752299999999997E-2</v>
      </c>
      <c r="Q615" s="41">
        <f t="shared" si="147"/>
        <v>3.1752299999999997E-2</v>
      </c>
      <c r="R615" s="44">
        <f t="shared" si="148"/>
        <v>0</v>
      </c>
      <c r="S615" s="44">
        <f t="shared" si="149"/>
        <v>0</v>
      </c>
      <c r="T615" s="44">
        <f t="shared" si="150"/>
        <v>0</v>
      </c>
      <c r="U615" s="44">
        <f t="shared" si="151"/>
        <v>1.6118573343079923</v>
      </c>
      <c r="V615" s="44">
        <f t="shared" si="152"/>
        <v>1.6118573343079923</v>
      </c>
      <c r="X615" s="36">
        <f t="shared" si="140"/>
        <v>100</v>
      </c>
      <c r="Y615" s="47">
        <f t="shared" si="153"/>
        <v>1.6118573343079923</v>
      </c>
    </row>
    <row r="616" spans="1:25" ht="15" x14ac:dyDescent="0.25">
      <c r="A616" s="18" t="s">
        <v>1198</v>
      </c>
      <c r="B616" s="18" t="s">
        <v>1199</v>
      </c>
      <c r="C616" s="18" t="s">
        <v>38</v>
      </c>
      <c r="D616" s="19">
        <v>0.28468399999999999</v>
      </c>
      <c r="E616" s="19">
        <v>0</v>
      </c>
      <c r="F616" s="19">
        <v>3.3819305692300003E-2</v>
      </c>
      <c r="G616" s="19">
        <v>0.10527147459</v>
      </c>
      <c r="H616" s="19">
        <f t="shared" si="141"/>
        <v>0.14559321971769998</v>
      </c>
      <c r="I616" s="42">
        <f t="shared" si="142"/>
        <v>0</v>
      </c>
      <c r="J616" s="42">
        <f t="shared" si="143"/>
        <v>11.879594811194167</v>
      </c>
      <c r="K616" s="42">
        <f t="shared" si="144"/>
        <v>36.97836007292296</v>
      </c>
      <c r="L616" s="42">
        <f t="shared" si="145"/>
        <v>51.142045115882873</v>
      </c>
      <c r="M616" s="19">
        <v>0</v>
      </c>
      <c r="N616" s="19">
        <v>0</v>
      </c>
      <c r="O616" s="41">
        <f t="shared" si="146"/>
        <v>0</v>
      </c>
      <c r="P616" s="19">
        <v>1.43413E-3</v>
      </c>
      <c r="Q616" s="41">
        <f t="shared" si="147"/>
        <v>1.43413E-3</v>
      </c>
      <c r="R616" s="44">
        <f t="shared" si="148"/>
        <v>0</v>
      </c>
      <c r="S616" s="44">
        <f t="shared" si="149"/>
        <v>0</v>
      </c>
      <c r="T616" s="44">
        <f t="shared" si="150"/>
        <v>0</v>
      </c>
      <c r="U616" s="44">
        <f t="shared" si="151"/>
        <v>0.50376206601003226</v>
      </c>
      <c r="V616" s="44">
        <f t="shared" si="152"/>
        <v>0.50376206601003226</v>
      </c>
      <c r="X616" s="36">
        <f t="shared" si="140"/>
        <v>100</v>
      </c>
      <c r="Y616" s="47">
        <f t="shared" si="153"/>
        <v>0.50376206601003226</v>
      </c>
    </row>
    <row r="617" spans="1:25" ht="15" x14ac:dyDescent="0.25">
      <c r="A617" s="18" t="s">
        <v>1200</v>
      </c>
      <c r="B617" s="18" t="s">
        <v>1201</v>
      </c>
      <c r="C617" s="18" t="s">
        <v>38</v>
      </c>
      <c r="D617" s="19">
        <v>0.97082199999999996</v>
      </c>
      <c r="E617" s="19">
        <v>0</v>
      </c>
      <c r="F617" s="19">
        <v>0</v>
      </c>
      <c r="G617" s="19">
        <v>0</v>
      </c>
      <c r="H617" s="19">
        <f t="shared" si="141"/>
        <v>0.97082199999999996</v>
      </c>
      <c r="I617" s="42">
        <f t="shared" si="142"/>
        <v>0</v>
      </c>
      <c r="J617" s="42">
        <f t="shared" si="143"/>
        <v>0</v>
      </c>
      <c r="K617" s="42">
        <f t="shared" si="144"/>
        <v>0</v>
      </c>
      <c r="L617" s="42">
        <f t="shared" si="145"/>
        <v>100</v>
      </c>
      <c r="M617" s="19">
        <v>0</v>
      </c>
      <c r="N617" s="19">
        <v>0</v>
      </c>
      <c r="O617" s="41">
        <f t="shared" si="146"/>
        <v>0</v>
      </c>
      <c r="P617" s="19">
        <v>7.3354700000000002E-3</v>
      </c>
      <c r="Q617" s="41">
        <f t="shared" si="147"/>
        <v>7.3354700000000002E-3</v>
      </c>
      <c r="R617" s="44">
        <f t="shared" si="148"/>
        <v>0</v>
      </c>
      <c r="S617" s="44">
        <f t="shared" si="149"/>
        <v>0</v>
      </c>
      <c r="T617" s="44">
        <f t="shared" si="150"/>
        <v>0</v>
      </c>
      <c r="U617" s="44">
        <f t="shared" si="151"/>
        <v>0.75559371336867109</v>
      </c>
      <c r="V617" s="44">
        <f t="shared" si="152"/>
        <v>0.75559371336867109</v>
      </c>
      <c r="X617" s="36">
        <f t="shared" si="140"/>
        <v>100</v>
      </c>
      <c r="Y617" s="47">
        <f t="shared" si="153"/>
        <v>0.75559371336867109</v>
      </c>
    </row>
    <row r="618" spans="1:25" ht="15" x14ac:dyDescent="0.25">
      <c r="A618" s="18" t="s">
        <v>1202</v>
      </c>
      <c r="B618" s="18" t="s">
        <v>1203</v>
      </c>
      <c r="C618" s="18" t="s">
        <v>49</v>
      </c>
      <c r="D618" s="19">
        <v>66.555499999999995</v>
      </c>
      <c r="E618" s="19">
        <v>0</v>
      </c>
      <c r="F618" s="19">
        <v>0</v>
      </c>
      <c r="G618" s="19">
        <v>0</v>
      </c>
      <c r="H618" s="19">
        <f t="shared" si="141"/>
        <v>66.555499999999995</v>
      </c>
      <c r="I618" s="42">
        <f t="shared" si="142"/>
        <v>0</v>
      </c>
      <c r="J618" s="42">
        <f t="shared" si="143"/>
        <v>0</v>
      </c>
      <c r="K618" s="42">
        <f t="shared" si="144"/>
        <v>0</v>
      </c>
      <c r="L618" s="42">
        <f t="shared" si="145"/>
        <v>100</v>
      </c>
      <c r="M618" s="19">
        <v>1.72102</v>
      </c>
      <c r="N618" s="19">
        <v>0.66825299999999999</v>
      </c>
      <c r="O618" s="41">
        <f t="shared" si="146"/>
        <v>2.3892730000000002</v>
      </c>
      <c r="P618" s="19">
        <v>2.6447600000000002</v>
      </c>
      <c r="Q618" s="41">
        <f t="shared" si="147"/>
        <v>5.0340330000000009</v>
      </c>
      <c r="R618" s="44">
        <f t="shared" si="148"/>
        <v>2.5858418913538328</v>
      </c>
      <c r="S618" s="44">
        <f t="shared" si="149"/>
        <v>1.0040537596442067</v>
      </c>
      <c r="T618" s="44">
        <f t="shared" si="150"/>
        <v>3.5898956509980402</v>
      </c>
      <c r="U618" s="44">
        <f t="shared" si="151"/>
        <v>3.9737662552305979</v>
      </c>
      <c r="V618" s="44">
        <f t="shared" si="152"/>
        <v>7.5636619062286385</v>
      </c>
      <c r="X618" s="36">
        <f t="shared" si="140"/>
        <v>100</v>
      </c>
      <c r="Y618" s="47">
        <f t="shared" si="153"/>
        <v>7.5636619062286377</v>
      </c>
    </row>
    <row r="619" spans="1:25" ht="15" x14ac:dyDescent="0.25">
      <c r="A619" s="18" t="s">
        <v>1204</v>
      </c>
      <c r="B619" s="18" t="s">
        <v>1205</v>
      </c>
      <c r="C619" s="18" t="s">
        <v>38</v>
      </c>
      <c r="D619" s="19">
        <v>4.4782299999999999</v>
      </c>
      <c r="E619" s="19">
        <v>0</v>
      </c>
      <c r="F619" s="19">
        <v>0</v>
      </c>
      <c r="G619" s="19">
        <v>0</v>
      </c>
      <c r="H619" s="19">
        <f t="shared" si="141"/>
        <v>4.4782299999999999</v>
      </c>
      <c r="I619" s="42">
        <f t="shared" si="142"/>
        <v>0</v>
      </c>
      <c r="J619" s="42">
        <f t="shared" si="143"/>
        <v>0</v>
      </c>
      <c r="K619" s="42">
        <f t="shared" si="144"/>
        <v>0</v>
      </c>
      <c r="L619" s="42">
        <f t="shared" si="145"/>
        <v>100</v>
      </c>
      <c r="M619" s="19">
        <v>3.9745900000000001E-2</v>
      </c>
      <c r="N619" s="19">
        <v>1.9599999999999999E-2</v>
      </c>
      <c r="O619" s="41">
        <f t="shared" si="146"/>
        <v>5.93459E-2</v>
      </c>
      <c r="P619" s="19">
        <v>9.0495699999999998E-2</v>
      </c>
      <c r="Q619" s="41">
        <f t="shared" si="147"/>
        <v>0.14984159999999999</v>
      </c>
      <c r="R619" s="44">
        <f t="shared" si="148"/>
        <v>0.8875359237913194</v>
      </c>
      <c r="S619" s="44">
        <f t="shared" si="149"/>
        <v>0.43767291988129237</v>
      </c>
      <c r="T619" s="44">
        <f t="shared" si="150"/>
        <v>1.3252088436726117</v>
      </c>
      <c r="U619" s="44">
        <f t="shared" si="151"/>
        <v>2.020791696719463</v>
      </c>
      <c r="V619" s="44">
        <f t="shared" si="152"/>
        <v>3.3460005403920743</v>
      </c>
      <c r="X619" s="36">
        <f t="shared" si="140"/>
        <v>100</v>
      </c>
      <c r="Y619" s="47">
        <f t="shared" si="153"/>
        <v>3.3460005403920747</v>
      </c>
    </row>
    <row r="620" spans="1:25" ht="15" x14ac:dyDescent="0.25">
      <c r="A620" s="18" t="s">
        <v>1206</v>
      </c>
      <c r="B620" s="18" t="s">
        <v>1207</v>
      </c>
      <c r="C620" s="18" t="s">
        <v>38</v>
      </c>
      <c r="D620" s="19">
        <v>5.01</v>
      </c>
      <c r="E620" s="19">
        <v>0.26133250184500001</v>
      </c>
      <c r="F620" s="19">
        <v>1.1427627580899999</v>
      </c>
      <c r="G620" s="19">
        <v>0.424207229834</v>
      </c>
      <c r="H620" s="19">
        <f t="shared" si="141"/>
        <v>3.1816975102310003</v>
      </c>
      <c r="I620" s="42">
        <f t="shared" si="142"/>
        <v>5.2162176016966075</v>
      </c>
      <c r="J620" s="42">
        <f t="shared" si="143"/>
        <v>22.809635890019962</v>
      </c>
      <c r="K620" s="42">
        <f t="shared" si="144"/>
        <v>8.4672101763273453</v>
      </c>
      <c r="L620" s="42">
        <f t="shared" si="145"/>
        <v>63.506936331956098</v>
      </c>
      <c r="M620" s="19">
        <v>0.23388999999999999</v>
      </c>
      <c r="N620" s="19">
        <v>0.164718</v>
      </c>
      <c r="O620" s="41">
        <f t="shared" si="146"/>
        <v>0.39860799999999996</v>
      </c>
      <c r="P620" s="19">
        <v>0.66247999999999996</v>
      </c>
      <c r="Q620" s="41">
        <f t="shared" si="147"/>
        <v>1.0610879999999998</v>
      </c>
      <c r="R620" s="44">
        <f t="shared" si="148"/>
        <v>4.6684630738522959</v>
      </c>
      <c r="S620" s="44">
        <f t="shared" si="149"/>
        <v>3.2877844311377249</v>
      </c>
      <c r="T620" s="44">
        <f t="shared" si="150"/>
        <v>7.956247504990019</v>
      </c>
      <c r="U620" s="44">
        <f t="shared" si="151"/>
        <v>13.223153692614769</v>
      </c>
      <c r="V620" s="44">
        <f t="shared" si="152"/>
        <v>21.17940119760479</v>
      </c>
      <c r="X620" s="36">
        <f t="shared" si="140"/>
        <v>100.00000000000001</v>
      </c>
      <c r="Y620" s="47">
        <f t="shared" si="153"/>
        <v>21.17940119760479</v>
      </c>
    </row>
    <row r="621" spans="1:25" ht="15" x14ac:dyDescent="0.25">
      <c r="A621" s="18" t="s">
        <v>1208</v>
      </c>
      <c r="B621" s="18" t="s">
        <v>1209</v>
      </c>
      <c r="C621" s="18" t="s">
        <v>38</v>
      </c>
      <c r="D621" s="19">
        <v>0.459121</v>
      </c>
      <c r="E621" s="19">
        <v>0</v>
      </c>
      <c r="F621" s="19">
        <v>0</v>
      </c>
      <c r="G621" s="19">
        <v>0</v>
      </c>
      <c r="H621" s="19">
        <f t="shared" si="141"/>
        <v>0.459121</v>
      </c>
      <c r="I621" s="42">
        <f t="shared" si="142"/>
        <v>0</v>
      </c>
      <c r="J621" s="42">
        <f t="shared" si="143"/>
        <v>0</v>
      </c>
      <c r="K621" s="42">
        <f t="shared" si="144"/>
        <v>0</v>
      </c>
      <c r="L621" s="42">
        <f t="shared" si="145"/>
        <v>100</v>
      </c>
      <c r="M621" s="19">
        <v>0</v>
      </c>
      <c r="N621" s="19">
        <v>0</v>
      </c>
      <c r="O621" s="41">
        <f t="shared" si="146"/>
        <v>0</v>
      </c>
      <c r="P621" s="19">
        <v>0</v>
      </c>
      <c r="Q621" s="41">
        <f t="shared" si="147"/>
        <v>0</v>
      </c>
      <c r="R621" s="44">
        <f t="shared" si="148"/>
        <v>0</v>
      </c>
      <c r="S621" s="44">
        <f t="shared" si="149"/>
        <v>0</v>
      </c>
      <c r="T621" s="44">
        <f t="shared" si="150"/>
        <v>0</v>
      </c>
      <c r="U621" s="44">
        <f t="shared" si="151"/>
        <v>0</v>
      </c>
      <c r="V621" s="44">
        <f t="shared" si="152"/>
        <v>0</v>
      </c>
      <c r="X621" s="36">
        <f t="shared" si="140"/>
        <v>100</v>
      </c>
      <c r="Y621" s="47">
        <f t="shared" si="153"/>
        <v>0</v>
      </c>
    </row>
    <row r="622" spans="1:25" ht="15" x14ac:dyDescent="0.25">
      <c r="A622" s="18" t="s">
        <v>1210</v>
      </c>
      <c r="B622" s="18" t="s">
        <v>1211</v>
      </c>
      <c r="C622" s="18" t="s">
        <v>38</v>
      </c>
      <c r="D622" s="19">
        <v>1.8884300000000001</v>
      </c>
      <c r="E622" s="19">
        <v>0</v>
      </c>
      <c r="F622" s="19">
        <v>0</v>
      </c>
      <c r="G622" s="19">
        <v>0</v>
      </c>
      <c r="H622" s="19">
        <f t="shared" si="141"/>
        <v>1.8884300000000001</v>
      </c>
      <c r="I622" s="42">
        <f t="shared" si="142"/>
        <v>0</v>
      </c>
      <c r="J622" s="42">
        <f t="shared" si="143"/>
        <v>0</v>
      </c>
      <c r="K622" s="42">
        <f t="shared" si="144"/>
        <v>0</v>
      </c>
      <c r="L622" s="42">
        <f t="shared" si="145"/>
        <v>100</v>
      </c>
      <c r="M622" s="19">
        <v>0</v>
      </c>
      <c r="N622" s="19">
        <v>5.3502100000000002E-3</v>
      </c>
      <c r="O622" s="41">
        <f t="shared" si="146"/>
        <v>5.3502100000000002E-3</v>
      </c>
      <c r="P622" s="19">
        <v>6.3393000000000005E-2</v>
      </c>
      <c r="Q622" s="41">
        <f t="shared" si="147"/>
        <v>6.8743209999999999E-2</v>
      </c>
      <c r="R622" s="44">
        <f t="shared" si="148"/>
        <v>0</v>
      </c>
      <c r="S622" s="44">
        <f t="shared" si="149"/>
        <v>0.28331524070259423</v>
      </c>
      <c r="T622" s="44">
        <f t="shared" si="150"/>
        <v>0.28331524070259423</v>
      </c>
      <c r="U622" s="44">
        <f t="shared" si="151"/>
        <v>3.3569155330089013</v>
      </c>
      <c r="V622" s="44">
        <f t="shared" si="152"/>
        <v>3.6402307737114956</v>
      </c>
      <c r="X622" s="36">
        <f t="shared" si="140"/>
        <v>100</v>
      </c>
      <c r="Y622" s="47">
        <f t="shared" si="153"/>
        <v>3.6402307737114956</v>
      </c>
    </row>
    <row r="623" spans="1:25" ht="15" x14ac:dyDescent="0.25">
      <c r="A623" s="18" t="s">
        <v>1212</v>
      </c>
      <c r="B623" s="18" t="s">
        <v>1213</v>
      </c>
      <c r="C623" s="18" t="s">
        <v>38</v>
      </c>
      <c r="D623" s="19">
        <v>3.86748</v>
      </c>
      <c r="E623" s="19">
        <v>0</v>
      </c>
      <c r="F623" s="19">
        <v>0</v>
      </c>
      <c r="G623" s="19">
        <v>0</v>
      </c>
      <c r="H623" s="19">
        <f t="shared" si="141"/>
        <v>3.86748</v>
      </c>
      <c r="I623" s="42">
        <f t="shared" si="142"/>
        <v>0</v>
      </c>
      <c r="J623" s="42">
        <f t="shared" si="143"/>
        <v>0</v>
      </c>
      <c r="K623" s="42">
        <f t="shared" si="144"/>
        <v>0</v>
      </c>
      <c r="L623" s="42">
        <f t="shared" si="145"/>
        <v>100</v>
      </c>
      <c r="M623" s="19">
        <v>0</v>
      </c>
      <c r="N623" s="19">
        <v>2.0550200000000001E-2</v>
      </c>
      <c r="O623" s="41">
        <f t="shared" si="146"/>
        <v>2.0550200000000001E-2</v>
      </c>
      <c r="P623" s="19">
        <v>0.11274199999999999</v>
      </c>
      <c r="Q623" s="41">
        <f t="shared" si="147"/>
        <v>0.1332922</v>
      </c>
      <c r="R623" s="44">
        <f t="shared" si="148"/>
        <v>0</v>
      </c>
      <c r="S623" s="44">
        <f t="shared" si="149"/>
        <v>0.53135892105453686</v>
      </c>
      <c r="T623" s="44">
        <f t="shared" si="150"/>
        <v>0.53135892105453686</v>
      </c>
      <c r="U623" s="44">
        <f t="shared" si="151"/>
        <v>2.9151281971723191</v>
      </c>
      <c r="V623" s="44">
        <f t="shared" si="152"/>
        <v>3.4464871182268557</v>
      </c>
      <c r="X623" s="36">
        <f t="shared" si="140"/>
        <v>100</v>
      </c>
      <c r="Y623" s="47">
        <f t="shared" si="153"/>
        <v>3.4464871182268562</v>
      </c>
    </row>
    <row r="624" spans="1:25" ht="15" x14ac:dyDescent="0.25">
      <c r="A624" s="18" t="s">
        <v>1214</v>
      </c>
      <c r="B624" s="18" t="s">
        <v>1215</v>
      </c>
      <c r="C624" s="18" t="s">
        <v>38</v>
      </c>
      <c r="D624" s="19">
        <v>5.2334199999999997</v>
      </c>
      <c r="E624" s="19">
        <v>0</v>
      </c>
      <c r="F624" s="19">
        <v>0.115819234051</v>
      </c>
      <c r="G624" s="19">
        <v>1.7500000000000002E-2</v>
      </c>
      <c r="H624" s="19">
        <f t="shared" si="141"/>
        <v>5.1001007659489996</v>
      </c>
      <c r="I624" s="42">
        <f t="shared" si="142"/>
        <v>0</v>
      </c>
      <c r="J624" s="42">
        <f t="shared" si="143"/>
        <v>2.2130697335776608</v>
      </c>
      <c r="K624" s="42">
        <f t="shared" si="144"/>
        <v>0.33438936680029507</v>
      </c>
      <c r="L624" s="42">
        <f t="shared" si="145"/>
        <v>97.452540899622036</v>
      </c>
      <c r="M624" s="19">
        <v>0.61842399999999997</v>
      </c>
      <c r="N624" s="19">
        <v>0.33118999999999998</v>
      </c>
      <c r="O624" s="41">
        <f t="shared" si="146"/>
        <v>0.94961399999999996</v>
      </c>
      <c r="P624" s="19">
        <v>0.96462800000000004</v>
      </c>
      <c r="Q624" s="41">
        <f t="shared" si="147"/>
        <v>1.914242</v>
      </c>
      <c r="R624" s="44">
        <f t="shared" si="148"/>
        <v>11.81682341566318</v>
      </c>
      <c r="S624" s="44">
        <f t="shared" si="149"/>
        <v>6.3283665366051265</v>
      </c>
      <c r="T624" s="44">
        <f t="shared" si="150"/>
        <v>18.145189952268307</v>
      </c>
      <c r="U624" s="44">
        <f t="shared" si="151"/>
        <v>18.432076921019146</v>
      </c>
      <c r="V624" s="44">
        <f t="shared" si="152"/>
        <v>36.577266873287449</v>
      </c>
      <c r="X624" s="36">
        <f t="shared" si="140"/>
        <v>99.999999999999986</v>
      </c>
      <c r="Y624" s="47">
        <f t="shared" si="153"/>
        <v>36.577266873287456</v>
      </c>
    </row>
    <row r="625" spans="1:25" ht="15" x14ac:dyDescent="0.25">
      <c r="A625" s="18" t="s">
        <v>1216</v>
      </c>
      <c r="B625" s="18" t="s">
        <v>1217</v>
      </c>
      <c r="C625" s="18" t="s">
        <v>49</v>
      </c>
      <c r="D625" s="19">
        <v>31.033999999999999</v>
      </c>
      <c r="E625" s="19">
        <v>0</v>
      </c>
      <c r="F625" s="19">
        <v>0</v>
      </c>
      <c r="G625" s="19">
        <v>0</v>
      </c>
      <c r="H625" s="19">
        <f t="shared" si="141"/>
        <v>31.033999999999999</v>
      </c>
      <c r="I625" s="42">
        <f t="shared" si="142"/>
        <v>0</v>
      </c>
      <c r="J625" s="42">
        <f t="shared" si="143"/>
        <v>0</v>
      </c>
      <c r="K625" s="42">
        <f t="shared" si="144"/>
        <v>0</v>
      </c>
      <c r="L625" s="42">
        <f t="shared" si="145"/>
        <v>100</v>
      </c>
      <c r="M625" s="19">
        <v>0.38881399999999999</v>
      </c>
      <c r="N625" s="19">
        <v>0.27737800000000001</v>
      </c>
      <c r="O625" s="41">
        <f t="shared" si="146"/>
        <v>0.66619200000000001</v>
      </c>
      <c r="P625" s="19">
        <v>0.84653299999999998</v>
      </c>
      <c r="Q625" s="41">
        <f t="shared" si="147"/>
        <v>1.5127250000000001</v>
      </c>
      <c r="R625" s="44">
        <f t="shared" si="148"/>
        <v>1.2528646001160018</v>
      </c>
      <c r="S625" s="44">
        <f t="shared" si="149"/>
        <v>0.89378745891602762</v>
      </c>
      <c r="T625" s="44">
        <f t="shared" si="150"/>
        <v>2.1466520590320295</v>
      </c>
      <c r="U625" s="44">
        <f t="shared" si="151"/>
        <v>2.7277598762647419</v>
      </c>
      <c r="V625" s="44">
        <f t="shared" si="152"/>
        <v>4.8744119352967719</v>
      </c>
      <c r="X625" s="36">
        <f t="shared" si="140"/>
        <v>100</v>
      </c>
      <c r="Y625" s="47">
        <f t="shared" si="153"/>
        <v>4.8744119352967719</v>
      </c>
    </row>
    <row r="626" spans="1:25" ht="15" x14ac:dyDescent="0.25">
      <c r="A626" s="18" t="s">
        <v>1218</v>
      </c>
      <c r="B626" s="18" t="s">
        <v>1215</v>
      </c>
      <c r="C626" s="18" t="s">
        <v>38</v>
      </c>
      <c r="D626" s="19">
        <v>8.8002900000000004</v>
      </c>
      <c r="E626" s="19">
        <v>0</v>
      </c>
      <c r="F626" s="19">
        <v>0.139043330302</v>
      </c>
      <c r="G626" s="19">
        <v>1.7500000000000002E-2</v>
      </c>
      <c r="H626" s="19">
        <f t="shared" si="141"/>
        <v>8.6437466696980003</v>
      </c>
      <c r="I626" s="42">
        <f t="shared" si="142"/>
        <v>0</v>
      </c>
      <c r="J626" s="42">
        <f t="shared" si="143"/>
        <v>1.5799857766278156</v>
      </c>
      <c r="K626" s="42">
        <f t="shared" si="144"/>
        <v>0.19885708311885175</v>
      </c>
      <c r="L626" s="42">
        <f t="shared" si="145"/>
        <v>98.221157140253339</v>
      </c>
      <c r="M626" s="19">
        <v>0.62612199999999996</v>
      </c>
      <c r="N626" s="19">
        <v>0.331984</v>
      </c>
      <c r="O626" s="41">
        <f t="shared" si="146"/>
        <v>0.9581059999999999</v>
      </c>
      <c r="P626" s="19">
        <v>1.03193</v>
      </c>
      <c r="Q626" s="41">
        <f t="shared" si="147"/>
        <v>1.9900359999999999</v>
      </c>
      <c r="R626" s="44">
        <f t="shared" si="148"/>
        <v>7.114788262659526</v>
      </c>
      <c r="S626" s="44">
        <f t="shared" si="149"/>
        <v>3.77242113612165</v>
      </c>
      <c r="T626" s="44">
        <f t="shared" si="150"/>
        <v>10.887209398781176</v>
      </c>
      <c r="U626" s="44">
        <f t="shared" si="151"/>
        <v>11.726090844733525</v>
      </c>
      <c r="V626" s="44">
        <f t="shared" si="152"/>
        <v>22.613300243514701</v>
      </c>
      <c r="X626" s="36">
        <f t="shared" si="140"/>
        <v>100</v>
      </c>
      <c r="Y626" s="47">
        <f t="shared" si="153"/>
        <v>22.613300243514701</v>
      </c>
    </row>
    <row r="627" spans="1:25" ht="15" x14ac:dyDescent="0.25">
      <c r="A627" s="18" t="s">
        <v>1219</v>
      </c>
      <c r="B627" s="18" t="s">
        <v>1220</v>
      </c>
      <c r="C627" s="18" t="s">
        <v>38</v>
      </c>
      <c r="D627" s="19">
        <v>4.6047700000000003</v>
      </c>
      <c r="E627" s="19">
        <v>0</v>
      </c>
      <c r="F627" s="19">
        <v>0</v>
      </c>
      <c r="G627" s="19">
        <v>0</v>
      </c>
      <c r="H627" s="19">
        <f t="shared" si="141"/>
        <v>4.6047700000000003</v>
      </c>
      <c r="I627" s="42">
        <f t="shared" si="142"/>
        <v>0</v>
      </c>
      <c r="J627" s="42">
        <f t="shared" si="143"/>
        <v>0</v>
      </c>
      <c r="K627" s="42">
        <f t="shared" si="144"/>
        <v>0</v>
      </c>
      <c r="L627" s="42">
        <f t="shared" si="145"/>
        <v>100</v>
      </c>
      <c r="M627" s="19">
        <v>1.2800000000000001E-2</v>
      </c>
      <c r="N627" s="19">
        <v>6.5508200000000003E-2</v>
      </c>
      <c r="O627" s="41">
        <f t="shared" si="146"/>
        <v>7.8308200000000008E-2</v>
      </c>
      <c r="P627" s="19">
        <v>0.19969600000000001</v>
      </c>
      <c r="Q627" s="41">
        <f t="shared" si="147"/>
        <v>0.27800420000000003</v>
      </c>
      <c r="R627" s="44">
        <f t="shared" si="148"/>
        <v>0.27797262403985434</v>
      </c>
      <c r="S627" s="44">
        <f t="shared" si="149"/>
        <v>1.4226161132912176</v>
      </c>
      <c r="T627" s="44">
        <f t="shared" si="150"/>
        <v>1.700588737331072</v>
      </c>
      <c r="U627" s="44">
        <f t="shared" si="151"/>
        <v>4.3367204008017772</v>
      </c>
      <c r="V627" s="44">
        <f t="shared" si="152"/>
        <v>6.0373091381328496</v>
      </c>
      <c r="X627" s="36">
        <f t="shared" si="140"/>
        <v>100</v>
      </c>
      <c r="Y627" s="47">
        <f t="shared" si="153"/>
        <v>6.0373091381328496</v>
      </c>
    </row>
    <row r="628" spans="1:25" ht="15" x14ac:dyDescent="0.25">
      <c r="A628" s="18" t="s">
        <v>1221</v>
      </c>
      <c r="B628" s="18" t="s">
        <v>1222</v>
      </c>
      <c r="C628" s="18" t="s">
        <v>38</v>
      </c>
      <c r="D628" s="19">
        <v>1.8914800000000001</v>
      </c>
      <c r="E628" s="19">
        <v>0</v>
      </c>
      <c r="F628" s="19">
        <v>0</v>
      </c>
      <c r="G628" s="19">
        <v>0.19670457188900001</v>
      </c>
      <c r="H628" s="19">
        <f t="shared" si="141"/>
        <v>1.6947754281110001</v>
      </c>
      <c r="I628" s="42">
        <f t="shared" si="142"/>
        <v>0</v>
      </c>
      <c r="J628" s="42">
        <f t="shared" si="143"/>
        <v>0</v>
      </c>
      <c r="K628" s="42">
        <f t="shared" si="144"/>
        <v>10.399505777962231</v>
      </c>
      <c r="L628" s="42">
        <f t="shared" si="145"/>
        <v>89.600494222037781</v>
      </c>
      <c r="M628" s="19">
        <v>1.84E-2</v>
      </c>
      <c r="N628" s="19">
        <v>2.2694800000000001E-2</v>
      </c>
      <c r="O628" s="41">
        <f t="shared" si="146"/>
        <v>4.1094800000000001E-2</v>
      </c>
      <c r="P628" s="19">
        <v>0.20116999999999999</v>
      </c>
      <c r="Q628" s="41">
        <f t="shared" si="147"/>
        <v>0.2422648</v>
      </c>
      <c r="R628" s="44">
        <f t="shared" si="148"/>
        <v>0.97278321737475415</v>
      </c>
      <c r="S628" s="44">
        <f t="shared" si="149"/>
        <v>1.19984350878677</v>
      </c>
      <c r="T628" s="44">
        <f t="shared" si="150"/>
        <v>2.1726267261615244</v>
      </c>
      <c r="U628" s="44">
        <f t="shared" si="151"/>
        <v>10.635586947786917</v>
      </c>
      <c r="V628" s="44">
        <f t="shared" si="152"/>
        <v>12.808213673948444</v>
      </c>
      <c r="X628" s="36">
        <f t="shared" si="140"/>
        <v>100.00000000000001</v>
      </c>
      <c r="Y628" s="47">
        <f t="shared" si="153"/>
        <v>12.80821367394844</v>
      </c>
    </row>
    <row r="629" spans="1:25" ht="15" x14ac:dyDescent="0.25">
      <c r="A629" s="18" t="s">
        <v>1223</v>
      </c>
      <c r="B629" s="18" t="s">
        <v>1224</v>
      </c>
      <c r="C629" s="18" t="s">
        <v>38</v>
      </c>
      <c r="D629" s="19">
        <v>3.7852600000000001</v>
      </c>
      <c r="E629" s="19">
        <v>0</v>
      </c>
      <c r="F629" s="19">
        <v>0</v>
      </c>
      <c r="G629" s="19">
        <v>0</v>
      </c>
      <c r="H629" s="19">
        <f t="shared" si="141"/>
        <v>3.7852600000000001</v>
      </c>
      <c r="I629" s="42">
        <f t="shared" si="142"/>
        <v>0</v>
      </c>
      <c r="J629" s="42">
        <f t="shared" si="143"/>
        <v>0</v>
      </c>
      <c r="K629" s="42">
        <f t="shared" si="144"/>
        <v>0</v>
      </c>
      <c r="L629" s="42">
        <f t="shared" si="145"/>
        <v>100</v>
      </c>
      <c r="M629" s="19">
        <v>6.8073700000000001E-2</v>
      </c>
      <c r="N629" s="19">
        <v>0.14294000000000001</v>
      </c>
      <c r="O629" s="41">
        <f t="shared" si="146"/>
        <v>0.21101370000000003</v>
      </c>
      <c r="P629" s="19">
        <v>0.98846999999999996</v>
      </c>
      <c r="Q629" s="41">
        <f t="shared" si="147"/>
        <v>1.1994837</v>
      </c>
      <c r="R629" s="44">
        <f t="shared" si="148"/>
        <v>1.7983890142288774</v>
      </c>
      <c r="S629" s="44">
        <f t="shared" si="149"/>
        <v>3.7762267321135141</v>
      </c>
      <c r="T629" s="44">
        <f t="shared" si="150"/>
        <v>5.574615746342392</v>
      </c>
      <c r="U629" s="44">
        <f t="shared" si="151"/>
        <v>26.113661941319748</v>
      </c>
      <c r="V629" s="44">
        <f t="shared" si="152"/>
        <v>31.688277687662143</v>
      </c>
      <c r="X629" s="36">
        <f t="shared" si="140"/>
        <v>100</v>
      </c>
      <c r="Y629" s="47">
        <f t="shared" si="153"/>
        <v>31.68827768766214</v>
      </c>
    </row>
    <row r="630" spans="1:25" ht="15" x14ac:dyDescent="0.25">
      <c r="A630" s="18" t="s">
        <v>1225</v>
      </c>
      <c r="B630" s="18" t="s">
        <v>1226</v>
      </c>
      <c r="C630" s="18" t="s">
        <v>38</v>
      </c>
      <c r="D630" s="19">
        <v>15.172000000000001</v>
      </c>
      <c r="E630" s="19">
        <v>0</v>
      </c>
      <c r="F630" s="19">
        <v>0</v>
      </c>
      <c r="G630" s="19">
        <v>0</v>
      </c>
      <c r="H630" s="19">
        <f t="shared" si="141"/>
        <v>15.172000000000001</v>
      </c>
      <c r="I630" s="42">
        <f t="shared" si="142"/>
        <v>0</v>
      </c>
      <c r="J630" s="42">
        <f t="shared" si="143"/>
        <v>0</v>
      </c>
      <c r="K630" s="42">
        <f t="shared" si="144"/>
        <v>0</v>
      </c>
      <c r="L630" s="42">
        <f t="shared" si="145"/>
        <v>100</v>
      </c>
      <c r="M630" s="19">
        <v>0.223994</v>
      </c>
      <c r="N630" s="19">
        <v>0.18179000000000001</v>
      </c>
      <c r="O630" s="41">
        <f t="shared" si="146"/>
        <v>0.40578400000000003</v>
      </c>
      <c r="P630" s="19">
        <v>0.66385300000000003</v>
      </c>
      <c r="Q630" s="41">
        <f t="shared" si="147"/>
        <v>1.0696370000000002</v>
      </c>
      <c r="R630" s="44">
        <f t="shared" si="148"/>
        <v>1.4763643553915107</v>
      </c>
      <c r="S630" s="44">
        <f t="shared" si="149"/>
        <v>1.1981940416556816</v>
      </c>
      <c r="T630" s="44">
        <f t="shared" si="150"/>
        <v>2.6745583970471922</v>
      </c>
      <c r="U630" s="44">
        <f t="shared" si="151"/>
        <v>4.3755141049301347</v>
      </c>
      <c r="V630" s="44">
        <f t="shared" si="152"/>
        <v>7.0500725019773283</v>
      </c>
      <c r="X630" s="36">
        <f t="shared" si="140"/>
        <v>100</v>
      </c>
      <c r="Y630" s="47">
        <f t="shared" si="153"/>
        <v>7.0500725019773274</v>
      </c>
    </row>
    <row r="631" spans="1:25" ht="15" x14ac:dyDescent="0.25">
      <c r="A631" s="18" t="s">
        <v>1227</v>
      </c>
      <c r="B631" s="18" t="s">
        <v>1228</v>
      </c>
      <c r="C631" s="18" t="s">
        <v>38</v>
      </c>
      <c r="D631" s="19">
        <v>13.522600000000001</v>
      </c>
      <c r="E631" s="19">
        <v>0</v>
      </c>
      <c r="F631" s="19">
        <v>0</v>
      </c>
      <c r="G631" s="19">
        <v>0</v>
      </c>
      <c r="H631" s="19">
        <f t="shared" si="141"/>
        <v>13.522600000000001</v>
      </c>
      <c r="I631" s="42">
        <f t="shared" si="142"/>
        <v>0</v>
      </c>
      <c r="J631" s="42">
        <f t="shared" si="143"/>
        <v>0</v>
      </c>
      <c r="K631" s="42">
        <f t="shared" si="144"/>
        <v>0</v>
      </c>
      <c r="L631" s="42">
        <f t="shared" si="145"/>
        <v>100</v>
      </c>
      <c r="M631" s="19">
        <v>0.176842</v>
      </c>
      <c r="N631" s="19">
        <v>0.19436100000000001</v>
      </c>
      <c r="O631" s="41">
        <f t="shared" si="146"/>
        <v>0.37120300000000001</v>
      </c>
      <c r="P631" s="19">
        <v>0.92401699999999998</v>
      </c>
      <c r="Q631" s="41">
        <f t="shared" si="147"/>
        <v>1.29522</v>
      </c>
      <c r="R631" s="44">
        <f t="shared" si="148"/>
        <v>1.3077514679129754</v>
      </c>
      <c r="S631" s="44">
        <f t="shared" si="149"/>
        <v>1.4373049561474864</v>
      </c>
      <c r="T631" s="44">
        <f t="shared" si="150"/>
        <v>2.7450564240604618</v>
      </c>
      <c r="U631" s="44">
        <f t="shared" si="151"/>
        <v>6.833131202579386</v>
      </c>
      <c r="V631" s="44">
        <f t="shared" si="152"/>
        <v>9.5781876266398474</v>
      </c>
      <c r="X631" s="36">
        <f t="shared" si="140"/>
        <v>100</v>
      </c>
      <c r="Y631" s="47">
        <f t="shared" si="153"/>
        <v>9.5781876266398474</v>
      </c>
    </row>
    <row r="632" spans="1:25" ht="15" x14ac:dyDescent="0.25">
      <c r="A632" s="18" t="s">
        <v>1229</v>
      </c>
      <c r="B632" s="18" t="s">
        <v>1230</v>
      </c>
      <c r="C632" s="18" t="s">
        <v>38</v>
      </c>
      <c r="D632" s="19">
        <v>0.71089100000000005</v>
      </c>
      <c r="E632" s="19">
        <v>0</v>
      </c>
      <c r="F632" s="19">
        <v>0</v>
      </c>
      <c r="G632" s="19">
        <v>0</v>
      </c>
      <c r="H632" s="19">
        <f t="shared" si="141"/>
        <v>0.71089100000000005</v>
      </c>
      <c r="I632" s="42">
        <f t="shared" si="142"/>
        <v>0</v>
      </c>
      <c r="J632" s="42">
        <f t="shared" si="143"/>
        <v>0</v>
      </c>
      <c r="K632" s="42">
        <f t="shared" si="144"/>
        <v>0</v>
      </c>
      <c r="L632" s="42">
        <f t="shared" si="145"/>
        <v>100</v>
      </c>
      <c r="M632" s="19">
        <v>7.87541E-4</v>
      </c>
      <c r="N632" s="19">
        <v>0</v>
      </c>
      <c r="O632" s="41">
        <f t="shared" si="146"/>
        <v>7.87541E-4</v>
      </c>
      <c r="P632" s="19">
        <v>0.13766900000000001</v>
      </c>
      <c r="Q632" s="41">
        <f t="shared" si="147"/>
        <v>0.13845654100000002</v>
      </c>
      <c r="R632" s="44">
        <f t="shared" si="148"/>
        <v>0.11078224369136759</v>
      </c>
      <c r="S632" s="44">
        <f t="shared" si="149"/>
        <v>0</v>
      </c>
      <c r="T632" s="44">
        <f t="shared" si="150"/>
        <v>0.11078224369136759</v>
      </c>
      <c r="U632" s="44">
        <f t="shared" si="151"/>
        <v>19.365697413527531</v>
      </c>
      <c r="V632" s="44">
        <f t="shared" si="152"/>
        <v>19.476479657218899</v>
      </c>
      <c r="X632" s="36">
        <f t="shared" si="140"/>
        <v>100</v>
      </c>
      <c r="Y632" s="47">
        <f t="shared" si="153"/>
        <v>19.476479657218899</v>
      </c>
    </row>
    <row r="633" spans="1:25" ht="15" x14ac:dyDescent="0.25">
      <c r="A633" s="18" t="s">
        <v>1231</v>
      </c>
      <c r="B633" s="18" t="s">
        <v>1232</v>
      </c>
      <c r="C633" s="18" t="s">
        <v>38</v>
      </c>
      <c r="D633" s="19">
        <v>1.1187400000000001</v>
      </c>
      <c r="E633" s="19">
        <v>0</v>
      </c>
      <c r="F633" s="19">
        <v>0</v>
      </c>
      <c r="G633" s="19">
        <v>0</v>
      </c>
      <c r="H633" s="19">
        <f t="shared" si="141"/>
        <v>1.1187400000000001</v>
      </c>
      <c r="I633" s="42">
        <f t="shared" si="142"/>
        <v>0</v>
      </c>
      <c r="J633" s="42">
        <f t="shared" si="143"/>
        <v>0</v>
      </c>
      <c r="K633" s="42">
        <f t="shared" si="144"/>
        <v>0</v>
      </c>
      <c r="L633" s="42">
        <f t="shared" si="145"/>
        <v>100</v>
      </c>
      <c r="M633" s="19">
        <v>0</v>
      </c>
      <c r="N633" s="19">
        <v>1.5340700000000001E-2</v>
      </c>
      <c r="O633" s="41">
        <f t="shared" si="146"/>
        <v>1.5340700000000001E-2</v>
      </c>
      <c r="P633" s="19">
        <v>0.121419</v>
      </c>
      <c r="Q633" s="41">
        <f t="shared" si="147"/>
        <v>0.13675970000000001</v>
      </c>
      <c r="R633" s="44">
        <f t="shared" si="148"/>
        <v>0</v>
      </c>
      <c r="S633" s="44">
        <f t="shared" si="149"/>
        <v>1.3712480111554068</v>
      </c>
      <c r="T633" s="44">
        <f t="shared" si="150"/>
        <v>1.3712480111554068</v>
      </c>
      <c r="U633" s="44">
        <f t="shared" si="151"/>
        <v>10.853191983838961</v>
      </c>
      <c r="V633" s="44">
        <f t="shared" si="152"/>
        <v>12.22443999499437</v>
      </c>
      <c r="X633" s="36">
        <f t="shared" si="140"/>
        <v>100</v>
      </c>
      <c r="Y633" s="47">
        <f t="shared" si="153"/>
        <v>12.224439994994368</v>
      </c>
    </row>
    <row r="634" spans="1:25" ht="15" x14ac:dyDescent="0.25">
      <c r="A634" s="18" t="s">
        <v>1233</v>
      </c>
      <c r="B634" s="18" t="s">
        <v>1234</v>
      </c>
      <c r="C634" s="18" t="s">
        <v>38</v>
      </c>
      <c r="D634" s="19">
        <v>5.24003</v>
      </c>
      <c r="E634" s="19">
        <v>0</v>
      </c>
      <c r="F634" s="19">
        <v>0</v>
      </c>
      <c r="G634" s="19">
        <v>0</v>
      </c>
      <c r="H634" s="19">
        <f t="shared" si="141"/>
        <v>5.24003</v>
      </c>
      <c r="I634" s="42">
        <f t="shared" si="142"/>
        <v>0</v>
      </c>
      <c r="J634" s="42">
        <f t="shared" si="143"/>
        <v>0</v>
      </c>
      <c r="K634" s="42">
        <f t="shared" si="144"/>
        <v>0</v>
      </c>
      <c r="L634" s="42">
        <f t="shared" si="145"/>
        <v>100</v>
      </c>
      <c r="M634" s="19">
        <v>2.8631799999999999E-2</v>
      </c>
      <c r="N634" s="19">
        <v>2.6282E-2</v>
      </c>
      <c r="O634" s="41">
        <f t="shared" si="146"/>
        <v>5.4913799999999999E-2</v>
      </c>
      <c r="P634" s="19">
        <v>0.13376299999999999</v>
      </c>
      <c r="Q634" s="41">
        <f t="shared" si="147"/>
        <v>0.18867679999999998</v>
      </c>
      <c r="R634" s="44">
        <f t="shared" si="148"/>
        <v>0.54640526867212591</v>
      </c>
      <c r="S634" s="44">
        <f t="shared" si="149"/>
        <v>0.50156201395793532</v>
      </c>
      <c r="T634" s="44">
        <f t="shared" si="150"/>
        <v>1.0479672826300612</v>
      </c>
      <c r="U634" s="44">
        <f t="shared" si="151"/>
        <v>2.5527143928565295</v>
      </c>
      <c r="V634" s="44">
        <f t="shared" si="152"/>
        <v>3.6006816754865905</v>
      </c>
      <c r="X634" s="36">
        <f t="shared" si="140"/>
        <v>100</v>
      </c>
      <c r="Y634" s="47">
        <f t="shared" si="153"/>
        <v>3.6006816754865909</v>
      </c>
    </row>
    <row r="635" spans="1:25" ht="15" x14ac:dyDescent="0.25">
      <c r="A635" s="18" t="s">
        <v>1235</v>
      </c>
      <c r="B635" s="18" t="s">
        <v>1236</v>
      </c>
      <c r="C635" s="18" t="s">
        <v>38</v>
      </c>
      <c r="D635" s="19">
        <v>6.9126599999999998</v>
      </c>
      <c r="E635" s="19">
        <v>0</v>
      </c>
      <c r="F635" s="19">
        <v>6.9070904882799997</v>
      </c>
      <c r="G635" s="19">
        <v>5.5709359100600004E-3</v>
      </c>
      <c r="H635" s="19">
        <f t="shared" si="141"/>
        <v>-1.4241900599138574E-6</v>
      </c>
      <c r="I635" s="42">
        <f t="shared" si="142"/>
        <v>0</v>
      </c>
      <c r="J635" s="42">
        <f t="shared" si="143"/>
        <v>99.919430266785866</v>
      </c>
      <c r="K635" s="42">
        <f t="shared" si="144"/>
        <v>8.0590335848428826E-2</v>
      </c>
      <c r="L635" s="42">
        <f t="shared" si="145"/>
        <v>-2.060263429582617E-5</v>
      </c>
      <c r="M635" s="19">
        <v>3.4685599999999999E-6</v>
      </c>
      <c r="N635" s="19">
        <v>2.5178099999999998E-2</v>
      </c>
      <c r="O635" s="41">
        <f t="shared" si="146"/>
        <v>2.5181568559999999E-2</v>
      </c>
      <c r="P635" s="19">
        <v>0.23934900000000001</v>
      </c>
      <c r="Q635" s="41">
        <f t="shared" si="147"/>
        <v>0.26453056856000001</v>
      </c>
      <c r="R635" s="44">
        <f t="shared" si="148"/>
        <v>5.0176921763836207E-5</v>
      </c>
      <c r="S635" s="44">
        <f t="shared" si="149"/>
        <v>0.36423171398564369</v>
      </c>
      <c r="T635" s="44">
        <f t="shared" si="150"/>
        <v>0.36428189090740754</v>
      </c>
      <c r="U635" s="44">
        <f t="shared" si="151"/>
        <v>3.4624732013436215</v>
      </c>
      <c r="V635" s="44">
        <f t="shared" si="152"/>
        <v>3.8267550922510294</v>
      </c>
      <c r="X635" s="36">
        <f t="shared" si="140"/>
        <v>100</v>
      </c>
      <c r="Y635" s="47">
        <f t="shared" si="153"/>
        <v>3.8267550922510289</v>
      </c>
    </row>
    <row r="636" spans="1:25" ht="15" x14ac:dyDescent="0.25">
      <c r="A636" s="18" t="s">
        <v>1237</v>
      </c>
      <c r="B636" s="18" t="s">
        <v>1238</v>
      </c>
      <c r="C636" s="18" t="s">
        <v>38</v>
      </c>
      <c r="D636" s="19">
        <v>3.1722700000000001</v>
      </c>
      <c r="E636" s="19">
        <v>0</v>
      </c>
      <c r="F636" s="19">
        <v>0</v>
      </c>
      <c r="G636" s="19">
        <v>0</v>
      </c>
      <c r="H636" s="19">
        <f t="shared" si="141"/>
        <v>3.1722700000000001</v>
      </c>
      <c r="I636" s="42">
        <f t="shared" si="142"/>
        <v>0</v>
      </c>
      <c r="J636" s="42">
        <f t="shared" si="143"/>
        <v>0</v>
      </c>
      <c r="K636" s="42">
        <f t="shared" si="144"/>
        <v>0</v>
      </c>
      <c r="L636" s="42">
        <f t="shared" si="145"/>
        <v>100</v>
      </c>
      <c r="M636" s="19">
        <v>0.100506</v>
      </c>
      <c r="N636" s="19">
        <v>6.5980899999999995E-2</v>
      </c>
      <c r="O636" s="41">
        <f t="shared" si="146"/>
        <v>0.16648689999999999</v>
      </c>
      <c r="P636" s="19">
        <v>0.29005399999999998</v>
      </c>
      <c r="Q636" s="41">
        <f t="shared" si="147"/>
        <v>0.45654089999999997</v>
      </c>
      <c r="R636" s="44">
        <f t="shared" si="148"/>
        <v>3.16826751821251</v>
      </c>
      <c r="S636" s="44">
        <f t="shared" si="149"/>
        <v>2.0799269923430224</v>
      </c>
      <c r="T636" s="44">
        <f t="shared" si="150"/>
        <v>5.2481945105555328</v>
      </c>
      <c r="U636" s="44">
        <f t="shared" si="151"/>
        <v>9.143420957232518</v>
      </c>
      <c r="V636" s="44">
        <f t="shared" si="152"/>
        <v>14.39161546778805</v>
      </c>
      <c r="X636" s="36">
        <f t="shared" si="140"/>
        <v>100</v>
      </c>
      <c r="Y636" s="47">
        <f t="shared" si="153"/>
        <v>14.39161546778805</v>
      </c>
    </row>
    <row r="637" spans="1:25" ht="15" x14ac:dyDescent="0.25">
      <c r="A637" s="18" t="s">
        <v>1239</v>
      </c>
      <c r="B637" s="18" t="s">
        <v>1240</v>
      </c>
      <c r="C637" s="18" t="s">
        <v>38</v>
      </c>
      <c r="D637" s="19">
        <v>5.0893300000000004</v>
      </c>
      <c r="E637" s="19">
        <v>0</v>
      </c>
      <c r="F637" s="19">
        <v>0</v>
      </c>
      <c r="G637" s="19">
        <v>0</v>
      </c>
      <c r="H637" s="19">
        <f t="shared" si="141"/>
        <v>5.0893300000000004</v>
      </c>
      <c r="I637" s="42">
        <f t="shared" si="142"/>
        <v>0</v>
      </c>
      <c r="J637" s="42">
        <f t="shared" si="143"/>
        <v>0</v>
      </c>
      <c r="K637" s="42">
        <f t="shared" si="144"/>
        <v>0</v>
      </c>
      <c r="L637" s="42">
        <f t="shared" si="145"/>
        <v>100</v>
      </c>
      <c r="M637" s="19">
        <v>0</v>
      </c>
      <c r="N637" s="19">
        <v>0</v>
      </c>
      <c r="O637" s="41">
        <f t="shared" si="146"/>
        <v>0</v>
      </c>
      <c r="P637" s="19">
        <v>9.9929500000000004E-3</v>
      </c>
      <c r="Q637" s="41">
        <f t="shared" si="147"/>
        <v>9.9929500000000004E-3</v>
      </c>
      <c r="R637" s="44">
        <f t="shared" si="148"/>
        <v>0</v>
      </c>
      <c r="S637" s="44">
        <f t="shared" si="149"/>
        <v>0</v>
      </c>
      <c r="T637" s="44">
        <f t="shared" si="150"/>
        <v>0</v>
      </c>
      <c r="U637" s="44">
        <f t="shared" si="151"/>
        <v>0.19635099315627008</v>
      </c>
      <c r="V637" s="44">
        <f t="shared" si="152"/>
        <v>0.19635099315627008</v>
      </c>
      <c r="X637" s="36">
        <f t="shared" si="140"/>
        <v>100</v>
      </c>
      <c r="Y637" s="47">
        <f t="shared" si="153"/>
        <v>0.19635099315627008</v>
      </c>
    </row>
    <row r="638" spans="1:25" ht="15" x14ac:dyDescent="0.25">
      <c r="A638" s="18" t="s">
        <v>1241</v>
      </c>
      <c r="B638" s="18" t="s">
        <v>1242</v>
      </c>
      <c r="C638" s="18" t="s">
        <v>38</v>
      </c>
      <c r="D638" s="19">
        <v>14.5069</v>
      </c>
      <c r="E638" s="19">
        <v>0</v>
      </c>
      <c r="F638" s="19">
        <v>0</v>
      </c>
      <c r="G638" s="19">
        <v>0</v>
      </c>
      <c r="H638" s="19">
        <f t="shared" si="141"/>
        <v>14.5069</v>
      </c>
      <c r="I638" s="42">
        <f t="shared" si="142"/>
        <v>0</v>
      </c>
      <c r="J638" s="42">
        <f t="shared" si="143"/>
        <v>0</v>
      </c>
      <c r="K638" s="42">
        <f t="shared" si="144"/>
        <v>0</v>
      </c>
      <c r="L638" s="42">
        <f t="shared" si="145"/>
        <v>100</v>
      </c>
      <c r="M638" s="19">
        <v>0.32856099999999999</v>
      </c>
      <c r="N638" s="19">
        <v>0.26699699999999998</v>
      </c>
      <c r="O638" s="41">
        <f t="shared" si="146"/>
        <v>0.59555800000000003</v>
      </c>
      <c r="P638" s="19">
        <v>0.58073699999999995</v>
      </c>
      <c r="Q638" s="41">
        <f t="shared" si="147"/>
        <v>1.1762950000000001</v>
      </c>
      <c r="R638" s="44">
        <f t="shared" si="148"/>
        <v>2.2648601699880744</v>
      </c>
      <c r="S638" s="44">
        <f t="shared" si="149"/>
        <v>1.8404828047342989</v>
      </c>
      <c r="T638" s="44">
        <f t="shared" si="150"/>
        <v>4.1053429747223733</v>
      </c>
      <c r="U638" s="44">
        <f t="shared" si="151"/>
        <v>4.0031777981512242</v>
      </c>
      <c r="V638" s="44">
        <f t="shared" si="152"/>
        <v>8.1085207728735984</v>
      </c>
      <c r="X638" s="36">
        <f t="shared" si="140"/>
        <v>100</v>
      </c>
      <c r="Y638" s="47">
        <f t="shared" si="153"/>
        <v>8.1085207728735966</v>
      </c>
    </row>
    <row r="639" spans="1:25" ht="15" x14ac:dyDescent="0.25">
      <c r="A639" s="18" t="s">
        <v>1243</v>
      </c>
      <c r="B639" s="18" t="s">
        <v>1244</v>
      </c>
      <c r="C639" s="18" t="s">
        <v>38</v>
      </c>
      <c r="D639" s="19">
        <v>13.6675</v>
      </c>
      <c r="E639" s="19">
        <v>0.34753202496899999</v>
      </c>
      <c r="F639" s="19">
        <v>0.15211169619000001</v>
      </c>
      <c r="G639" s="19">
        <v>1.1517143864099999</v>
      </c>
      <c r="H639" s="19">
        <f t="shared" si="141"/>
        <v>12.016141892431001</v>
      </c>
      <c r="I639" s="42">
        <f t="shared" si="142"/>
        <v>2.542762209394549</v>
      </c>
      <c r="J639" s="42">
        <f t="shared" si="143"/>
        <v>1.1129445486738614</v>
      </c>
      <c r="K639" s="42">
        <f t="shared" si="144"/>
        <v>8.4266646161331611</v>
      </c>
      <c r="L639" s="42">
        <f t="shared" si="145"/>
        <v>87.917628625798443</v>
      </c>
      <c r="M639" s="19">
        <v>0.22624900000000001</v>
      </c>
      <c r="N639" s="19">
        <v>0.114122</v>
      </c>
      <c r="O639" s="41">
        <f t="shared" si="146"/>
        <v>0.34037099999999998</v>
      </c>
      <c r="P639" s="19">
        <v>0.62590000000000001</v>
      </c>
      <c r="Q639" s="41">
        <f t="shared" si="147"/>
        <v>0.96627099999999999</v>
      </c>
      <c r="R639" s="44">
        <f t="shared" si="148"/>
        <v>1.6553795500274373</v>
      </c>
      <c r="S639" s="44">
        <f t="shared" si="149"/>
        <v>0.83498811048106825</v>
      </c>
      <c r="T639" s="44">
        <f t="shared" si="150"/>
        <v>2.4903676605085057</v>
      </c>
      <c r="U639" s="44">
        <f t="shared" si="151"/>
        <v>4.5794768611670023</v>
      </c>
      <c r="V639" s="44">
        <f t="shared" si="152"/>
        <v>7.069844521675507</v>
      </c>
      <c r="X639" s="36">
        <f t="shared" si="140"/>
        <v>100.00000000000001</v>
      </c>
      <c r="Y639" s="47">
        <f t="shared" si="153"/>
        <v>7.0698445216755079</v>
      </c>
    </row>
    <row r="640" spans="1:25" ht="15" x14ac:dyDescent="0.25">
      <c r="A640" s="18" t="s">
        <v>1245</v>
      </c>
      <c r="B640" s="18" t="s">
        <v>1246</v>
      </c>
      <c r="C640" s="18" t="s">
        <v>38</v>
      </c>
      <c r="D640" s="19">
        <v>32.819299999999998</v>
      </c>
      <c r="E640" s="19">
        <v>4.0740227116799996</v>
      </c>
      <c r="F640" s="19">
        <v>5.55927928878</v>
      </c>
      <c r="G640" s="19">
        <v>5.4610652767400003</v>
      </c>
      <c r="H640" s="19">
        <f t="shared" si="141"/>
        <v>17.724932722799995</v>
      </c>
      <c r="I640" s="42">
        <f t="shared" si="142"/>
        <v>12.413496667144027</v>
      </c>
      <c r="J640" s="42">
        <f t="shared" si="143"/>
        <v>16.939055034019617</v>
      </c>
      <c r="K640" s="42">
        <f t="shared" si="144"/>
        <v>16.639798157608482</v>
      </c>
      <c r="L640" s="42">
        <f t="shared" si="145"/>
        <v>54.007650141227856</v>
      </c>
      <c r="M640" s="19">
        <v>0.17404700000000001</v>
      </c>
      <c r="N640" s="19">
        <v>1.2973399999999999</v>
      </c>
      <c r="O640" s="41">
        <f t="shared" si="146"/>
        <v>1.471387</v>
      </c>
      <c r="P640" s="19">
        <v>7.8487200000000001</v>
      </c>
      <c r="Q640" s="41">
        <f t="shared" si="147"/>
        <v>9.3201070000000001</v>
      </c>
      <c r="R640" s="44">
        <f t="shared" si="148"/>
        <v>0.53031905007114721</v>
      </c>
      <c r="S640" s="44">
        <f t="shared" si="149"/>
        <v>3.9529788874229492</v>
      </c>
      <c r="T640" s="44">
        <f t="shared" si="150"/>
        <v>4.4832979374940969</v>
      </c>
      <c r="U640" s="44">
        <f t="shared" si="151"/>
        <v>23.914952482228447</v>
      </c>
      <c r="V640" s="44">
        <f t="shared" si="152"/>
        <v>28.398250419722544</v>
      </c>
      <c r="X640" s="36">
        <f t="shared" si="140"/>
        <v>99.999999999999986</v>
      </c>
      <c r="Y640" s="47">
        <f t="shared" si="153"/>
        <v>28.398250419722544</v>
      </c>
    </row>
    <row r="641" spans="1:25" ht="15" x14ac:dyDescent="0.25">
      <c r="A641" s="18" t="s">
        <v>1247</v>
      </c>
      <c r="B641" s="49" t="s">
        <v>1751</v>
      </c>
      <c r="C641" s="18" t="s">
        <v>38</v>
      </c>
      <c r="D641" s="19">
        <v>8.0367700000000006</v>
      </c>
      <c r="E641" s="19">
        <v>0</v>
      </c>
      <c r="F641" s="19">
        <v>0</v>
      </c>
      <c r="G641" s="19">
        <v>0</v>
      </c>
      <c r="H641" s="19">
        <f t="shared" si="141"/>
        <v>8.0367700000000006</v>
      </c>
      <c r="I641" s="42">
        <f t="shared" si="142"/>
        <v>0</v>
      </c>
      <c r="J641" s="42">
        <f t="shared" si="143"/>
        <v>0</v>
      </c>
      <c r="K641" s="42">
        <f t="shared" si="144"/>
        <v>0</v>
      </c>
      <c r="L641" s="42">
        <f t="shared" si="145"/>
        <v>100</v>
      </c>
      <c r="M641" s="19">
        <v>0.13131499999999999</v>
      </c>
      <c r="N641" s="19">
        <v>4.5260099999999998E-2</v>
      </c>
      <c r="O641" s="41">
        <f t="shared" si="146"/>
        <v>0.17657509999999998</v>
      </c>
      <c r="P641" s="19">
        <v>0.114269</v>
      </c>
      <c r="Q641" s="41">
        <f t="shared" si="147"/>
        <v>0.29084409999999999</v>
      </c>
      <c r="R641" s="44">
        <f t="shared" si="148"/>
        <v>1.6339275604502803</v>
      </c>
      <c r="S641" s="44">
        <f t="shared" si="149"/>
        <v>0.56316281292111126</v>
      </c>
      <c r="T641" s="44">
        <f t="shared" si="150"/>
        <v>2.1970903733713913</v>
      </c>
      <c r="U641" s="44">
        <f t="shared" si="151"/>
        <v>1.4218274256946508</v>
      </c>
      <c r="V641" s="44">
        <f t="shared" si="152"/>
        <v>3.6189177990660424</v>
      </c>
      <c r="X641" s="36">
        <f t="shared" si="140"/>
        <v>100</v>
      </c>
      <c r="Y641" s="47">
        <f t="shared" si="153"/>
        <v>3.6189177990660424</v>
      </c>
    </row>
    <row r="642" spans="1:25" ht="15" x14ac:dyDescent="0.25">
      <c r="A642" s="18" t="s">
        <v>1248</v>
      </c>
      <c r="B642" s="18" t="s">
        <v>1249</v>
      </c>
      <c r="C642" s="18" t="s">
        <v>38</v>
      </c>
      <c r="D642" s="19">
        <v>4.1488399999999999</v>
      </c>
      <c r="E642" s="19">
        <v>0.123275357556</v>
      </c>
      <c r="F642" s="19">
        <v>0.15452270135999999</v>
      </c>
      <c r="G642" s="19">
        <v>2.9007646564999998</v>
      </c>
      <c r="H642" s="19">
        <f t="shared" si="141"/>
        <v>0.97027728458399976</v>
      </c>
      <c r="I642" s="42">
        <f t="shared" si="142"/>
        <v>2.9713210814589139</v>
      </c>
      <c r="J642" s="42">
        <f t="shared" si="143"/>
        <v>3.7244796463589824</v>
      </c>
      <c r="K642" s="42">
        <f t="shared" si="144"/>
        <v>69.917486731230895</v>
      </c>
      <c r="L642" s="42">
        <f t="shared" si="145"/>
        <v>23.386712540951201</v>
      </c>
      <c r="M642" s="19">
        <v>7.2158700000000006E-2</v>
      </c>
      <c r="N642" s="19">
        <v>7.6608800000000005E-2</v>
      </c>
      <c r="O642" s="41">
        <f t="shared" si="146"/>
        <v>0.1487675</v>
      </c>
      <c r="P642" s="19">
        <v>0.18034900000000001</v>
      </c>
      <c r="Q642" s="41">
        <f t="shared" si="147"/>
        <v>0.32911650000000003</v>
      </c>
      <c r="R642" s="44">
        <f t="shared" si="148"/>
        <v>1.7392500072309371</v>
      </c>
      <c r="S642" s="44">
        <f t="shared" si="149"/>
        <v>1.8465113140058429</v>
      </c>
      <c r="T642" s="44">
        <f t="shared" si="150"/>
        <v>3.5857613212367792</v>
      </c>
      <c r="U642" s="44">
        <f t="shared" si="151"/>
        <v>4.3469740939636141</v>
      </c>
      <c r="V642" s="44">
        <f t="shared" si="152"/>
        <v>7.9327354152003942</v>
      </c>
      <c r="X642" s="36">
        <f t="shared" si="140"/>
        <v>100</v>
      </c>
      <c r="Y642" s="47">
        <f t="shared" si="153"/>
        <v>7.9327354152003942</v>
      </c>
    </row>
    <row r="643" spans="1:25" ht="15" x14ac:dyDescent="0.25">
      <c r="A643" s="18" t="s">
        <v>1250</v>
      </c>
      <c r="B643" s="18" t="s">
        <v>1251</v>
      </c>
      <c r="C643" s="18" t="s">
        <v>38</v>
      </c>
      <c r="D643" s="19">
        <v>1.51142</v>
      </c>
      <c r="E643" s="19">
        <v>0</v>
      </c>
      <c r="F643" s="19">
        <v>0</v>
      </c>
      <c r="G643" s="19">
        <v>0</v>
      </c>
      <c r="H643" s="19">
        <f t="shared" si="141"/>
        <v>1.51142</v>
      </c>
      <c r="I643" s="42">
        <f t="shared" si="142"/>
        <v>0</v>
      </c>
      <c r="J643" s="42">
        <f t="shared" si="143"/>
        <v>0</v>
      </c>
      <c r="K643" s="42">
        <f t="shared" si="144"/>
        <v>0</v>
      </c>
      <c r="L643" s="42">
        <f t="shared" si="145"/>
        <v>100</v>
      </c>
      <c r="M643" s="19">
        <v>0</v>
      </c>
      <c r="N643" s="19">
        <v>2.0358600000000001E-2</v>
      </c>
      <c r="O643" s="41">
        <f t="shared" si="146"/>
        <v>2.0358600000000001E-2</v>
      </c>
      <c r="P643" s="19">
        <v>0.114605</v>
      </c>
      <c r="Q643" s="41">
        <f t="shared" si="147"/>
        <v>0.13496359999999999</v>
      </c>
      <c r="R643" s="44">
        <f t="shared" si="148"/>
        <v>0</v>
      </c>
      <c r="S643" s="44">
        <f t="shared" si="149"/>
        <v>1.3469849545460562</v>
      </c>
      <c r="T643" s="44">
        <f t="shared" si="150"/>
        <v>1.3469849545460562</v>
      </c>
      <c r="U643" s="44">
        <f t="shared" si="151"/>
        <v>7.5826044382104243</v>
      </c>
      <c r="V643" s="44">
        <f t="shared" si="152"/>
        <v>8.9295893927564798</v>
      </c>
      <c r="X643" s="36">
        <f t="shared" si="140"/>
        <v>100</v>
      </c>
      <c r="Y643" s="47">
        <f t="shared" si="153"/>
        <v>8.9295893927564798</v>
      </c>
    </row>
    <row r="644" spans="1:25" ht="15" x14ac:dyDescent="0.25">
      <c r="A644" s="18" t="s">
        <v>1252</v>
      </c>
      <c r="B644" s="18" t="s">
        <v>1253</v>
      </c>
      <c r="C644" s="18" t="s">
        <v>49</v>
      </c>
      <c r="D644" s="19">
        <v>2.3435899999999998</v>
      </c>
      <c r="E644" s="19">
        <v>0</v>
      </c>
      <c r="F644" s="19">
        <v>0</v>
      </c>
      <c r="G644" s="19">
        <v>0</v>
      </c>
      <c r="H644" s="19">
        <f t="shared" si="141"/>
        <v>2.3435899999999998</v>
      </c>
      <c r="I644" s="42">
        <f t="shared" si="142"/>
        <v>0</v>
      </c>
      <c r="J644" s="42">
        <f t="shared" si="143"/>
        <v>0</v>
      </c>
      <c r="K644" s="42">
        <f t="shared" si="144"/>
        <v>0</v>
      </c>
      <c r="L644" s="42">
        <f t="shared" si="145"/>
        <v>100</v>
      </c>
      <c r="M644" s="19">
        <v>3.3400000000000001E-3</v>
      </c>
      <c r="N644" s="19">
        <v>2.3773900000000001E-3</v>
      </c>
      <c r="O644" s="41">
        <f t="shared" si="146"/>
        <v>5.7173900000000001E-3</v>
      </c>
      <c r="P644" s="19">
        <v>3.6015800000000001E-2</v>
      </c>
      <c r="Q644" s="41">
        <f t="shared" si="147"/>
        <v>4.1733190000000003E-2</v>
      </c>
      <c r="R644" s="44">
        <f t="shared" si="148"/>
        <v>0.14251639578595235</v>
      </c>
      <c r="S644" s="44">
        <f t="shared" si="149"/>
        <v>0.10144223178969018</v>
      </c>
      <c r="T644" s="44">
        <f t="shared" si="150"/>
        <v>0.24395862757564252</v>
      </c>
      <c r="U644" s="44">
        <f t="shared" si="151"/>
        <v>1.5367790441160785</v>
      </c>
      <c r="V644" s="44">
        <f t="shared" si="152"/>
        <v>1.7807376716917209</v>
      </c>
      <c r="X644" s="36">
        <f t="shared" si="140"/>
        <v>100</v>
      </c>
      <c r="Y644" s="47">
        <f t="shared" si="153"/>
        <v>1.7807376716917209</v>
      </c>
    </row>
    <row r="645" spans="1:25" ht="15" x14ac:dyDescent="0.25">
      <c r="A645" s="18" t="s">
        <v>1254</v>
      </c>
      <c r="B645" s="18" t="s">
        <v>1255</v>
      </c>
      <c r="C645" s="18" t="s">
        <v>38</v>
      </c>
      <c r="D645" s="19">
        <v>10.3208</v>
      </c>
      <c r="E645" s="19">
        <v>1.09786630012E-2</v>
      </c>
      <c r="F645" s="19">
        <v>8.4925801189800003E-4</v>
      </c>
      <c r="G645" s="19">
        <v>8.1736955459899997E-3</v>
      </c>
      <c r="H645" s="19">
        <f t="shared" si="141"/>
        <v>10.300798383440911</v>
      </c>
      <c r="I645" s="42">
        <f t="shared" si="142"/>
        <v>0.10637414736454538</v>
      </c>
      <c r="J645" s="42">
        <f t="shared" si="143"/>
        <v>8.2286064248701645E-3</v>
      </c>
      <c r="K645" s="42">
        <f t="shared" si="144"/>
        <v>7.9196336969905426E-2</v>
      </c>
      <c r="L645" s="42">
        <f t="shared" si="145"/>
        <v>99.806200909240673</v>
      </c>
      <c r="M645" s="19">
        <v>0.12776499999999999</v>
      </c>
      <c r="N645" s="19">
        <v>0.18304599999999999</v>
      </c>
      <c r="O645" s="41">
        <f t="shared" si="146"/>
        <v>0.31081099999999995</v>
      </c>
      <c r="P645" s="19">
        <v>0.78548300000000004</v>
      </c>
      <c r="Q645" s="41">
        <f t="shared" si="147"/>
        <v>1.0962939999999999</v>
      </c>
      <c r="R645" s="44">
        <f t="shared" si="148"/>
        <v>1.2379369816293311</v>
      </c>
      <c r="S645" s="44">
        <f t="shared" si="149"/>
        <v>1.7735640648011781</v>
      </c>
      <c r="T645" s="44">
        <f t="shared" si="150"/>
        <v>3.0115010464305088</v>
      </c>
      <c r="U645" s="44">
        <f t="shared" si="151"/>
        <v>7.6106794046973114</v>
      </c>
      <c r="V645" s="44">
        <f t="shared" si="152"/>
        <v>10.622180451127818</v>
      </c>
      <c r="X645" s="36">
        <f t="shared" si="140"/>
        <v>100</v>
      </c>
      <c r="Y645" s="47">
        <f t="shared" si="153"/>
        <v>10.622180451127821</v>
      </c>
    </row>
    <row r="646" spans="1:25" ht="15" x14ac:dyDescent="0.25">
      <c r="A646" s="18" t="s">
        <v>1256</v>
      </c>
      <c r="B646" s="18" t="s">
        <v>1257</v>
      </c>
      <c r="C646" s="18" t="s">
        <v>49</v>
      </c>
      <c r="D646" s="19">
        <v>3.4218500000000001</v>
      </c>
      <c r="E646" s="19">
        <v>0</v>
      </c>
      <c r="F646" s="19">
        <v>0</v>
      </c>
      <c r="G646" s="19">
        <v>0</v>
      </c>
      <c r="H646" s="19">
        <f t="shared" si="141"/>
        <v>3.4218500000000001</v>
      </c>
      <c r="I646" s="42">
        <f t="shared" si="142"/>
        <v>0</v>
      </c>
      <c r="J646" s="42">
        <f t="shared" si="143"/>
        <v>0</v>
      </c>
      <c r="K646" s="42">
        <f t="shared" si="144"/>
        <v>0</v>
      </c>
      <c r="L646" s="42">
        <f t="shared" si="145"/>
        <v>100</v>
      </c>
      <c r="M646" s="19">
        <v>1.4E-2</v>
      </c>
      <c r="N646" s="19">
        <v>0.14118600000000001</v>
      </c>
      <c r="O646" s="41">
        <f t="shared" si="146"/>
        <v>0.15518600000000002</v>
      </c>
      <c r="P646" s="19">
        <v>0.24126900000000001</v>
      </c>
      <c r="Q646" s="41">
        <f t="shared" si="147"/>
        <v>0.396455</v>
      </c>
      <c r="R646" s="44">
        <f t="shared" si="148"/>
        <v>0.40913540920846908</v>
      </c>
      <c r="S646" s="44">
        <f t="shared" si="149"/>
        <v>4.1260137060362085</v>
      </c>
      <c r="T646" s="44">
        <f t="shared" si="150"/>
        <v>4.5351491152446775</v>
      </c>
      <c r="U646" s="44">
        <f t="shared" si="151"/>
        <v>7.0508350745941524</v>
      </c>
      <c r="V646" s="44">
        <f t="shared" si="152"/>
        <v>11.585984189838831</v>
      </c>
      <c r="X646" s="36">
        <f t="shared" si="140"/>
        <v>100</v>
      </c>
      <c r="Y646" s="47">
        <f t="shared" si="153"/>
        <v>11.585984189838829</v>
      </c>
    </row>
    <row r="647" spans="1:25" ht="15" x14ac:dyDescent="0.25">
      <c r="A647" s="18" t="s">
        <v>1258</v>
      </c>
      <c r="B647" s="18" t="s">
        <v>1259</v>
      </c>
      <c r="C647" s="18" t="s">
        <v>38</v>
      </c>
      <c r="D647" s="19">
        <v>6.8304999999999998</v>
      </c>
      <c r="E647" s="19">
        <v>0</v>
      </c>
      <c r="F647" s="19">
        <v>0</v>
      </c>
      <c r="G647" s="19">
        <v>0</v>
      </c>
      <c r="H647" s="19">
        <f t="shared" si="141"/>
        <v>6.8304999999999998</v>
      </c>
      <c r="I647" s="42">
        <f t="shared" si="142"/>
        <v>0</v>
      </c>
      <c r="J647" s="42">
        <f t="shared" si="143"/>
        <v>0</v>
      </c>
      <c r="K647" s="42">
        <f t="shared" si="144"/>
        <v>0</v>
      </c>
      <c r="L647" s="42">
        <f t="shared" si="145"/>
        <v>100</v>
      </c>
      <c r="M647" s="19">
        <v>0</v>
      </c>
      <c r="N647" s="19">
        <v>1.2887900000000001E-2</v>
      </c>
      <c r="O647" s="41">
        <f t="shared" si="146"/>
        <v>1.2887900000000001E-2</v>
      </c>
      <c r="P647" s="19">
        <v>5.1872399999999999E-2</v>
      </c>
      <c r="Q647" s="41">
        <f t="shared" si="147"/>
        <v>6.4760299999999993E-2</v>
      </c>
      <c r="R647" s="44">
        <f t="shared" si="148"/>
        <v>0</v>
      </c>
      <c r="S647" s="44">
        <f t="shared" si="149"/>
        <v>0.18868164848839764</v>
      </c>
      <c r="T647" s="44">
        <f t="shared" si="150"/>
        <v>0.18868164848839764</v>
      </c>
      <c r="U647" s="44">
        <f t="shared" si="151"/>
        <v>0.75942317546299687</v>
      </c>
      <c r="V647" s="44">
        <f t="shared" si="152"/>
        <v>0.94810482395139439</v>
      </c>
      <c r="X647" s="36">
        <f t="shared" si="140"/>
        <v>100</v>
      </c>
      <c r="Y647" s="47">
        <f t="shared" si="153"/>
        <v>0.9481048239513945</v>
      </c>
    </row>
    <row r="648" spans="1:25" ht="15" x14ac:dyDescent="0.25">
      <c r="A648" s="18" t="s">
        <v>1260</v>
      </c>
      <c r="B648" s="49" t="s">
        <v>1752</v>
      </c>
      <c r="C648" s="18" t="s">
        <v>38</v>
      </c>
      <c r="D648" s="19">
        <v>1.8379399999999999</v>
      </c>
      <c r="E648" s="19">
        <v>0</v>
      </c>
      <c r="F648" s="19">
        <v>0</v>
      </c>
      <c r="G648" s="19">
        <v>0</v>
      </c>
      <c r="H648" s="19">
        <f t="shared" si="141"/>
        <v>1.8379399999999999</v>
      </c>
      <c r="I648" s="42">
        <f t="shared" si="142"/>
        <v>0</v>
      </c>
      <c r="J648" s="42">
        <f t="shared" si="143"/>
        <v>0</v>
      </c>
      <c r="K648" s="42">
        <f t="shared" si="144"/>
        <v>0</v>
      </c>
      <c r="L648" s="42">
        <f t="shared" si="145"/>
        <v>100</v>
      </c>
      <c r="M648" s="19">
        <v>2.1470599999999999E-2</v>
      </c>
      <c r="N648" s="19">
        <v>8.8000000000000005E-3</v>
      </c>
      <c r="O648" s="41">
        <f t="shared" si="146"/>
        <v>3.0270600000000002E-2</v>
      </c>
      <c r="P648" s="19">
        <v>4.4382900000000003E-2</v>
      </c>
      <c r="Q648" s="41">
        <f t="shared" si="147"/>
        <v>7.4653500000000012E-2</v>
      </c>
      <c r="R648" s="44">
        <f t="shared" si="148"/>
        <v>1.1681882977681535</v>
      </c>
      <c r="S648" s="44">
        <f t="shared" si="149"/>
        <v>0.47879691393625479</v>
      </c>
      <c r="T648" s="44">
        <f t="shared" si="150"/>
        <v>1.6469852117044084</v>
      </c>
      <c r="U648" s="44">
        <f t="shared" si="151"/>
        <v>2.414817676311523</v>
      </c>
      <c r="V648" s="44">
        <f t="shared" si="152"/>
        <v>4.0618028880159311</v>
      </c>
      <c r="X648" s="36">
        <f t="shared" si="140"/>
        <v>100</v>
      </c>
      <c r="Y648" s="47">
        <f t="shared" si="153"/>
        <v>4.0618028880159311</v>
      </c>
    </row>
    <row r="649" spans="1:25" ht="15" x14ac:dyDescent="0.25">
      <c r="A649" s="18" t="s">
        <v>1261</v>
      </c>
      <c r="B649" s="18" t="s">
        <v>1262</v>
      </c>
      <c r="C649" s="18" t="s">
        <v>49</v>
      </c>
      <c r="D649" s="19">
        <v>4.0042299999999997</v>
      </c>
      <c r="E649" s="19">
        <v>0</v>
      </c>
      <c r="F649" s="19">
        <v>0</v>
      </c>
      <c r="G649" s="19">
        <v>0</v>
      </c>
      <c r="H649" s="19">
        <f t="shared" si="141"/>
        <v>4.0042299999999997</v>
      </c>
      <c r="I649" s="42">
        <f t="shared" si="142"/>
        <v>0</v>
      </c>
      <c r="J649" s="42">
        <f t="shared" si="143"/>
        <v>0</v>
      </c>
      <c r="K649" s="42">
        <f t="shared" si="144"/>
        <v>0</v>
      </c>
      <c r="L649" s="42">
        <f t="shared" si="145"/>
        <v>100</v>
      </c>
      <c r="M649" s="19">
        <v>6.4647499999999997E-2</v>
      </c>
      <c r="N649" s="19">
        <v>2.3199999999999998E-2</v>
      </c>
      <c r="O649" s="41">
        <f t="shared" si="146"/>
        <v>8.7847499999999995E-2</v>
      </c>
      <c r="P649" s="19">
        <v>0.100844</v>
      </c>
      <c r="Q649" s="41">
        <f t="shared" si="147"/>
        <v>0.18869150000000001</v>
      </c>
      <c r="R649" s="44">
        <f t="shared" si="148"/>
        <v>1.6144801872020338</v>
      </c>
      <c r="S649" s="44">
        <f t="shared" si="149"/>
        <v>0.57938729793243637</v>
      </c>
      <c r="T649" s="44">
        <f t="shared" si="150"/>
        <v>2.1938674851344704</v>
      </c>
      <c r="U649" s="44">
        <f t="shared" si="151"/>
        <v>2.5184367531335612</v>
      </c>
      <c r="V649" s="44">
        <f t="shared" si="152"/>
        <v>4.7123042382680325</v>
      </c>
      <c r="X649" s="36">
        <f t="shared" si="140"/>
        <v>100</v>
      </c>
      <c r="Y649" s="47">
        <f t="shared" si="153"/>
        <v>4.7123042382680316</v>
      </c>
    </row>
    <row r="650" spans="1:25" ht="15" x14ac:dyDescent="0.25">
      <c r="A650" s="18" t="s">
        <v>1263</v>
      </c>
      <c r="B650" s="18" t="s">
        <v>1264</v>
      </c>
      <c r="C650" s="18" t="s">
        <v>38</v>
      </c>
      <c r="D650" s="19">
        <v>2.14113</v>
      </c>
      <c r="E650" s="19">
        <v>0</v>
      </c>
      <c r="F650" s="19">
        <v>0</v>
      </c>
      <c r="G650" s="19">
        <v>0</v>
      </c>
      <c r="H650" s="19">
        <f t="shared" si="141"/>
        <v>2.14113</v>
      </c>
      <c r="I650" s="42">
        <f t="shared" si="142"/>
        <v>0</v>
      </c>
      <c r="J650" s="42">
        <f t="shared" si="143"/>
        <v>0</v>
      </c>
      <c r="K650" s="42">
        <f t="shared" si="144"/>
        <v>0</v>
      </c>
      <c r="L650" s="42">
        <f t="shared" si="145"/>
        <v>100</v>
      </c>
      <c r="M650" s="19">
        <v>2.8160500000000002E-2</v>
      </c>
      <c r="N650" s="19">
        <v>4.8594600000000003E-3</v>
      </c>
      <c r="O650" s="41">
        <f t="shared" si="146"/>
        <v>3.3019960000000001E-2</v>
      </c>
      <c r="P650" s="19">
        <v>6.2114099999999998E-2</v>
      </c>
      <c r="Q650" s="41">
        <f t="shared" si="147"/>
        <v>9.5134059999999993E-2</v>
      </c>
      <c r="R650" s="44">
        <f t="shared" si="148"/>
        <v>1.3152167313521366</v>
      </c>
      <c r="S650" s="44">
        <f t="shared" si="149"/>
        <v>0.22695772792871055</v>
      </c>
      <c r="T650" s="44">
        <f t="shared" si="150"/>
        <v>1.5421744592808471</v>
      </c>
      <c r="U650" s="44">
        <f t="shared" si="151"/>
        <v>2.9009962029395693</v>
      </c>
      <c r="V650" s="44">
        <f t="shared" si="152"/>
        <v>4.4431706622204157</v>
      </c>
      <c r="X650" s="36">
        <f t="shared" si="140"/>
        <v>100</v>
      </c>
      <c r="Y650" s="47">
        <f t="shared" si="153"/>
        <v>4.4431706622204166</v>
      </c>
    </row>
    <row r="651" spans="1:25" ht="15" x14ac:dyDescent="0.25">
      <c r="A651" s="18" t="s">
        <v>1265</v>
      </c>
      <c r="B651" s="18" t="s">
        <v>1266</v>
      </c>
      <c r="C651" s="18" t="s">
        <v>38</v>
      </c>
      <c r="D651" s="19">
        <v>9.8123799999999992</v>
      </c>
      <c r="E651" s="19">
        <v>0</v>
      </c>
      <c r="F651" s="19">
        <v>0</v>
      </c>
      <c r="G651" s="19">
        <v>0</v>
      </c>
      <c r="H651" s="19">
        <f t="shared" si="141"/>
        <v>9.8123799999999992</v>
      </c>
      <c r="I651" s="42">
        <f t="shared" si="142"/>
        <v>0</v>
      </c>
      <c r="J651" s="42">
        <f t="shared" si="143"/>
        <v>0</v>
      </c>
      <c r="K651" s="42">
        <f t="shared" si="144"/>
        <v>0</v>
      </c>
      <c r="L651" s="42">
        <f t="shared" si="145"/>
        <v>100</v>
      </c>
      <c r="M651" s="19">
        <v>7.0393200000000003E-2</v>
      </c>
      <c r="N651" s="19">
        <v>9.67581E-2</v>
      </c>
      <c r="O651" s="41">
        <f t="shared" si="146"/>
        <v>0.1671513</v>
      </c>
      <c r="P651" s="19">
        <v>0.661358</v>
      </c>
      <c r="Q651" s="41">
        <f t="shared" si="147"/>
        <v>0.8285093</v>
      </c>
      <c r="R651" s="44">
        <f t="shared" si="148"/>
        <v>0.71739170313420397</v>
      </c>
      <c r="S651" s="44">
        <f t="shared" si="149"/>
        <v>0.98608186800755793</v>
      </c>
      <c r="T651" s="44">
        <f t="shared" si="150"/>
        <v>1.7034735711417619</v>
      </c>
      <c r="U651" s="44">
        <f t="shared" si="151"/>
        <v>6.7400365660522734</v>
      </c>
      <c r="V651" s="44">
        <f t="shared" si="152"/>
        <v>8.4435101371940355</v>
      </c>
      <c r="X651" s="36">
        <f t="shared" si="140"/>
        <v>100</v>
      </c>
      <c r="Y651" s="47">
        <f t="shared" si="153"/>
        <v>8.4435101371940355</v>
      </c>
    </row>
    <row r="652" spans="1:25" ht="15" x14ac:dyDescent="0.25">
      <c r="A652" s="18" t="s">
        <v>1267</v>
      </c>
      <c r="B652" s="18" t="s">
        <v>1268</v>
      </c>
      <c r="C652" s="18" t="s">
        <v>38</v>
      </c>
      <c r="D652" s="19">
        <v>19.6005</v>
      </c>
      <c r="E652" s="19">
        <v>0</v>
      </c>
      <c r="F652" s="19">
        <v>0</v>
      </c>
      <c r="G652" s="19">
        <v>0</v>
      </c>
      <c r="H652" s="19">
        <f t="shared" si="141"/>
        <v>19.6005</v>
      </c>
      <c r="I652" s="42">
        <f t="shared" si="142"/>
        <v>0</v>
      </c>
      <c r="J652" s="42">
        <f t="shared" si="143"/>
        <v>0</v>
      </c>
      <c r="K652" s="42">
        <f t="shared" si="144"/>
        <v>0</v>
      </c>
      <c r="L652" s="42">
        <f t="shared" si="145"/>
        <v>100</v>
      </c>
      <c r="M652" s="19">
        <v>0.201429</v>
      </c>
      <c r="N652" s="19">
        <v>0.158556</v>
      </c>
      <c r="O652" s="41">
        <f t="shared" si="146"/>
        <v>0.359985</v>
      </c>
      <c r="P652" s="19">
        <v>2.0224199999999999</v>
      </c>
      <c r="Q652" s="41">
        <f t="shared" si="147"/>
        <v>2.3824049999999999</v>
      </c>
      <c r="R652" s="44">
        <f t="shared" si="148"/>
        <v>1.0276727634499119</v>
      </c>
      <c r="S652" s="44">
        <f t="shared" si="149"/>
        <v>0.80893854748603344</v>
      </c>
      <c r="T652" s="44">
        <f t="shared" si="150"/>
        <v>1.8366113109359454</v>
      </c>
      <c r="U652" s="44">
        <f t="shared" si="151"/>
        <v>10.318206168209993</v>
      </c>
      <c r="V652" s="44">
        <f t="shared" si="152"/>
        <v>12.154817479145938</v>
      </c>
      <c r="X652" s="36">
        <f t="shared" si="140"/>
        <v>100</v>
      </c>
      <c r="Y652" s="47">
        <f t="shared" si="153"/>
        <v>12.154817479145938</v>
      </c>
    </row>
    <row r="653" spans="1:25" ht="15" x14ac:dyDescent="0.25">
      <c r="A653" s="18" t="s">
        <v>1269</v>
      </c>
      <c r="B653" s="18" t="s">
        <v>1270</v>
      </c>
      <c r="C653" s="18" t="s">
        <v>38</v>
      </c>
      <c r="D653" s="19">
        <v>3.2085300000000001</v>
      </c>
      <c r="E653" s="19">
        <v>0</v>
      </c>
      <c r="F653" s="19">
        <v>0</v>
      </c>
      <c r="G653" s="19">
        <v>0</v>
      </c>
      <c r="H653" s="19">
        <f t="shared" si="141"/>
        <v>3.2085300000000001</v>
      </c>
      <c r="I653" s="42">
        <f t="shared" si="142"/>
        <v>0</v>
      </c>
      <c r="J653" s="42">
        <f t="shared" si="143"/>
        <v>0</v>
      </c>
      <c r="K653" s="42">
        <f t="shared" si="144"/>
        <v>0</v>
      </c>
      <c r="L653" s="42">
        <f t="shared" si="145"/>
        <v>100</v>
      </c>
      <c r="M653" s="19">
        <v>2.6645599999999998E-2</v>
      </c>
      <c r="N653" s="19">
        <v>1.8213699999999999E-2</v>
      </c>
      <c r="O653" s="41">
        <f t="shared" si="146"/>
        <v>4.4859299999999998E-2</v>
      </c>
      <c r="P653" s="19">
        <v>0.125863</v>
      </c>
      <c r="Q653" s="41">
        <f t="shared" si="147"/>
        <v>0.17072229999999999</v>
      </c>
      <c r="R653" s="44">
        <f t="shared" si="148"/>
        <v>0.83046130159294129</v>
      </c>
      <c r="S653" s="44">
        <f t="shared" si="149"/>
        <v>0.56766494313595317</v>
      </c>
      <c r="T653" s="44">
        <f t="shared" si="150"/>
        <v>1.3981262447288945</v>
      </c>
      <c r="U653" s="44">
        <f t="shared" si="151"/>
        <v>3.9227621371780845</v>
      </c>
      <c r="V653" s="44">
        <f t="shared" si="152"/>
        <v>5.320888381906979</v>
      </c>
      <c r="X653" s="36">
        <f t="shared" si="140"/>
        <v>100</v>
      </c>
      <c r="Y653" s="47">
        <f t="shared" si="153"/>
        <v>5.320888381906979</v>
      </c>
    </row>
    <row r="654" spans="1:25" ht="15" x14ac:dyDescent="0.25">
      <c r="A654" s="18" t="s">
        <v>1271</v>
      </c>
      <c r="B654" s="18" t="s">
        <v>1272</v>
      </c>
      <c r="C654" s="18" t="s">
        <v>38</v>
      </c>
      <c r="D654" s="19">
        <v>8.6968300000000003</v>
      </c>
      <c r="E654" s="19">
        <v>0</v>
      </c>
      <c r="F654" s="19">
        <v>0</v>
      </c>
      <c r="G654" s="19">
        <v>0</v>
      </c>
      <c r="H654" s="19">
        <f t="shared" si="141"/>
        <v>8.6968300000000003</v>
      </c>
      <c r="I654" s="42">
        <f t="shared" si="142"/>
        <v>0</v>
      </c>
      <c r="J654" s="42">
        <f t="shared" si="143"/>
        <v>0</v>
      </c>
      <c r="K654" s="42">
        <f t="shared" si="144"/>
        <v>0</v>
      </c>
      <c r="L654" s="42">
        <f t="shared" si="145"/>
        <v>100</v>
      </c>
      <c r="M654" s="19">
        <v>0</v>
      </c>
      <c r="N654" s="19">
        <v>6.4614599999999994E-2</v>
      </c>
      <c r="O654" s="41">
        <f t="shared" si="146"/>
        <v>6.4614599999999994E-2</v>
      </c>
      <c r="P654" s="19">
        <v>2.3710499999999999</v>
      </c>
      <c r="Q654" s="41">
        <f t="shared" si="147"/>
        <v>2.4356646</v>
      </c>
      <c r="R654" s="44">
        <f t="shared" si="148"/>
        <v>0</v>
      </c>
      <c r="S654" s="44">
        <f t="shared" si="149"/>
        <v>0.74296726508394428</v>
      </c>
      <c r="T654" s="44">
        <f t="shared" si="150"/>
        <v>0.74296726508394428</v>
      </c>
      <c r="U654" s="44">
        <f t="shared" si="151"/>
        <v>27.263382174884409</v>
      </c>
      <c r="V654" s="44">
        <f t="shared" si="152"/>
        <v>28.006349439968353</v>
      </c>
      <c r="X654" s="36">
        <f t="shared" si="140"/>
        <v>100</v>
      </c>
      <c r="Y654" s="47">
        <f t="shared" si="153"/>
        <v>28.006349439968353</v>
      </c>
    </row>
    <row r="655" spans="1:25" ht="15" x14ac:dyDescent="0.25">
      <c r="A655" s="18" t="s">
        <v>1273</v>
      </c>
      <c r="B655" s="18" t="s">
        <v>1274</v>
      </c>
      <c r="C655" s="18" t="s">
        <v>49</v>
      </c>
      <c r="D655" s="19">
        <v>21.025300000000001</v>
      </c>
      <c r="E655" s="19">
        <v>0</v>
      </c>
      <c r="F655" s="19">
        <v>0</v>
      </c>
      <c r="G655" s="19">
        <v>0</v>
      </c>
      <c r="H655" s="19">
        <f t="shared" si="141"/>
        <v>21.025300000000001</v>
      </c>
      <c r="I655" s="42">
        <f t="shared" si="142"/>
        <v>0</v>
      </c>
      <c r="J655" s="42">
        <f t="shared" si="143"/>
        <v>0</v>
      </c>
      <c r="K655" s="42">
        <f t="shared" si="144"/>
        <v>0</v>
      </c>
      <c r="L655" s="42">
        <f t="shared" si="145"/>
        <v>100</v>
      </c>
      <c r="M655" s="19">
        <v>0.27588699999999999</v>
      </c>
      <c r="N655" s="19">
        <v>0.18945400000000001</v>
      </c>
      <c r="O655" s="41">
        <f t="shared" si="146"/>
        <v>0.465341</v>
      </c>
      <c r="P655" s="19">
        <v>0.530339</v>
      </c>
      <c r="Q655" s="41">
        <f t="shared" si="147"/>
        <v>0.99568000000000001</v>
      </c>
      <c r="R655" s="44">
        <f t="shared" si="148"/>
        <v>1.3121667705098143</v>
      </c>
      <c r="S655" s="44">
        <f t="shared" si="149"/>
        <v>0.90107632233547197</v>
      </c>
      <c r="T655" s="44">
        <f t="shared" si="150"/>
        <v>2.213243092845286</v>
      </c>
      <c r="U655" s="44">
        <f t="shared" si="151"/>
        <v>2.522384936243478</v>
      </c>
      <c r="V655" s="44">
        <f t="shared" si="152"/>
        <v>4.7356280290887645</v>
      </c>
      <c r="X655" s="36">
        <f t="shared" si="140"/>
        <v>100</v>
      </c>
      <c r="Y655" s="47">
        <f t="shared" si="153"/>
        <v>4.7356280290887645</v>
      </c>
    </row>
    <row r="656" spans="1:25" ht="15" x14ac:dyDescent="0.25">
      <c r="A656" s="18" t="s">
        <v>1275</v>
      </c>
      <c r="B656" s="18" t="s">
        <v>1276</v>
      </c>
      <c r="C656" s="18" t="s">
        <v>38</v>
      </c>
      <c r="D656" s="19">
        <v>1.8906000000000001</v>
      </c>
      <c r="E656" s="19">
        <v>0</v>
      </c>
      <c r="F656" s="19">
        <v>0</v>
      </c>
      <c r="G656" s="19">
        <v>0</v>
      </c>
      <c r="H656" s="19">
        <f t="shared" si="141"/>
        <v>1.8906000000000001</v>
      </c>
      <c r="I656" s="42">
        <f t="shared" si="142"/>
        <v>0</v>
      </c>
      <c r="J656" s="42">
        <f t="shared" si="143"/>
        <v>0</v>
      </c>
      <c r="K656" s="42">
        <f t="shared" si="144"/>
        <v>0</v>
      </c>
      <c r="L656" s="42">
        <f t="shared" si="145"/>
        <v>100</v>
      </c>
      <c r="M656" s="19">
        <v>9.17252E-3</v>
      </c>
      <c r="N656" s="19">
        <v>7.4962799999999996E-2</v>
      </c>
      <c r="O656" s="41">
        <f t="shared" si="146"/>
        <v>8.413532E-2</v>
      </c>
      <c r="P656" s="19">
        <v>0.208839</v>
      </c>
      <c r="Q656" s="41">
        <f t="shared" si="147"/>
        <v>0.29297432000000001</v>
      </c>
      <c r="R656" s="44">
        <f t="shared" si="148"/>
        <v>0.48516449804294931</v>
      </c>
      <c r="S656" s="44">
        <f t="shared" si="149"/>
        <v>3.9650269755633127</v>
      </c>
      <c r="T656" s="44">
        <f t="shared" si="150"/>
        <v>4.450191473606262</v>
      </c>
      <c r="U656" s="44">
        <f t="shared" si="151"/>
        <v>11.046175817200888</v>
      </c>
      <c r="V656" s="44">
        <f t="shared" si="152"/>
        <v>15.49636729080715</v>
      </c>
      <c r="X656" s="36">
        <f t="shared" si="140"/>
        <v>100</v>
      </c>
      <c r="Y656" s="47">
        <f t="shared" si="153"/>
        <v>15.49636729080715</v>
      </c>
    </row>
    <row r="657" spans="1:25" ht="15" x14ac:dyDescent="0.25">
      <c r="A657" s="18" t="s">
        <v>1277</v>
      </c>
      <c r="B657" s="18" t="s">
        <v>1278</v>
      </c>
      <c r="C657" s="18" t="s">
        <v>38</v>
      </c>
      <c r="D657" s="19">
        <v>13.107200000000001</v>
      </c>
      <c r="E657" s="19">
        <v>0</v>
      </c>
      <c r="F657" s="19">
        <v>0</v>
      </c>
      <c r="G657" s="19">
        <v>0</v>
      </c>
      <c r="H657" s="19">
        <f t="shared" si="141"/>
        <v>13.107200000000001</v>
      </c>
      <c r="I657" s="42">
        <f t="shared" si="142"/>
        <v>0</v>
      </c>
      <c r="J657" s="42">
        <f t="shared" si="143"/>
        <v>0</v>
      </c>
      <c r="K657" s="42">
        <f t="shared" si="144"/>
        <v>0</v>
      </c>
      <c r="L657" s="42">
        <f t="shared" si="145"/>
        <v>100</v>
      </c>
      <c r="M657" s="19">
        <v>0.116894</v>
      </c>
      <c r="N657" s="19">
        <v>0.112564</v>
      </c>
      <c r="O657" s="41">
        <f t="shared" si="146"/>
        <v>0.229458</v>
      </c>
      <c r="P657" s="19">
        <v>0.584565</v>
      </c>
      <c r="Q657" s="41">
        <f t="shared" si="147"/>
        <v>0.81402299999999994</v>
      </c>
      <c r="R657" s="44">
        <f t="shared" si="148"/>
        <v>0.89183044433593739</v>
      </c>
      <c r="S657" s="44">
        <f t="shared" si="149"/>
        <v>0.85879516601562489</v>
      </c>
      <c r="T657" s="44">
        <f t="shared" si="150"/>
        <v>1.7506256103515625</v>
      </c>
      <c r="U657" s="44">
        <f t="shared" si="151"/>
        <v>4.4598770141601563</v>
      </c>
      <c r="V657" s="44">
        <f t="shared" si="152"/>
        <v>6.2105026245117179</v>
      </c>
      <c r="X657" s="36">
        <f t="shared" si="140"/>
        <v>100</v>
      </c>
      <c r="Y657" s="47">
        <f t="shared" si="153"/>
        <v>6.2105026245117188</v>
      </c>
    </row>
    <row r="658" spans="1:25" ht="30" x14ac:dyDescent="0.25">
      <c r="A658" s="18" t="s">
        <v>1279</v>
      </c>
      <c r="B658" s="49" t="s">
        <v>1753</v>
      </c>
      <c r="C658" s="18" t="s">
        <v>38</v>
      </c>
      <c r="D658" s="19">
        <v>24.925599999999999</v>
      </c>
      <c r="E658" s="19">
        <v>0.78196211772900004</v>
      </c>
      <c r="F658" s="19">
        <v>0.778799965122</v>
      </c>
      <c r="G658" s="19">
        <v>1.18642874304</v>
      </c>
      <c r="H658" s="19">
        <f t="shared" si="141"/>
        <v>22.178409174108996</v>
      </c>
      <c r="I658" s="42">
        <f t="shared" si="142"/>
        <v>3.1371847326804572</v>
      </c>
      <c r="J658" s="42">
        <f t="shared" si="143"/>
        <v>3.1244983676300673</v>
      </c>
      <c r="K658" s="42">
        <f t="shared" si="144"/>
        <v>4.7598803761594501</v>
      </c>
      <c r="L658" s="42">
        <f t="shared" si="145"/>
        <v>88.978436523530007</v>
      </c>
      <c r="M658" s="19">
        <v>0.79173899999999997</v>
      </c>
      <c r="N658" s="19">
        <v>0.55001800000000001</v>
      </c>
      <c r="O658" s="41">
        <f t="shared" si="146"/>
        <v>1.3417569999999999</v>
      </c>
      <c r="P658" s="19">
        <v>3.0443500000000001</v>
      </c>
      <c r="Q658" s="41">
        <f t="shared" si="147"/>
        <v>4.386107</v>
      </c>
      <c r="R658" s="44">
        <f t="shared" si="148"/>
        <v>3.1764089931636548</v>
      </c>
      <c r="S658" s="44">
        <f t="shared" si="149"/>
        <v>2.2066389575376322</v>
      </c>
      <c r="T658" s="44">
        <f t="shared" si="150"/>
        <v>5.3830479507012869</v>
      </c>
      <c r="U658" s="44">
        <f t="shared" si="151"/>
        <v>12.213748114388419</v>
      </c>
      <c r="V658" s="44">
        <f t="shared" si="152"/>
        <v>17.596796065089706</v>
      </c>
      <c r="X658" s="36">
        <f t="shared" si="140"/>
        <v>99.999999999999986</v>
      </c>
      <c r="Y658" s="47">
        <f t="shared" si="153"/>
        <v>17.596796065089706</v>
      </c>
    </row>
    <row r="659" spans="1:25" ht="15" x14ac:dyDescent="0.25">
      <c r="A659" s="18" t="s">
        <v>1280</v>
      </c>
      <c r="B659" s="18" t="s">
        <v>1281</v>
      </c>
      <c r="C659" s="18" t="s">
        <v>38</v>
      </c>
      <c r="D659" s="19">
        <v>1.3243</v>
      </c>
      <c r="E659" s="19">
        <v>0</v>
      </c>
      <c r="F659" s="19">
        <v>0</v>
      </c>
      <c r="G659" s="19">
        <v>0</v>
      </c>
      <c r="H659" s="19">
        <f t="shared" si="141"/>
        <v>1.3243</v>
      </c>
      <c r="I659" s="42">
        <f t="shared" si="142"/>
        <v>0</v>
      </c>
      <c r="J659" s="42">
        <f t="shared" si="143"/>
        <v>0</v>
      </c>
      <c r="K659" s="42">
        <f t="shared" si="144"/>
        <v>0</v>
      </c>
      <c r="L659" s="42">
        <f t="shared" si="145"/>
        <v>100</v>
      </c>
      <c r="M659" s="19">
        <v>1.22762E-3</v>
      </c>
      <c r="N659" s="19">
        <v>0.28543099999999999</v>
      </c>
      <c r="O659" s="41">
        <f t="shared" si="146"/>
        <v>0.28665861999999998</v>
      </c>
      <c r="P659" s="19">
        <v>0.204177</v>
      </c>
      <c r="Q659" s="41">
        <f t="shared" si="147"/>
        <v>0.49083561999999997</v>
      </c>
      <c r="R659" s="44">
        <f t="shared" si="148"/>
        <v>9.2699539379294718E-2</v>
      </c>
      <c r="S659" s="44">
        <f t="shared" si="149"/>
        <v>21.553348939062143</v>
      </c>
      <c r="T659" s="44">
        <f t="shared" si="150"/>
        <v>21.646048478441436</v>
      </c>
      <c r="U659" s="44">
        <f t="shared" si="151"/>
        <v>15.417730121573662</v>
      </c>
      <c r="V659" s="44">
        <f t="shared" si="152"/>
        <v>37.063778600015098</v>
      </c>
      <c r="X659" s="36">
        <f t="shared" si="140"/>
        <v>100</v>
      </c>
      <c r="Y659" s="47">
        <f t="shared" si="153"/>
        <v>37.063778600015098</v>
      </c>
    </row>
    <row r="660" spans="1:25" ht="15" x14ac:dyDescent="0.25">
      <c r="A660" s="18" t="s">
        <v>1282</v>
      </c>
      <c r="B660" s="18" t="s">
        <v>1283</v>
      </c>
      <c r="C660" s="18" t="s">
        <v>38</v>
      </c>
      <c r="D660" s="19">
        <v>99.851600000000005</v>
      </c>
      <c r="E660" s="19">
        <v>0</v>
      </c>
      <c r="F660" s="19">
        <v>0</v>
      </c>
      <c r="G660" s="19">
        <v>0</v>
      </c>
      <c r="H660" s="19">
        <f t="shared" si="141"/>
        <v>99.851600000000005</v>
      </c>
      <c r="I660" s="42">
        <f t="shared" si="142"/>
        <v>0</v>
      </c>
      <c r="J660" s="42">
        <f t="shared" si="143"/>
        <v>0</v>
      </c>
      <c r="K660" s="42">
        <f t="shared" si="144"/>
        <v>0</v>
      </c>
      <c r="L660" s="42">
        <f t="shared" si="145"/>
        <v>100</v>
      </c>
      <c r="M660" s="19">
        <v>1.36846</v>
      </c>
      <c r="N660" s="19">
        <v>2.3427500000000001</v>
      </c>
      <c r="O660" s="41">
        <f t="shared" si="146"/>
        <v>3.7112100000000003</v>
      </c>
      <c r="P660" s="19">
        <v>9.0817899999999998</v>
      </c>
      <c r="Q660" s="41">
        <f t="shared" si="147"/>
        <v>12.792999999999999</v>
      </c>
      <c r="R660" s="44">
        <f t="shared" si="148"/>
        <v>1.3704938128182222</v>
      </c>
      <c r="S660" s="44">
        <f t="shared" si="149"/>
        <v>2.3462318080030764</v>
      </c>
      <c r="T660" s="44">
        <f t="shared" si="150"/>
        <v>3.7167256208212991</v>
      </c>
      <c r="U660" s="44">
        <f t="shared" si="151"/>
        <v>9.0952874065112628</v>
      </c>
      <c r="V660" s="44">
        <f t="shared" si="152"/>
        <v>12.812013027332561</v>
      </c>
      <c r="X660" s="36">
        <f t="shared" si="140"/>
        <v>100</v>
      </c>
      <c r="Y660" s="47">
        <f t="shared" si="153"/>
        <v>12.812013027332561</v>
      </c>
    </row>
    <row r="661" spans="1:25" ht="15" x14ac:dyDescent="0.25">
      <c r="A661" s="18" t="s">
        <v>1284</v>
      </c>
      <c r="B661" s="49" t="s">
        <v>1754</v>
      </c>
      <c r="C661" s="18" t="s">
        <v>38</v>
      </c>
      <c r="D661" s="19">
        <v>11.1866</v>
      </c>
      <c r="E661" s="19">
        <v>0</v>
      </c>
      <c r="F661" s="19">
        <v>0</v>
      </c>
      <c r="G661" s="19">
        <v>0</v>
      </c>
      <c r="H661" s="19">
        <f t="shared" si="141"/>
        <v>11.1866</v>
      </c>
      <c r="I661" s="42">
        <f t="shared" si="142"/>
        <v>0</v>
      </c>
      <c r="J661" s="42">
        <f t="shared" si="143"/>
        <v>0</v>
      </c>
      <c r="K661" s="42">
        <f t="shared" si="144"/>
        <v>0</v>
      </c>
      <c r="L661" s="42">
        <f t="shared" si="145"/>
        <v>100</v>
      </c>
      <c r="M661" s="19">
        <v>0.11819499999999999</v>
      </c>
      <c r="N661" s="19">
        <v>0.34146700000000002</v>
      </c>
      <c r="O661" s="41">
        <f t="shared" si="146"/>
        <v>0.45966200000000002</v>
      </c>
      <c r="P661" s="19">
        <v>1.47645</v>
      </c>
      <c r="Q661" s="41">
        <f t="shared" si="147"/>
        <v>1.9361120000000001</v>
      </c>
      <c r="R661" s="44">
        <f t="shared" si="148"/>
        <v>1.0565766184542218</v>
      </c>
      <c r="S661" s="44">
        <f t="shared" si="149"/>
        <v>3.0524645558078416</v>
      </c>
      <c r="T661" s="44">
        <f t="shared" si="150"/>
        <v>4.1090411742620638</v>
      </c>
      <c r="U661" s="44">
        <f t="shared" si="151"/>
        <v>13.198380204887991</v>
      </c>
      <c r="V661" s="44">
        <f t="shared" si="152"/>
        <v>17.307421379150053</v>
      </c>
      <c r="X661" s="36">
        <f t="shared" si="140"/>
        <v>100</v>
      </c>
      <c r="Y661" s="47">
        <f t="shared" si="153"/>
        <v>17.307421379150057</v>
      </c>
    </row>
    <row r="662" spans="1:25" ht="15" x14ac:dyDescent="0.25">
      <c r="A662" s="18" t="s">
        <v>1285</v>
      </c>
      <c r="B662" s="18" t="s">
        <v>1286</v>
      </c>
      <c r="C662" s="18" t="s">
        <v>38</v>
      </c>
      <c r="D662" s="19">
        <v>5.1677499999999998</v>
      </c>
      <c r="E662" s="19">
        <v>0</v>
      </c>
      <c r="F662" s="19">
        <v>0</v>
      </c>
      <c r="G662" s="19">
        <v>0</v>
      </c>
      <c r="H662" s="19">
        <f t="shared" si="141"/>
        <v>5.1677499999999998</v>
      </c>
      <c r="I662" s="42">
        <f t="shared" si="142"/>
        <v>0</v>
      </c>
      <c r="J662" s="42">
        <f t="shared" si="143"/>
        <v>0</v>
      </c>
      <c r="K662" s="42">
        <f t="shared" si="144"/>
        <v>0</v>
      </c>
      <c r="L662" s="42">
        <f t="shared" si="145"/>
        <v>100</v>
      </c>
      <c r="M662" s="19">
        <v>5.6523400000000001E-2</v>
      </c>
      <c r="N662" s="19">
        <v>3.2073900000000002E-2</v>
      </c>
      <c r="O662" s="41">
        <f t="shared" si="146"/>
        <v>8.8597300000000004E-2</v>
      </c>
      <c r="P662" s="19">
        <v>0.462065</v>
      </c>
      <c r="Q662" s="41">
        <f t="shared" si="147"/>
        <v>0.55066230000000005</v>
      </c>
      <c r="R662" s="44">
        <f t="shared" si="148"/>
        <v>1.0937719510425234</v>
      </c>
      <c r="S662" s="44">
        <f t="shared" si="149"/>
        <v>0.62065502394659189</v>
      </c>
      <c r="T662" s="44">
        <f t="shared" si="150"/>
        <v>1.7144269749891152</v>
      </c>
      <c r="U662" s="44">
        <f t="shared" si="151"/>
        <v>8.9413187557447635</v>
      </c>
      <c r="V662" s="44">
        <f t="shared" si="152"/>
        <v>10.65574573073388</v>
      </c>
      <c r="X662" s="36">
        <f t="shared" si="140"/>
        <v>100</v>
      </c>
      <c r="Y662" s="47">
        <f t="shared" si="153"/>
        <v>10.655745730733878</v>
      </c>
    </row>
    <row r="663" spans="1:25" ht="15" x14ac:dyDescent="0.25">
      <c r="A663" s="18" t="s">
        <v>1287</v>
      </c>
      <c r="B663" s="18" t="s">
        <v>1288</v>
      </c>
      <c r="C663" s="18" t="s">
        <v>1778</v>
      </c>
      <c r="D663" s="19">
        <v>14.7265</v>
      </c>
      <c r="E663" s="19">
        <v>0.31520410037899999</v>
      </c>
      <c r="F663" s="19">
        <v>0.41415781789299999</v>
      </c>
      <c r="G663" s="19">
        <v>2.8916251345899999</v>
      </c>
      <c r="H663" s="19">
        <f t="shared" si="141"/>
        <v>11.105512947137999</v>
      </c>
      <c r="I663" s="42">
        <f t="shared" si="142"/>
        <v>2.1403870599191932</v>
      </c>
      <c r="J663" s="42">
        <f t="shared" si="143"/>
        <v>2.8123302746273722</v>
      </c>
      <c r="K663" s="42">
        <f t="shared" si="144"/>
        <v>19.635521913489288</v>
      </c>
      <c r="L663" s="42">
        <f t="shared" si="145"/>
        <v>75.411760751964138</v>
      </c>
      <c r="M663" s="19">
        <v>0.54628299999999996</v>
      </c>
      <c r="N663" s="19">
        <v>0.234761</v>
      </c>
      <c r="O663" s="41">
        <f t="shared" si="146"/>
        <v>0.78104399999999996</v>
      </c>
      <c r="P663" s="19">
        <v>0.96275699999999997</v>
      </c>
      <c r="Q663" s="41">
        <f t="shared" si="147"/>
        <v>1.7438009999999999</v>
      </c>
      <c r="R663" s="44">
        <f t="shared" si="148"/>
        <v>3.7095236478457201</v>
      </c>
      <c r="S663" s="44">
        <f t="shared" si="149"/>
        <v>1.5941398159779991</v>
      </c>
      <c r="T663" s="44">
        <f t="shared" si="150"/>
        <v>5.3036634638237192</v>
      </c>
      <c r="U663" s="44">
        <f t="shared" si="151"/>
        <v>6.5375819101619532</v>
      </c>
      <c r="V663" s="44">
        <f t="shared" si="152"/>
        <v>11.841245373985672</v>
      </c>
      <c r="X663" s="36">
        <f t="shared" si="140"/>
        <v>100</v>
      </c>
      <c r="Y663" s="47">
        <f t="shared" si="153"/>
        <v>11.841245373985672</v>
      </c>
    </row>
    <row r="664" spans="1:25" ht="15" x14ac:dyDescent="0.25">
      <c r="A664" s="18" t="s">
        <v>1289</v>
      </c>
      <c r="B664" s="18" t="s">
        <v>1290</v>
      </c>
      <c r="C664" s="18" t="s">
        <v>38</v>
      </c>
      <c r="D664" s="19">
        <v>4.4138999999999999</v>
      </c>
      <c r="E664" s="19">
        <v>0</v>
      </c>
      <c r="F664" s="19">
        <v>0</v>
      </c>
      <c r="G664" s="19">
        <v>0</v>
      </c>
      <c r="H664" s="19">
        <f t="shared" si="141"/>
        <v>4.4138999999999999</v>
      </c>
      <c r="I664" s="42">
        <f t="shared" si="142"/>
        <v>0</v>
      </c>
      <c r="J664" s="42">
        <f t="shared" si="143"/>
        <v>0</v>
      </c>
      <c r="K664" s="42">
        <f t="shared" si="144"/>
        <v>0</v>
      </c>
      <c r="L664" s="42">
        <f t="shared" si="145"/>
        <v>100</v>
      </c>
      <c r="M664" s="19">
        <v>1.5545E-2</v>
      </c>
      <c r="N664" s="19">
        <v>1.45022E-2</v>
      </c>
      <c r="O664" s="41">
        <f t="shared" si="146"/>
        <v>3.00472E-2</v>
      </c>
      <c r="P664" s="19">
        <v>0.104601</v>
      </c>
      <c r="Q664" s="41">
        <f t="shared" si="147"/>
        <v>0.1346482</v>
      </c>
      <c r="R664" s="44">
        <f t="shared" si="148"/>
        <v>0.35218287682095195</v>
      </c>
      <c r="S664" s="44">
        <f t="shared" si="149"/>
        <v>0.32855751149776841</v>
      </c>
      <c r="T664" s="44">
        <f t="shared" si="150"/>
        <v>0.68074038831872041</v>
      </c>
      <c r="U664" s="44">
        <f t="shared" si="151"/>
        <v>2.36980901243798</v>
      </c>
      <c r="V664" s="44">
        <f t="shared" si="152"/>
        <v>3.0505494007567004</v>
      </c>
      <c r="X664" s="36">
        <f t="shared" si="140"/>
        <v>100</v>
      </c>
      <c r="Y664" s="47">
        <f t="shared" si="153"/>
        <v>3.0505494007567004</v>
      </c>
    </row>
    <row r="665" spans="1:25" ht="15" x14ac:dyDescent="0.25">
      <c r="A665" s="18" t="s">
        <v>1291</v>
      </c>
      <c r="B665" s="18" t="s">
        <v>1292</v>
      </c>
      <c r="C665" s="18" t="s">
        <v>38</v>
      </c>
      <c r="D665" s="19">
        <v>0.946828</v>
      </c>
      <c r="E665" s="19">
        <v>0</v>
      </c>
      <c r="F665" s="19">
        <v>0</v>
      </c>
      <c r="G665" s="19">
        <v>0</v>
      </c>
      <c r="H665" s="19">
        <f t="shared" si="141"/>
        <v>0.946828</v>
      </c>
      <c r="I665" s="42">
        <f t="shared" si="142"/>
        <v>0</v>
      </c>
      <c r="J665" s="42">
        <f t="shared" si="143"/>
        <v>0</v>
      </c>
      <c r="K665" s="42">
        <f t="shared" si="144"/>
        <v>0</v>
      </c>
      <c r="L665" s="42">
        <f t="shared" si="145"/>
        <v>100</v>
      </c>
      <c r="M665" s="19">
        <v>3.2308499999999997E-2</v>
      </c>
      <c r="N665" s="19">
        <v>1.1589E-2</v>
      </c>
      <c r="O665" s="41">
        <f t="shared" si="146"/>
        <v>4.3897499999999999E-2</v>
      </c>
      <c r="P665" s="19">
        <v>3.4946999999999999E-2</v>
      </c>
      <c r="Q665" s="41">
        <f t="shared" si="147"/>
        <v>7.8844499999999998E-2</v>
      </c>
      <c r="R665" s="44">
        <f t="shared" si="148"/>
        <v>3.4122881875060727</v>
      </c>
      <c r="S665" s="44">
        <f t="shared" si="149"/>
        <v>1.2239815468068118</v>
      </c>
      <c r="T665" s="44">
        <f t="shared" si="150"/>
        <v>4.6362697343128847</v>
      </c>
      <c r="U665" s="44">
        <f t="shared" si="151"/>
        <v>3.6909554850511386</v>
      </c>
      <c r="V665" s="44">
        <f t="shared" si="152"/>
        <v>8.3272252193640242</v>
      </c>
      <c r="X665" s="36">
        <f t="shared" si="140"/>
        <v>100</v>
      </c>
      <c r="Y665" s="47">
        <f t="shared" si="153"/>
        <v>8.3272252193640242</v>
      </c>
    </row>
    <row r="666" spans="1:25" ht="15" x14ac:dyDescent="0.25">
      <c r="A666" s="18" t="s">
        <v>1293</v>
      </c>
      <c r="B666" s="18" t="s">
        <v>1294</v>
      </c>
      <c r="C666" s="18" t="s">
        <v>38</v>
      </c>
      <c r="D666" s="19">
        <v>3.7457699999999998</v>
      </c>
      <c r="E666" s="19">
        <v>0</v>
      </c>
      <c r="F666" s="19">
        <v>0</v>
      </c>
      <c r="G666" s="19">
        <v>0</v>
      </c>
      <c r="H666" s="19">
        <f t="shared" si="141"/>
        <v>3.7457699999999998</v>
      </c>
      <c r="I666" s="42">
        <f t="shared" si="142"/>
        <v>0</v>
      </c>
      <c r="J666" s="42">
        <f t="shared" si="143"/>
        <v>0</v>
      </c>
      <c r="K666" s="42">
        <f t="shared" si="144"/>
        <v>0</v>
      </c>
      <c r="L666" s="42">
        <f t="shared" si="145"/>
        <v>100</v>
      </c>
      <c r="M666" s="19">
        <v>6.8071699999999999E-2</v>
      </c>
      <c r="N666" s="19">
        <v>0.14233899999999999</v>
      </c>
      <c r="O666" s="41">
        <f t="shared" si="146"/>
        <v>0.21041070000000001</v>
      </c>
      <c r="P666" s="19">
        <v>0.98103499999999999</v>
      </c>
      <c r="Q666" s="41">
        <f t="shared" si="147"/>
        <v>1.1914457000000001</v>
      </c>
      <c r="R666" s="44">
        <f t="shared" si="148"/>
        <v>1.8172952423667228</v>
      </c>
      <c r="S666" s="44">
        <f t="shared" si="149"/>
        <v>3.7999930588370345</v>
      </c>
      <c r="T666" s="44">
        <f t="shared" si="150"/>
        <v>5.6172883012037582</v>
      </c>
      <c r="U666" s="44">
        <f t="shared" si="151"/>
        <v>26.190476190476193</v>
      </c>
      <c r="V666" s="44">
        <f t="shared" si="152"/>
        <v>31.807764491679951</v>
      </c>
      <c r="X666" s="36">
        <f t="shared" si="140"/>
        <v>100</v>
      </c>
      <c r="Y666" s="47">
        <f t="shared" si="153"/>
        <v>31.807764491679951</v>
      </c>
    </row>
    <row r="667" spans="1:25" ht="15" x14ac:dyDescent="0.25">
      <c r="A667" s="18" t="s">
        <v>1295</v>
      </c>
      <c r="B667" s="18" t="s">
        <v>1296</v>
      </c>
      <c r="C667" s="18" t="s">
        <v>28</v>
      </c>
      <c r="D667" s="19">
        <v>14.7265</v>
      </c>
      <c r="E667" s="19">
        <v>0.31520410037899999</v>
      </c>
      <c r="F667" s="19">
        <v>0.41415781789299999</v>
      </c>
      <c r="G667" s="19">
        <v>2.8916251345899999</v>
      </c>
      <c r="H667" s="19">
        <f t="shared" si="141"/>
        <v>11.105512947137999</v>
      </c>
      <c r="I667" s="42">
        <f t="shared" si="142"/>
        <v>2.1403870599191932</v>
      </c>
      <c r="J667" s="42">
        <f t="shared" si="143"/>
        <v>2.8123302746273722</v>
      </c>
      <c r="K667" s="42">
        <f t="shared" si="144"/>
        <v>19.635521913489288</v>
      </c>
      <c r="L667" s="42">
        <f t="shared" si="145"/>
        <v>75.411760751964138</v>
      </c>
      <c r="M667" s="19">
        <v>0.54628299999999996</v>
      </c>
      <c r="N667" s="19">
        <v>0.234761</v>
      </c>
      <c r="O667" s="41">
        <f t="shared" si="146"/>
        <v>0.78104399999999996</v>
      </c>
      <c r="P667" s="19">
        <v>0.96275699999999997</v>
      </c>
      <c r="Q667" s="41">
        <f t="shared" si="147"/>
        <v>1.7438009999999999</v>
      </c>
      <c r="R667" s="44">
        <f t="shared" si="148"/>
        <v>3.7095236478457201</v>
      </c>
      <c r="S667" s="44">
        <f t="shared" si="149"/>
        <v>1.5941398159779991</v>
      </c>
      <c r="T667" s="44">
        <f t="shared" si="150"/>
        <v>5.3036634638237192</v>
      </c>
      <c r="U667" s="44">
        <f t="shared" si="151"/>
        <v>6.5375819101619532</v>
      </c>
      <c r="V667" s="44">
        <f t="shared" si="152"/>
        <v>11.841245373985672</v>
      </c>
      <c r="X667" s="36">
        <f t="shared" si="140"/>
        <v>100</v>
      </c>
      <c r="Y667" s="47">
        <f t="shared" si="153"/>
        <v>11.841245373985672</v>
      </c>
    </row>
    <row r="668" spans="1:25" ht="15" x14ac:dyDescent="0.25">
      <c r="A668" s="18" t="s">
        <v>1297</v>
      </c>
      <c r="B668" s="18" t="s">
        <v>1298</v>
      </c>
      <c r="C668" s="18" t="s">
        <v>38</v>
      </c>
      <c r="D668" s="19">
        <v>6.9076000000000004</v>
      </c>
      <c r="E668" s="19">
        <v>0</v>
      </c>
      <c r="F668" s="19">
        <v>4.7096970513800001</v>
      </c>
      <c r="G668" s="19">
        <v>1.8451726636000001</v>
      </c>
      <c r="H668" s="19">
        <f t="shared" si="141"/>
        <v>0.35273028502000026</v>
      </c>
      <c r="I668" s="42">
        <f t="shared" si="142"/>
        <v>0</v>
      </c>
      <c r="J668" s="42">
        <f t="shared" si="143"/>
        <v>68.181380673171574</v>
      </c>
      <c r="K668" s="42">
        <f t="shared" si="144"/>
        <v>26.712210660721524</v>
      </c>
      <c r="L668" s="42">
        <f t="shared" si="145"/>
        <v>5.1064086661069004</v>
      </c>
      <c r="M668" s="19">
        <v>0.14430200000000001</v>
      </c>
      <c r="N668" s="19">
        <v>0.31210500000000002</v>
      </c>
      <c r="O668" s="41">
        <f t="shared" si="146"/>
        <v>0.45640700000000001</v>
      </c>
      <c r="P668" s="19">
        <v>0.85925700000000005</v>
      </c>
      <c r="Q668" s="41">
        <f t="shared" si="147"/>
        <v>1.3156639999999999</v>
      </c>
      <c r="R668" s="44">
        <f t="shared" si="148"/>
        <v>2.0890323701430309</v>
      </c>
      <c r="S668" s="44">
        <f t="shared" si="149"/>
        <v>4.5182842086976667</v>
      </c>
      <c r="T668" s="44">
        <f t="shared" si="150"/>
        <v>6.6073165788406971</v>
      </c>
      <c r="U668" s="44">
        <f t="shared" si="151"/>
        <v>12.439298743413051</v>
      </c>
      <c r="V668" s="44">
        <f t="shared" si="152"/>
        <v>19.04661532225375</v>
      </c>
      <c r="X668" s="36">
        <f t="shared" si="140"/>
        <v>100</v>
      </c>
      <c r="Y668" s="47">
        <f t="shared" si="153"/>
        <v>19.04661532225375</v>
      </c>
    </row>
    <row r="669" spans="1:25" ht="15" x14ac:dyDescent="0.25">
      <c r="A669" s="18" t="s">
        <v>1299</v>
      </c>
      <c r="B669" s="18" t="s">
        <v>1300</v>
      </c>
      <c r="C669" s="18" t="s">
        <v>38</v>
      </c>
      <c r="D669" s="19">
        <v>2.2993399999999999</v>
      </c>
      <c r="E669" s="19">
        <v>0</v>
      </c>
      <c r="F669" s="19">
        <v>0</v>
      </c>
      <c r="G669" s="19">
        <v>1.36760269241</v>
      </c>
      <c r="H669" s="19">
        <f t="shared" si="141"/>
        <v>0.93173730758999995</v>
      </c>
      <c r="I669" s="42">
        <f t="shared" si="142"/>
        <v>0</v>
      </c>
      <c r="J669" s="42">
        <f t="shared" si="143"/>
        <v>0</v>
      </c>
      <c r="K669" s="42">
        <f t="shared" si="144"/>
        <v>59.478054242086863</v>
      </c>
      <c r="L669" s="42">
        <f t="shared" si="145"/>
        <v>40.521945757913144</v>
      </c>
      <c r="M669" s="19">
        <v>1.3495200000000001E-2</v>
      </c>
      <c r="N669" s="19">
        <v>4.6707100000000001E-2</v>
      </c>
      <c r="O669" s="41">
        <f t="shared" si="146"/>
        <v>6.02023E-2</v>
      </c>
      <c r="P669" s="19">
        <v>7.74397E-2</v>
      </c>
      <c r="Q669" s="41">
        <f t="shared" si="147"/>
        <v>0.13764199999999999</v>
      </c>
      <c r="R669" s="44">
        <f t="shared" si="148"/>
        <v>0.58691624553132649</v>
      </c>
      <c r="S669" s="44">
        <f t="shared" si="149"/>
        <v>2.0313263806135673</v>
      </c>
      <c r="T669" s="44">
        <f t="shared" si="150"/>
        <v>2.6182426261448937</v>
      </c>
      <c r="U669" s="44">
        <f t="shared" si="151"/>
        <v>3.3679099219776112</v>
      </c>
      <c r="V669" s="44">
        <f t="shared" si="152"/>
        <v>5.9861525481225044</v>
      </c>
      <c r="X669" s="36">
        <f t="shared" si="140"/>
        <v>100</v>
      </c>
      <c r="Y669" s="47">
        <f t="shared" si="153"/>
        <v>5.9861525481225044</v>
      </c>
    </row>
    <row r="670" spans="1:25" ht="15" x14ac:dyDescent="0.25">
      <c r="A670" s="18" t="s">
        <v>1301</v>
      </c>
      <c r="B670" s="18" t="s">
        <v>1302</v>
      </c>
      <c r="C670" s="18" t="s">
        <v>49</v>
      </c>
      <c r="D670" s="19">
        <v>128.15700000000001</v>
      </c>
      <c r="E670" s="19">
        <v>0</v>
      </c>
      <c r="F670" s="19">
        <v>0.18364095572700001</v>
      </c>
      <c r="G670" s="19">
        <v>4.90384807581</v>
      </c>
      <c r="H670" s="19">
        <f t="shared" si="141"/>
        <v>123.06951096846301</v>
      </c>
      <c r="I670" s="42">
        <f t="shared" si="142"/>
        <v>0</v>
      </c>
      <c r="J670" s="42">
        <f t="shared" si="143"/>
        <v>0.14329373793628128</v>
      </c>
      <c r="K670" s="42">
        <f t="shared" si="144"/>
        <v>3.8264379439359537</v>
      </c>
      <c r="L670" s="42">
        <f t="shared" si="145"/>
        <v>96.030268318127767</v>
      </c>
      <c r="M670" s="19">
        <v>1.2498</v>
      </c>
      <c r="N670" s="19">
        <v>1.1371500000000001</v>
      </c>
      <c r="O670" s="41">
        <f t="shared" si="146"/>
        <v>2.3869500000000001</v>
      </c>
      <c r="P670" s="19">
        <v>4.1340500000000002</v>
      </c>
      <c r="Q670" s="41">
        <f t="shared" si="147"/>
        <v>6.5210000000000008</v>
      </c>
      <c r="R670" s="44">
        <f t="shared" si="148"/>
        <v>0.9752100938692384</v>
      </c>
      <c r="S670" s="44">
        <f t="shared" si="149"/>
        <v>0.88731009621011736</v>
      </c>
      <c r="T670" s="44">
        <f t="shared" si="150"/>
        <v>1.8625201900793558</v>
      </c>
      <c r="U670" s="44">
        <f t="shared" si="151"/>
        <v>3.225769954040747</v>
      </c>
      <c r="V670" s="44">
        <f t="shared" si="152"/>
        <v>5.0882901441201032</v>
      </c>
      <c r="X670" s="36">
        <f t="shared" si="140"/>
        <v>100</v>
      </c>
      <c r="Y670" s="47">
        <f t="shared" si="153"/>
        <v>5.0882901441201032</v>
      </c>
    </row>
    <row r="671" spans="1:25" ht="15" x14ac:dyDescent="0.25">
      <c r="A671" s="18" t="s">
        <v>1303</v>
      </c>
      <c r="B671" s="18" t="s">
        <v>1304</v>
      </c>
      <c r="C671" s="18" t="s">
        <v>38</v>
      </c>
      <c r="D671" s="19">
        <v>0.37614700000000001</v>
      </c>
      <c r="E671" s="19">
        <v>0</v>
      </c>
      <c r="F671" s="19">
        <v>0</v>
      </c>
      <c r="G671" s="19">
        <v>0</v>
      </c>
      <c r="H671" s="19">
        <f t="shared" si="141"/>
        <v>0.37614700000000001</v>
      </c>
      <c r="I671" s="42">
        <f t="shared" si="142"/>
        <v>0</v>
      </c>
      <c r="J671" s="42">
        <f t="shared" si="143"/>
        <v>0</v>
      </c>
      <c r="K671" s="42">
        <f t="shared" si="144"/>
        <v>0</v>
      </c>
      <c r="L671" s="42">
        <f t="shared" si="145"/>
        <v>100</v>
      </c>
      <c r="M671" s="19">
        <v>0</v>
      </c>
      <c r="N671" s="19">
        <v>0</v>
      </c>
      <c r="O671" s="41">
        <f t="shared" si="146"/>
        <v>0</v>
      </c>
      <c r="P671" s="19">
        <v>0</v>
      </c>
      <c r="Q671" s="41">
        <f t="shared" si="147"/>
        <v>0</v>
      </c>
      <c r="R671" s="44">
        <f t="shared" si="148"/>
        <v>0</v>
      </c>
      <c r="S671" s="44">
        <f t="shared" si="149"/>
        <v>0</v>
      </c>
      <c r="T671" s="44">
        <f t="shared" si="150"/>
        <v>0</v>
      </c>
      <c r="U671" s="44">
        <f t="shared" si="151"/>
        <v>0</v>
      </c>
      <c r="V671" s="44">
        <f t="shared" si="152"/>
        <v>0</v>
      </c>
      <c r="X671" s="36">
        <f t="shared" si="140"/>
        <v>100</v>
      </c>
      <c r="Y671" s="47">
        <f t="shared" si="153"/>
        <v>0</v>
      </c>
    </row>
    <row r="672" spans="1:25" ht="15" x14ac:dyDescent="0.25">
      <c r="A672" s="18" t="s">
        <v>1305</v>
      </c>
      <c r="B672" s="18" t="s">
        <v>1306</v>
      </c>
      <c r="C672" s="18" t="s">
        <v>38</v>
      </c>
      <c r="D672" s="19">
        <v>1.1698</v>
      </c>
      <c r="E672" s="19">
        <v>0</v>
      </c>
      <c r="F672" s="19">
        <v>0</v>
      </c>
      <c r="G672" s="19">
        <v>0</v>
      </c>
      <c r="H672" s="19">
        <f t="shared" si="141"/>
        <v>1.1698</v>
      </c>
      <c r="I672" s="42">
        <f t="shared" si="142"/>
        <v>0</v>
      </c>
      <c r="J672" s="42">
        <f t="shared" si="143"/>
        <v>0</v>
      </c>
      <c r="K672" s="42">
        <f t="shared" si="144"/>
        <v>0</v>
      </c>
      <c r="L672" s="42">
        <f t="shared" si="145"/>
        <v>100</v>
      </c>
      <c r="M672" s="19">
        <v>0</v>
      </c>
      <c r="N672" s="19">
        <v>0</v>
      </c>
      <c r="O672" s="41">
        <f t="shared" si="146"/>
        <v>0</v>
      </c>
      <c r="P672" s="19">
        <v>8.9368199999999995E-2</v>
      </c>
      <c r="Q672" s="41">
        <f t="shared" si="147"/>
        <v>8.9368199999999995E-2</v>
      </c>
      <c r="R672" s="44">
        <f t="shared" si="148"/>
        <v>0</v>
      </c>
      <c r="S672" s="44">
        <f t="shared" si="149"/>
        <v>0</v>
      </c>
      <c r="T672" s="44">
        <f t="shared" si="150"/>
        <v>0</v>
      </c>
      <c r="U672" s="44">
        <f t="shared" si="151"/>
        <v>7.6396136091639599</v>
      </c>
      <c r="V672" s="44">
        <f t="shared" si="152"/>
        <v>7.6396136091639599</v>
      </c>
      <c r="X672" s="36">
        <f t="shared" ref="X672:X733" si="154">SUM(I672:L672)</f>
        <v>100</v>
      </c>
      <c r="Y672" s="47">
        <f t="shared" si="153"/>
        <v>7.6396136091639599</v>
      </c>
    </row>
    <row r="673" spans="1:25" ht="15" x14ac:dyDescent="0.25">
      <c r="A673" s="18" t="s">
        <v>1307</v>
      </c>
      <c r="B673" s="18" t="s">
        <v>1308</v>
      </c>
      <c r="C673" s="18" t="s">
        <v>38</v>
      </c>
      <c r="D673" s="19">
        <v>8.0399100000000008</v>
      </c>
      <c r="E673" s="19">
        <v>0</v>
      </c>
      <c r="F673" s="19">
        <v>0</v>
      </c>
      <c r="G673" s="19">
        <v>0</v>
      </c>
      <c r="H673" s="19">
        <f t="shared" si="141"/>
        <v>8.0399100000000008</v>
      </c>
      <c r="I673" s="42">
        <f t="shared" si="142"/>
        <v>0</v>
      </c>
      <c r="J673" s="42">
        <f t="shared" si="143"/>
        <v>0</v>
      </c>
      <c r="K673" s="42">
        <f t="shared" si="144"/>
        <v>0</v>
      </c>
      <c r="L673" s="42">
        <f t="shared" si="145"/>
        <v>100</v>
      </c>
      <c r="M673" s="19">
        <v>0.184168</v>
      </c>
      <c r="N673" s="19">
        <v>0.12111</v>
      </c>
      <c r="O673" s="41">
        <f t="shared" si="146"/>
        <v>0.30527799999999999</v>
      </c>
      <c r="P673" s="19">
        <v>0.60262800000000005</v>
      </c>
      <c r="Q673" s="41">
        <f t="shared" si="147"/>
        <v>0.9079060000000001</v>
      </c>
      <c r="R673" s="44">
        <f t="shared" si="148"/>
        <v>2.2906724080244674</v>
      </c>
      <c r="S673" s="44">
        <f t="shared" si="149"/>
        <v>1.5063601458225278</v>
      </c>
      <c r="T673" s="44">
        <f t="shared" si="150"/>
        <v>3.7970325538469956</v>
      </c>
      <c r="U673" s="44">
        <f t="shared" si="151"/>
        <v>7.4954570386981949</v>
      </c>
      <c r="V673" s="44">
        <f t="shared" si="152"/>
        <v>11.292489592545191</v>
      </c>
      <c r="X673" s="36">
        <f t="shared" si="154"/>
        <v>100</v>
      </c>
      <c r="Y673" s="47">
        <f t="shared" si="153"/>
        <v>11.29248959254519</v>
      </c>
    </row>
    <row r="674" spans="1:25" ht="15" x14ac:dyDescent="0.25">
      <c r="A674" s="18" t="s">
        <v>1309</v>
      </c>
      <c r="B674" s="18" t="s">
        <v>1310</v>
      </c>
      <c r="C674" s="18" t="s">
        <v>38</v>
      </c>
      <c r="D674" s="19">
        <v>1.2633399999999999</v>
      </c>
      <c r="E674" s="19">
        <v>0</v>
      </c>
      <c r="F674" s="19">
        <v>0</v>
      </c>
      <c r="G674" s="19">
        <v>0</v>
      </c>
      <c r="H674" s="19">
        <f t="shared" si="141"/>
        <v>1.2633399999999999</v>
      </c>
      <c r="I674" s="42">
        <f t="shared" si="142"/>
        <v>0</v>
      </c>
      <c r="J674" s="42">
        <f t="shared" si="143"/>
        <v>0</v>
      </c>
      <c r="K674" s="42">
        <f t="shared" si="144"/>
        <v>0</v>
      </c>
      <c r="L674" s="42">
        <f t="shared" si="145"/>
        <v>100</v>
      </c>
      <c r="M674" s="19">
        <v>0</v>
      </c>
      <c r="N674" s="19">
        <v>1.5243E-4</v>
      </c>
      <c r="O674" s="41">
        <f t="shared" si="146"/>
        <v>1.5243E-4</v>
      </c>
      <c r="P674" s="19">
        <v>1.5199300000000001E-3</v>
      </c>
      <c r="Q674" s="41">
        <f t="shared" si="147"/>
        <v>1.6723600000000001E-3</v>
      </c>
      <c r="R674" s="44">
        <f t="shared" si="148"/>
        <v>0</v>
      </c>
      <c r="S674" s="44">
        <f t="shared" si="149"/>
        <v>1.206563553754334E-2</v>
      </c>
      <c r="T674" s="44">
        <f t="shared" si="150"/>
        <v>1.206563553754334E-2</v>
      </c>
      <c r="U674" s="44">
        <f t="shared" si="151"/>
        <v>0.12031044691057041</v>
      </c>
      <c r="V674" s="44">
        <f t="shared" si="152"/>
        <v>0.13237608244811375</v>
      </c>
      <c r="X674" s="36">
        <f t="shared" si="154"/>
        <v>100</v>
      </c>
      <c r="Y674" s="47">
        <f t="shared" si="153"/>
        <v>0.13237608244811375</v>
      </c>
    </row>
    <row r="675" spans="1:25" ht="15" x14ac:dyDescent="0.25">
      <c r="A675" s="18" t="s">
        <v>1311</v>
      </c>
      <c r="B675" s="18" t="s">
        <v>1312</v>
      </c>
      <c r="C675" s="18" t="s">
        <v>38</v>
      </c>
      <c r="D675" s="19">
        <v>3.8325</v>
      </c>
      <c r="E675" s="19">
        <v>0.27659247086099997</v>
      </c>
      <c r="F675" s="19">
        <v>8.09440024466E-4</v>
      </c>
      <c r="G675" s="19">
        <v>1.61514240422</v>
      </c>
      <c r="H675" s="19">
        <f t="shared" ref="H675:H736" si="155">D675-E675-F675-G675</f>
        <v>1.9399556848945341</v>
      </c>
      <c r="I675" s="42">
        <f t="shared" ref="I675:I736" si="156">E675/D675*100</f>
        <v>7.2170246799999989</v>
      </c>
      <c r="J675" s="42">
        <f t="shared" ref="J675:J736" si="157">F675/D675*100</f>
        <v>2.1120418120443574E-2</v>
      </c>
      <c r="K675" s="42">
        <f t="shared" ref="K675:K736" si="158">G675/D675*100</f>
        <v>42.143311264709723</v>
      </c>
      <c r="L675" s="42">
        <f t="shared" ref="L675:L736" si="159">H675/D675*100</f>
        <v>50.618543637169843</v>
      </c>
      <c r="M675" s="19">
        <v>1.7529200000000002E-2</v>
      </c>
      <c r="N675" s="19">
        <v>0.20702100000000001</v>
      </c>
      <c r="O675" s="41">
        <f t="shared" ref="O675:O736" si="160">M675+N675</f>
        <v>0.22455020000000001</v>
      </c>
      <c r="P675" s="19">
        <v>0.98025700000000004</v>
      </c>
      <c r="Q675" s="41">
        <f t="shared" ref="Q675:Q736" si="161">O675+P675</f>
        <v>1.2048072000000001</v>
      </c>
      <c r="R675" s="44">
        <f t="shared" ref="R675:R736" si="162">M675/D675*100</f>
        <v>0.45738290932811482</v>
      </c>
      <c r="S675" s="44">
        <f t="shared" ref="S675:S736" si="163">N675/D675*100</f>
        <v>5.4017221135029363</v>
      </c>
      <c r="T675" s="44">
        <f t="shared" ref="T675:T736" si="164">O675/D675*100</f>
        <v>5.8591050228310504</v>
      </c>
      <c r="U675" s="44">
        <f t="shared" ref="U675:U736" si="165">P675/D675*100</f>
        <v>25.577482061317681</v>
      </c>
      <c r="V675" s="44">
        <f t="shared" ref="V675:V736" si="166">Q675/D675*100</f>
        <v>31.43658708414873</v>
      </c>
      <c r="X675" s="36">
        <f t="shared" si="154"/>
        <v>100</v>
      </c>
      <c r="Y675" s="47">
        <f t="shared" ref="Y675:Y736" si="167">SUM(R675:S675,U675)</f>
        <v>31.436587084148734</v>
      </c>
    </row>
    <row r="676" spans="1:25" ht="15" x14ac:dyDescent="0.25">
      <c r="A676" s="18" t="s">
        <v>1313</v>
      </c>
      <c r="B676" s="18" t="s">
        <v>1314</v>
      </c>
      <c r="C676" s="18" t="s">
        <v>38</v>
      </c>
      <c r="D676" s="19">
        <v>0.45088899999999998</v>
      </c>
      <c r="E676" s="19">
        <v>0</v>
      </c>
      <c r="F676" s="19">
        <v>0</v>
      </c>
      <c r="G676" s="19">
        <v>0</v>
      </c>
      <c r="H676" s="19">
        <f t="shared" si="155"/>
        <v>0.45088899999999998</v>
      </c>
      <c r="I676" s="42">
        <f t="shared" si="156"/>
        <v>0</v>
      </c>
      <c r="J676" s="42">
        <f t="shared" si="157"/>
        <v>0</v>
      </c>
      <c r="K676" s="42">
        <f t="shared" si="158"/>
        <v>0</v>
      </c>
      <c r="L676" s="42">
        <f t="shared" si="159"/>
        <v>100</v>
      </c>
      <c r="M676" s="19">
        <v>0</v>
      </c>
      <c r="N676" s="19">
        <v>0</v>
      </c>
      <c r="O676" s="41">
        <f t="shared" si="160"/>
        <v>0</v>
      </c>
      <c r="P676" s="19">
        <v>8.2413600000000005E-4</v>
      </c>
      <c r="Q676" s="41">
        <f t="shared" si="161"/>
        <v>8.2413600000000005E-4</v>
      </c>
      <c r="R676" s="44">
        <f t="shared" si="162"/>
        <v>0</v>
      </c>
      <c r="S676" s="44">
        <f t="shared" si="163"/>
        <v>0</v>
      </c>
      <c r="T676" s="44">
        <f t="shared" si="164"/>
        <v>0</v>
      </c>
      <c r="U676" s="44">
        <f t="shared" si="165"/>
        <v>0.18278024081314917</v>
      </c>
      <c r="V676" s="44">
        <f t="shared" si="166"/>
        <v>0.18278024081314917</v>
      </c>
      <c r="X676" s="36">
        <f t="shared" si="154"/>
        <v>100</v>
      </c>
      <c r="Y676" s="47">
        <f t="shared" si="167"/>
        <v>0.18278024081314917</v>
      </c>
    </row>
    <row r="677" spans="1:25" ht="15" x14ac:dyDescent="0.25">
      <c r="A677" s="18" t="s">
        <v>1315</v>
      </c>
      <c r="B677" s="18" t="s">
        <v>1316</v>
      </c>
      <c r="C677" s="18" t="s">
        <v>38</v>
      </c>
      <c r="D677" s="19">
        <v>1.0033700000000001</v>
      </c>
      <c r="E677" s="19">
        <v>0</v>
      </c>
      <c r="F677" s="19">
        <v>0</v>
      </c>
      <c r="G677" s="19">
        <v>0</v>
      </c>
      <c r="H677" s="19">
        <f t="shared" si="155"/>
        <v>1.0033700000000001</v>
      </c>
      <c r="I677" s="42">
        <f t="shared" si="156"/>
        <v>0</v>
      </c>
      <c r="J677" s="42">
        <f t="shared" si="157"/>
        <v>0</v>
      </c>
      <c r="K677" s="42">
        <f t="shared" si="158"/>
        <v>0</v>
      </c>
      <c r="L677" s="42">
        <f t="shared" si="159"/>
        <v>100</v>
      </c>
      <c r="M677" s="19">
        <v>0</v>
      </c>
      <c r="N677" s="19">
        <v>0</v>
      </c>
      <c r="O677" s="41">
        <f t="shared" si="160"/>
        <v>0</v>
      </c>
      <c r="P677" s="19">
        <v>3.3536500000000001E-4</v>
      </c>
      <c r="Q677" s="41">
        <f t="shared" si="161"/>
        <v>3.3536500000000001E-4</v>
      </c>
      <c r="R677" s="44">
        <f t="shared" si="162"/>
        <v>0</v>
      </c>
      <c r="S677" s="44">
        <f t="shared" si="163"/>
        <v>0</v>
      </c>
      <c r="T677" s="44">
        <f t="shared" si="164"/>
        <v>0</v>
      </c>
      <c r="U677" s="44">
        <f t="shared" si="165"/>
        <v>3.3423861586453649E-2</v>
      </c>
      <c r="V677" s="44">
        <f t="shared" si="166"/>
        <v>3.3423861586453649E-2</v>
      </c>
      <c r="X677" s="36">
        <f t="shared" si="154"/>
        <v>100</v>
      </c>
      <c r="Y677" s="47">
        <f t="shared" si="167"/>
        <v>3.3423861586453649E-2</v>
      </c>
    </row>
    <row r="678" spans="1:25" ht="15" x14ac:dyDescent="0.25">
      <c r="A678" s="18" t="s">
        <v>1317</v>
      </c>
      <c r="B678" s="18" t="s">
        <v>1318</v>
      </c>
      <c r="C678" s="18" t="s">
        <v>38</v>
      </c>
      <c r="D678" s="19">
        <v>8.9495500000000003</v>
      </c>
      <c r="E678" s="19">
        <v>0</v>
      </c>
      <c r="F678" s="19">
        <v>1.5643896703E-4</v>
      </c>
      <c r="G678" s="19">
        <v>3.6454349353500001E-3</v>
      </c>
      <c r="H678" s="19">
        <f t="shared" si="155"/>
        <v>8.9457481260976195</v>
      </c>
      <c r="I678" s="42">
        <f t="shared" si="156"/>
        <v>0</v>
      </c>
      <c r="J678" s="42">
        <f t="shared" si="157"/>
        <v>1.7480093080657687E-3</v>
      </c>
      <c r="K678" s="42">
        <f t="shared" si="158"/>
        <v>4.0733164632299951E-2</v>
      </c>
      <c r="L678" s="42">
        <f t="shared" si="159"/>
        <v>99.957518826059626</v>
      </c>
      <c r="M678" s="19">
        <v>5.4187699999999998E-2</v>
      </c>
      <c r="N678" s="19">
        <v>7.0053199999999996E-2</v>
      </c>
      <c r="O678" s="41">
        <f t="shared" si="160"/>
        <v>0.12424089999999999</v>
      </c>
      <c r="P678" s="19">
        <v>0.19234799999999999</v>
      </c>
      <c r="Q678" s="41">
        <f t="shared" si="161"/>
        <v>0.31658889999999995</v>
      </c>
      <c r="R678" s="44">
        <f t="shared" si="162"/>
        <v>0.60547960511981047</v>
      </c>
      <c r="S678" s="44">
        <f t="shared" si="163"/>
        <v>0.78275667491661594</v>
      </c>
      <c r="T678" s="44">
        <f t="shared" si="164"/>
        <v>1.3882362800364261</v>
      </c>
      <c r="U678" s="44">
        <f t="shared" si="165"/>
        <v>2.1492477275393731</v>
      </c>
      <c r="V678" s="44">
        <f t="shared" si="166"/>
        <v>3.5374840075757996</v>
      </c>
      <c r="X678" s="36">
        <f t="shared" si="154"/>
        <v>99.999999999999986</v>
      </c>
      <c r="Y678" s="47">
        <f t="shared" si="167"/>
        <v>3.5374840075757996</v>
      </c>
    </row>
    <row r="679" spans="1:25" ht="15" x14ac:dyDescent="0.25">
      <c r="A679" s="18" t="s">
        <v>1319</v>
      </c>
      <c r="B679" s="18" t="s">
        <v>1320</v>
      </c>
      <c r="C679" s="18" t="s">
        <v>38</v>
      </c>
      <c r="D679" s="19">
        <v>5.46645</v>
      </c>
      <c r="E679" s="19">
        <v>0</v>
      </c>
      <c r="F679" s="19">
        <v>0</v>
      </c>
      <c r="G679" s="19">
        <v>0</v>
      </c>
      <c r="H679" s="19">
        <f t="shared" si="155"/>
        <v>5.46645</v>
      </c>
      <c r="I679" s="42">
        <f t="shared" si="156"/>
        <v>0</v>
      </c>
      <c r="J679" s="42">
        <f t="shared" si="157"/>
        <v>0</v>
      </c>
      <c r="K679" s="42">
        <f t="shared" si="158"/>
        <v>0</v>
      </c>
      <c r="L679" s="42">
        <f t="shared" si="159"/>
        <v>100</v>
      </c>
      <c r="M679" s="19">
        <v>2.2849600000000001E-2</v>
      </c>
      <c r="N679" s="19">
        <v>4.3189300000000003E-3</v>
      </c>
      <c r="O679" s="41">
        <f t="shared" si="160"/>
        <v>2.7168530000000003E-2</v>
      </c>
      <c r="P679" s="19">
        <v>3.1303200000000003E-2</v>
      </c>
      <c r="Q679" s="41">
        <f t="shared" si="161"/>
        <v>5.8471730000000006E-2</v>
      </c>
      <c r="R679" s="44">
        <f t="shared" si="162"/>
        <v>0.41799705476131671</v>
      </c>
      <c r="S679" s="44">
        <f t="shared" si="163"/>
        <v>7.900794848576316E-2</v>
      </c>
      <c r="T679" s="44">
        <f t="shared" si="164"/>
        <v>0.49700500324707997</v>
      </c>
      <c r="U679" s="44">
        <f t="shared" si="165"/>
        <v>0.57264220838021029</v>
      </c>
      <c r="V679" s="44">
        <f t="shared" si="166"/>
        <v>1.0696472116272904</v>
      </c>
      <c r="X679" s="36">
        <f t="shared" si="154"/>
        <v>100</v>
      </c>
      <c r="Y679" s="47">
        <f t="shared" si="167"/>
        <v>1.0696472116272902</v>
      </c>
    </row>
    <row r="680" spans="1:25" ht="15" x14ac:dyDescent="0.25">
      <c r="A680" s="18" t="s">
        <v>1321</v>
      </c>
      <c r="B680" s="18" t="s">
        <v>1322</v>
      </c>
      <c r="C680" s="18" t="s">
        <v>38</v>
      </c>
      <c r="D680" s="19">
        <v>0.94332800000000006</v>
      </c>
      <c r="E680" s="19">
        <v>0</v>
      </c>
      <c r="F680" s="19">
        <v>0</v>
      </c>
      <c r="G680" s="19">
        <v>0</v>
      </c>
      <c r="H680" s="19">
        <f t="shared" si="155"/>
        <v>0.94332800000000006</v>
      </c>
      <c r="I680" s="42">
        <f t="shared" si="156"/>
        <v>0</v>
      </c>
      <c r="J680" s="42">
        <f t="shared" si="157"/>
        <v>0</v>
      </c>
      <c r="K680" s="42">
        <f t="shared" si="158"/>
        <v>0</v>
      </c>
      <c r="L680" s="42">
        <f t="shared" si="159"/>
        <v>100</v>
      </c>
      <c r="M680" s="19">
        <v>0</v>
      </c>
      <c r="N680" s="19">
        <v>0</v>
      </c>
      <c r="O680" s="41">
        <f t="shared" si="160"/>
        <v>0</v>
      </c>
      <c r="P680" s="19">
        <v>0</v>
      </c>
      <c r="Q680" s="41">
        <f t="shared" si="161"/>
        <v>0</v>
      </c>
      <c r="R680" s="44">
        <f t="shared" si="162"/>
        <v>0</v>
      </c>
      <c r="S680" s="44">
        <f t="shared" si="163"/>
        <v>0</v>
      </c>
      <c r="T680" s="44">
        <f t="shared" si="164"/>
        <v>0</v>
      </c>
      <c r="U680" s="44">
        <f t="shared" si="165"/>
        <v>0</v>
      </c>
      <c r="V680" s="44">
        <f t="shared" si="166"/>
        <v>0</v>
      </c>
      <c r="X680" s="36">
        <f t="shared" si="154"/>
        <v>100</v>
      </c>
      <c r="Y680" s="47">
        <f t="shared" si="167"/>
        <v>0</v>
      </c>
    </row>
    <row r="681" spans="1:25" ht="15" x14ac:dyDescent="0.25">
      <c r="A681" s="18" t="s">
        <v>1323</v>
      </c>
      <c r="B681" s="18" t="s">
        <v>1324</v>
      </c>
      <c r="C681" s="18" t="s">
        <v>38</v>
      </c>
      <c r="D681" s="19">
        <v>0.98529500000000003</v>
      </c>
      <c r="E681" s="19">
        <v>0</v>
      </c>
      <c r="F681" s="19">
        <v>0</v>
      </c>
      <c r="G681" s="19">
        <v>0</v>
      </c>
      <c r="H681" s="19">
        <f t="shared" si="155"/>
        <v>0.98529500000000003</v>
      </c>
      <c r="I681" s="42">
        <f t="shared" si="156"/>
        <v>0</v>
      </c>
      <c r="J681" s="42">
        <f t="shared" si="157"/>
        <v>0</v>
      </c>
      <c r="K681" s="42">
        <f t="shared" si="158"/>
        <v>0</v>
      </c>
      <c r="L681" s="42">
        <f t="shared" si="159"/>
        <v>100</v>
      </c>
      <c r="M681" s="19">
        <v>2.0659899999999998E-2</v>
      </c>
      <c r="N681" s="19">
        <v>2.75935E-2</v>
      </c>
      <c r="O681" s="41">
        <f t="shared" si="160"/>
        <v>4.8253400000000002E-2</v>
      </c>
      <c r="P681" s="19">
        <v>9.0947100000000003E-2</v>
      </c>
      <c r="Q681" s="41">
        <f t="shared" si="161"/>
        <v>0.1392005</v>
      </c>
      <c r="R681" s="44">
        <f t="shared" si="162"/>
        <v>2.0968237938891394</v>
      </c>
      <c r="S681" s="44">
        <f t="shared" si="163"/>
        <v>2.8005318204192653</v>
      </c>
      <c r="T681" s="44">
        <f t="shared" si="164"/>
        <v>4.8973556143084052</v>
      </c>
      <c r="U681" s="44">
        <f t="shared" si="165"/>
        <v>9.2304436742295444</v>
      </c>
      <c r="V681" s="44">
        <f t="shared" si="166"/>
        <v>14.12779928853795</v>
      </c>
      <c r="X681" s="36">
        <f t="shared" si="154"/>
        <v>100</v>
      </c>
      <c r="Y681" s="47">
        <f t="shared" si="167"/>
        <v>14.127799288537949</v>
      </c>
    </row>
    <row r="682" spans="1:25" ht="15" x14ac:dyDescent="0.25">
      <c r="A682" s="18" t="s">
        <v>1325</v>
      </c>
      <c r="B682" s="18" t="s">
        <v>1326</v>
      </c>
      <c r="C682" s="18" t="s">
        <v>28</v>
      </c>
      <c r="D682" s="19">
        <v>11.835900000000001</v>
      </c>
      <c r="E682" s="19">
        <v>0</v>
      </c>
      <c r="F682" s="19">
        <v>0</v>
      </c>
      <c r="G682" s="19">
        <v>0</v>
      </c>
      <c r="H682" s="19">
        <f t="shared" si="155"/>
        <v>11.835900000000001</v>
      </c>
      <c r="I682" s="42">
        <f t="shared" si="156"/>
        <v>0</v>
      </c>
      <c r="J682" s="42">
        <f t="shared" si="157"/>
        <v>0</v>
      </c>
      <c r="K682" s="42">
        <f t="shared" si="158"/>
        <v>0</v>
      </c>
      <c r="L682" s="42">
        <f t="shared" si="159"/>
        <v>100</v>
      </c>
      <c r="M682" s="19">
        <v>0.13064999999999999</v>
      </c>
      <c r="N682" s="19">
        <v>0.16177</v>
      </c>
      <c r="O682" s="41">
        <f t="shared" si="160"/>
        <v>0.29242000000000001</v>
      </c>
      <c r="P682" s="19">
        <v>1.0506899999999999</v>
      </c>
      <c r="Q682" s="41">
        <f t="shared" si="161"/>
        <v>1.3431099999999998</v>
      </c>
      <c r="R682" s="44">
        <f t="shared" si="162"/>
        <v>1.103845081489367</v>
      </c>
      <c r="S682" s="44">
        <f t="shared" si="163"/>
        <v>1.3667739673366621</v>
      </c>
      <c r="T682" s="44">
        <f t="shared" si="164"/>
        <v>2.4706190488260291</v>
      </c>
      <c r="U682" s="44">
        <f t="shared" si="165"/>
        <v>8.8771449572909535</v>
      </c>
      <c r="V682" s="44">
        <f t="shared" si="166"/>
        <v>11.34776400611698</v>
      </c>
      <c r="X682" s="36">
        <f t="shared" si="154"/>
        <v>100</v>
      </c>
      <c r="Y682" s="47">
        <f t="shared" si="167"/>
        <v>11.347764006116982</v>
      </c>
    </row>
    <row r="683" spans="1:25" ht="15" x14ac:dyDescent="0.25">
      <c r="A683" s="18" t="s">
        <v>1327</v>
      </c>
      <c r="B683" s="18" t="s">
        <v>1328</v>
      </c>
      <c r="C683" s="18" t="s">
        <v>49</v>
      </c>
      <c r="D683" s="19">
        <v>42.575600000000001</v>
      </c>
      <c r="E683" s="19">
        <v>8.1613956616800001E-2</v>
      </c>
      <c r="F683" s="19">
        <v>0.39025439640999998</v>
      </c>
      <c r="G683" s="19">
        <v>3.7395306134399999</v>
      </c>
      <c r="H683" s="19">
        <f t="shared" si="155"/>
        <v>38.364201033533199</v>
      </c>
      <c r="I683" s="42">
        <f t="shared" si="156"/>
        <v>0.19169185311962719</v>
      </c>
      <c r="J683" s="42">
        <f t="shared" si="157"/>
        <v>0.91661514202970706</v>
      </c>
      <c r="K683" s="42">
        <f t="shared" si="158"/>
        <v>8.7832716707221969</v>
      </c>
      <c r="L683" s="42">
        <f t="shared" si="159"/>
        <v>90.108421334128465</v>
      </c>
      <c r="M683" s="19">
        <v>2.0907399999999998</v>
      </c>
      <c r="N683" s="19">
        <v>1.38829</v>
      </c>
      <c r="O683" s="41">
        <f t="shared" si="160"/>
        <v>3.4790299999999998</v>
      </c>
      <c r="P683" s="19">
        <v>4.4915500000000002</v>
      </c>
      <c r="Q683" s="41">
        <f t="shared" si="161"/>
        <v>7.97058</v>
      </c>
      <c r="R683" s="44">
        <f t="shared" si="162"/>
        <v>4.9106530501038153</v>
      </c>
      <c r="S683" s="44">
        <f t="shared" si="163"/>
        <v>3.2607643814767142</v>
      </c>
      <c r="T683" s="44">
        <f t="shared" si="164"/>
        <v>8.1714174315805277</v>
      </c>
      <c r="U683" s="44">
        <f t="shared" si="165"/>
        <v>10.549587087439754</v>
      </c>
      <c r="V683" s="44">
        <f t="shared" si="166"/>
        <v>18.721004519020283</v>
      </c>
      <c r="X683" s="36">
        <f t="shared" si="154"/>
        <v>100</v>
      </c>
      <c r="Y683" s="47">
        <f t="shared" si="167"/>
        <v>18.721004519020283</v>
      </c>
    </row>
    <row r="684" spans="1:25" ht="15" x14ac:dyDescent="0.25">
      <c r="A684" s="18" t="s">
        <v>1329</v>
      </c>
      <c r="B684" s="18" t="s">
        <v>1330</v>
      </c>
      <c r="C684" s="18" t="s">
        <v>38</v>
      </c>
      <c r="D684" s="19">
        <v>2.64045</v>
      </c>
      <c r="E684" s="19">
        <v>0</v>
      </c>
      <c r="F684" s="19">
        <v>0</v>
      </c>
      <c r="G684" s="19">
        <v>0</v>
      </c>
      <c r="H684" s="19">
        <f t="shared" si="155"/>
        <v>2.64045</v>
      </c>
      <c r="I684" s="42">
        <f t="shared" si="156"/>
        <v>0</v>
      </c>
      <c r="J684" s="42">
        <f t="shared" si="157"/>
        <v>0</v>
      </c>
      <c r="K684" s="42">
        <f t="shared" si="158"/>
        <v>0</v>
      </c>
      <c r="L684" s="42">
        <f t="shared" si="159"/>
        <v>100</v>
      </c>
      <c r="M684" s="19">
        <v>1.87948E-2</v>
      </c>
      <c r="N684" s="19">
        <v>5.3215600000000002E-2</v>
      </c>
      <c r="O684" s="41">
        <f t="shared" si="160"/>
        <v>7.2010400000000002E-2</v>
      </c>
      <c r="P684" s="19">
        <v>6.4191700000000004E-2</v>
      </c>
      <c r="Q684" s="41">
        <f t="shared" si="161"/>
        <v>0.13620209999999999</v>
      </c>
      <c r="R684" s="44">
        <f t="shared" si="162"/>
        <v>0.71180291238235904</v>
      </c>
      <c r="S684" s="44">
        <f t="shared" si="163"/>
        <v>2.0153988903406619</v>
      </c>
      <c r="T684" s="44">
        <f t="shared" si="164"/>
        <v>2.7272018027230209</v>
      </c>
      <c r="U684" s="44">
        <f t="shared" si="165"/>
        <v>2.4310893976405539</v>
      </c>
      <c r="V684" s="44">
        <f t="shared" si="166"/>
        <v>5.1582912003635739</v>
      </c>
      <c r="X684" s="36">
        <f t="shared" si="154"/>
        <v>100</v>
      </c>
      <c r="Y684" s="47">
        <f t="shared" si="167"/>
        <v>5.1582912003635748</v>
      </c>
    </row>
    <row r="685" spans="1:25" ht="15" x14ac:dyDescent="0.25">
      <c r="A685" s="18" t="s">
        <v>1331</v>
      </c>
      <c r="B685" s="18" t="s">
        <v>1332</v>
      </c>
      <c r="C685" s="18" t="s">
        <v>38</v>
      </c>
      <c r="D685" s="19">
        <v>5.7363799999999996</v>
      </c>
      <c r="E685" s="19">
        <v>0</v>
      </c>
      <c r="F685" s="19">
        <v>0</v>
      </c>
      <c r="G685" s="19">
        <v>0</v>
      </c>
      <c r="H685" s="19">
        <f t="shared" si="155"/>
        <v>5.7363799999999996</v>
      </c>
      <c r="I685" s="42">
        <f t="shared" si="156"/>
        <v>0</v>
      </c>
      <c r="J685" s="42">
        <f t="shared" si="157"/>
        <v>0</v>
      </c>
      <c r="K685" s="42">
        <f t="shared" si="158"/>
        <v>0</v>
      </c>
      <c r="L685" s="42">
        <f t="shared" si="159"/>
        <v>100</v>
      </c>
      <c r="M685" s="19">
        <v>2.8969600000000002E-2</v>
      </c>
      <c r="N685" s="19">
        <v>1.13998E-2</v>
      </c>
      <c r="O685" s="41">
        <f t="shared" si="160"/>
        <v>4.03694E-2</v>
      </c>
      <c r="P685" s="19">
        <v>0.12359000000000001</v>
      </c>
      <c r="Q685" s="41">
        <f t="shared" si="161"/>
        <v>0.16395940000000001</v>
      </c>
      <c r="R685" s="44">
        <f t="shared" si="162"/>
        <v>0.50501535811783749</v>
      </c>
      <c r="S685" s="44">
        <f t="shared" si="163"/>
        <v>0.1987281177327862</v>
      </c>
      <c r="T685" s="44">
        <f t="shared" si="164"/>
        <v>0.70374347585062369</v>
      </c>
      <c r="U685" s="44">
        <f t="shared" si="165"/>
        <v>2.1544946464495029</v>
      </c>
      <c r="V685" s="44">
        <f t="shared" si="166"/>
        <v>2.8582381223001265</v>
      </c>
      <c r="X685" s="36">
        <f t="shared" si="154"/>
        <v>100</v>
      </c>
      <c r="Y685" s="47">
        <f t="shared" si="167"/>
        <v>2.8582381223001265</v>
      </c>
    </row>
    <row r="686" spans="1:25" ht="15" x14ac:dyDescent="0.25">
      <c r="A686" s="18" t="s">
        <v>1333</v>
      </c>
      <c r="B686" s="18" t="s">
        <v>1334</v>
      </c>
      <c r="C686" s="18" t="s">
        <v>38</v>
      </c>
      <c r="D686" s="19">
        <v>0.23303599999999999</v>
      </c>
      <c r="E686" s="19">
        <v>0</v>
      </c>
      <c r="F686" s="19">
        <v>0</v>
      </c>
      <c r="G686" s="19">
        <v>0</v>
      </c>
      <c r="H686" s="19">
        <f t="shared" si="155"/>
        <v>0.23303599999999999</v>
      </c>
      <c r="I686" s="42">
        <f t="shared" si="156"/>
        <v>0</v>
      </c>
      <c r="J686" s="42">
        <f t="shared" si="157"/>
        <v>0</v>
      </c>
      <c r="K686" s="42">
        <f t="shared" si="158"/>
        <v>0</v>
      </c>
      <c r="L686" s="42">
        <f t="shared" si="159"/>
        <v>100</v>
      </c>
      <c r="M686" s="19">
        <v>0</v>
      </c>
      <c r="N686" s="19">
        <v>0</v>
      </c>
      <c r="O686" s="41">
        <f t="shared" si="160"/>
        <v>0</v>
      </c>
      <c r="P686" s="19">
        <v>0</v>
      </c>
      <c r="Q686" s="41">
        <f t="shared" si="161"/>
        <v>0</v>
      </c>
      <c r="R686" s="44">
        <f t="shared" si="162"/>
        <v>0</v>
      </c>
      <c r="S686" s="44">
        <f t="shared" si="163"/>
        <v>0</v>
      </c>
      <c r="T686" s="44">
        <f t="shared" si="164"/>
        <v>0</v>
      </c>
      <c r="U686" s="44">
        <f t="shared" si="165"/>
        <v>0</v>
      </c>
      <c r="V686" s="44">
        <f t="shared" si="166"/>
        <v>0</v>
      </c>
      <c r="X686" s="36">
        <f t="shared" si="154"/>
        <v>100</v>
      </c>
      <c r="Y686" s="47">
        <f t="shared" si="167"/>
        <v>0</v>
      </c>
    </row>
    <row r="687" spans="1:25" ht="15" x14ac:dyDescent="0.25">
      <c r="A687" s="18" t="s">
        <v>1335</v>
      </c>
      <c r="B687" s="18" t="s">
        <v>1336</v>
      </c>
      <c r="C687" s="18" t="s">
        <v>38</v>
      </c>
      <c r="D687" s="19">
        <v>1.9290799999999999</v>
      </c>
      <c r="E687" s="19">
        <v>0</v>
      </c>
      <c r="F687" s="19">
        <v>0</v>
      </c>
      <c r="G687" s="19">
        <v>0</v>
      </c>
      <c r="H687" s="19">
        <f t="shared" si="155"/>
        <v>1.9290799999999999</v>
      </c>
      <c r="I687" s="42">
        <f t="shared" si="156"/>
        <v>0</v>
      </c>
      <c r="J687" s="42">
        <f t="shared" si="157"/>
        <v>0</v>
      </c>
      <c r="K687" s="42">
        <f t="shared" si="158"/>
        <v>0</v>
      </c>
      <c r="L687" s="42">
        <f t="shared" si="159"/>
        <v>100</v>
      </c>
      <c r="M687" s="19">
        <v>0</v>
      </c>
      <c r="N687" s="19">
        <v>0</v>
      </c>
      <c r="O687" s="41">
        <f t="shared" si="160"/>
        <v>0</v>
      </c>
      <c r="P687" s="19">
        <v>0.103659</v>
      </c>
      <c r="Q687" s="41">
        <f t="shared" si="161"/>
        <v>0.103659</v>
      </c>
      <c r="R687" s="44">
        <f t="shared" si="162"/>
        <v>0</v>
      </c>
      <c r="S687" s="44">
        <f t="shared" si="163"/>
        <v>0</v>
      </c>
      <c r="T687" s="44">
        <f t="shared" si="164"/>
        <v>0</v>
      </c>
      <c r="U687" s="44">
        <f t="shared" si="165"/>
        <v>5.373494100814896</v>
      </c>
      <c r="V687" s="44">
        <f t="shared" si="166"/>
        <v>5.373494100814896</v>
      </c>
      <c r="X687" s="36">
        <f t="shared" si="154"/>
        <v>100</v>
      </c>
      <c r="Y687" s="47">
        <f t="shared" si="167"/>
        <v>5.373494100814896</v>
      </c>
    </row>
    <row r="688" spans="1:25" ht="15" x14ac:dyDescent="0.25">
      <c r="A688" s="18" t="s">
        <v>1337</v>
      </c>
      <c r="B688" s="18" t="s">
        <v>1338</v>
      </c>
      <c r="C688" s="18" t="s">
        <v>38</v>
      </c>
      <c r="D688" s="19">
        <v>0.67702300000000004</v>
      </c>
      <c r="E688" s="19">
        <v>0</v>
      </c>
      <c r="F688" s="19">
        <v>2.8121314993799999E-3</v>
      </c>
      <c r="G688" s="19">
        <v>2.0556160548000002E-3</v>
      </c>
      <c r="H688" s="19">
        <f t="shared" si="155"/>
        <v>0.67215525244582008</v>
      </c>
      <c r="I688" s="42">
        <f t="shared" si="156"/>
        <v>0</v>
      </c>
      <c r="J688" s="42">
        <f t="shared" si="157"/>
        <v>0.41536720309058922</v>
      </c>
      <c r="K688" s="42">
        <f t="shared" si="158"/>
        <v>0.30362573425127359</v>
      </c>
      <c r="L688" s="42">
        <f t="shared" si="159"/>
        <v>99.281007062658148</v>
      </c>
      <c r="M688" s="19">
        <v>0</v>
      </c>
      <c r="N688" s="19">
        <v>1.244E-7</v>
      </c>
      <c r="O688" s="41">
        <f t="shared" si="160"/>
        <v>1.244E-7</v>
      </c>
      <c r="P688" s="19">
        <v>2.9745499999999999E-3</v>
      </c>
      <c r="Q688" s="41">
        <f t="shared" si="161"/>
        <v>2.9746743999999998E-3</v>
      </c>
      <c r="R688" s="44">
        <f t="shared" si="162"/>
        <v>0</v>
      </c>
      <c r="S688" s="44">
        <f t="shared" si="163"/>
        <v>1.8374560391596741E-5</v>
      </c>
      <c r="T688" s="44">
        <f t="shared" si="164"/>
        <v>1.8374560391596741E-5</v>
      </c>
      <c r="U688" s="44">
        <f t="shared" si="165"/>
        <v>0.43935730396160833</v>
      </c>
      <c r="V688" s="44">
        <f t="shared" si="166"/>
        <v>0.43937567852199999</v>
      </c>
      <c r="X688" s="36">
        <f t="shared" si="154"/>
        <v>100.00000000000001</v>
      </c>
      <c r="Y688" s="47">
        <f t="shared" si="167"/>
        <v>0.43937567852199994</v>
      </c>
    </row>
    <row r="689" spans="1:25" ht="15" x14ac:dyDescent="0.25">
      <c r="A689" s="18" t="s">
        <v>1339</v>
      </c>
      <c r="B689" s="18" t="s">
        <v>1340</v>
      </c>
      <c r="C689" s="18" t="s">
        <v>38</v>
      </c>
      <c r="D689" s="19">
        <v>1.1042700000000001</v>
      </c>
      <c r="E689" s="19">
        <v>0</v>
      </c>
      <c r="F689" s="19">
        <v>0</v>
      </c>
      <c r="G689" s="19">
        <v>0</v>
      </c>
      <c r="H689" s="19">
        <f t="shared" si="155"/>
        <v>1.1042700000000001</v>
      </c>
      <c r="I689" s="42">
        <f t="shared" si="156"/>
        <v>0</v>
      </c>
      <c r="J689" s="42">
        <f t="shared" si="157"/>
        <v>0</v>
      </c>
      <c r="K689" s="42">
        <f t="shared" si="158"/>
        <v>0</v>
      </c>
      <c r="L689" s="42">
        <f t="shared" si="159"/>
        <v>100</v>
      </c>
      <c r="M689" s="19">
        <v>5.1294199999999998E-2</v>
      </c>
      <c r="N689" s="19">
        <v>2.615E-2</v>
      </c>
      <c r="O689" s="41">
        <f t="shared" si="160"/>
        <v>7.7444199999999991E-2</v>
      </c>
      <c r="P689" s="19">
        <v>4.09437E-2</v>
      </c>
      <c r="Q689" s="41">
        <f t="shared" si="161"/>
        <v>0.11838789999999999</v>
      </c>
      <c r="R689" s="44">
        <f t="shared" si="162"/>
        <v>4.6450777436677617</v>
      </c>
      <c r="S689" s="44">
        <f t="shared" si="163"/>
        <v>2.3680802702237673</v>
      </c>
      <c r="T689" s="44">
        <f t="shared" si="164"/>
        <v>7.0131580138915277</v>
      </c>
      <c r="U689" s="44">
        <f t="shared" si="165"/>
        <v>3.7077616887174329</v>
      </c>
      <c r="V689" s="44">
        <f t="shared" si="166"/>
        <v>10.720919702608962</v>
      </c>
      <c r="X689" s="36">
        <f t="shared" si="154"/>
        <v>100</v>
      </c>
      <c r="Y689" s="47">
        <f t="shared" si="167"/>
        <v>10.720919702608962</v>
      </c>
    </row>
    <row r="690" spans="1:25" ht="15" x14ac:dyDescent="0.25">
      <c r="A690" s="18" t="s">
        <v>1341</v>
      </c>
      <c r="B690" s="18" t="s">
        <v>1342</v>
      </c>
      <c r="C690" s="18" t="s">
        <v>38</v>
      </c>
      <c r="D690" s="19">
        <v>0.71690200000000004</v>
      </c>
      <c r="E690" s="19">
        <v>0</v>
      </c>
      <c r="F690" s="19">
        <v>0</v>
      </c>
      <c r="G690" s="19">
        <v>0</v>
      </c>
      <c r="H690" s="19">
        <f t="shared" si="155"/>
        <v>0.71690200000000004</v>
      </c>
      <c r="I690" s="42">
        <f t="shared" si="156"/>
        <v>0</v>
      </c>
      <c r="J690" s="42">
        <f t="shared" si="157"/>
        <v>0</v>
      </c>
      <c r="K690" s="42">
        <f t="shared" si="158"/>
        <v>0</v>
      </c>
      <c r="L690" s="42">
        <f t="shared" si="159"/>
        <v>100</v>
      </c>
      <c r="M690" s="19">
        <v>0</v>
      </c>
      <c r="N690" s="19">
        <v>0</v>
      </c>
      <c r="O690" s="41">
        <f t="shared" si="160"/>
        <v>0</v>
      </c>
      <c r="P690" s="19">
        <v>1.16171E-2</v>
      </c>
      <c r="Q690" s="41">
        <f t="shared" si="161"/>
        <v>1.16171E-2</v>
      </c>
      <c r="R690" s="44">
        <f t="shared" si="162"/>
        <v>0</v>
      </c>
      <c r="S690" s="44">
        <f t="shared" si="163"/>
        <v>0</v>
      </c>
      <c r="T690" s="44">
        <f t="shared" si="164"/>
        <v>0</v>
      </c>
      <c r="U690" s="44">
        <f t="shared" si="165"/>
        <v>1.6204585842974355</v>
      </c>
      <c r="V690" s="44">
        <f t="shared" si="166"/>
        <v>1.6204585842974355</v>
      </c>
      <c r="X690" s="36">
        <f t="shared" si="154"/>
        <v>100</v>
      </c>
      <c r="Y690" s="47">
        <f t="shared" si="167"/>
        <v>1.6204585842974355</v>
      </c>
    </row>
    <row r="691" spans="1:25" ht="15" x14ac:dyDescent="0.25">
      <c r="A691" s="18" t="s">
        <v>1343</v>
      </c>
      <c r="B691" s="18" t="s">
        <v>1344</v>
      </c>
      <c r="C691" s="18" t="s">
        <v>38</v>
      </c>
      <c r="D691" s="19">
        <v>5.2274399999999996</v>
      </c>
      <c r="E691" s="19">
        <v>0</v>
      </c>
      <c r="F691" s="19">
        <v>0</v>
      </c>
      <c r="G691" s="19">
        <v>0</v>
      </c>
      <c r="H691" s="19">
        <f t="shared" si="155"/>
        <v>5.2274399999999996</v>
      </c>
      <c r="I691" s="42">
        <f t="shared" si="156"/>
        <v>0</v>
      </c>
      <c r="J691" s="42">
        <f t="shared" si="157"/>
        <v>0</v>
      </c>
      <c r="K691" s="42">
        <f t="shared" si="158"/>
        <v>0</v>
      </c>
      <c r="L691" s="42">
        <f t="shared" si="159"/>
        <v>100</v>
      </c>
      <c r="M691" s="19">
        <v>0.249028</v>
      </c>
      <c r="N691" s="19">
        <v>0.57037199999999999</v>
      </c>
      <c r="O691" s="41">
        <f t="shared" si="160"/>
        <v>0.81940000000000002</v>
      </c>
      <c r="P691" s="19">
        <v>0.97274799999999995</v>
      </c>
      <c r="Q691" s="41">
        <f t="shared" si="161"/>
        <v>1.7921480000000001</v>
      </c>
      <c r="R691" s="44">
        <f t="shared" si="162"/>
        <v>4.7638614694764554</v>
      </c>
      <c r="S691" s="44">
        <f t="shared" si="163"/>
        <v>10.911115192139938</v>
      </c>
      <c r="T691" s="44">
        <f t="shared" si="164"/>
        <v>15.674976661616395</v>
      </c>
      <c r="U691" s="44">
        <f t="shared" si="165"/>
        <v>18.608496702018577</v>
      </c>
      <c r="V691" s="44">
        <f t="shared" si="166"/>
        <v>34.283473363634975</v>
      </c>
      <c r="X691" s="36">
        <f t="shared" si="154"/>
        <v>100</v>
      </c>
      <c r="Y691" s="47">
        <f t="shared" si="167"/>
        <v>34.283473363634968</v>
      </c>
    </row>
    <row r="692" spans="1:25" ht="15" x14ac:dyDescent="0.25">
      <c r="A692" s="18" t="s">
        <v>1345</v>
      </c>
      <c r="B692" s="18" t="s">
        <v>1346</v>
      </c>
      <c r="C692" s="18" t="s">
        <v>38</v>
      </c>
      <c r="D692" s="19">
        <v>4.0674799999999998</v>
      </c>
      <c r="E692" s="19">
        <v>0</v>
      </c>
      <c r="F692" s="19">
        <v>9.6725928820199994E-2</v>
      </c>
      <c r="G692" s="19">
        <v>1.7386882641200001</v>
      </c>
      <c r="H692" s="19">
        <f t="shared" si="155"/>
        <v>2.2320658070597998</v>
      </c>
      <c r="I692" s="42">
        <f t="shared" si="156"/>
        <v>0</v>
      </c>
      <c r="J692" s="42">
        <f t="shared" si="157"/>
        <v>2.3780308402303145</v>
      </c>
      <c r="K692" s="42">
        <f t="shared" si="158"/>
        <v>42.74608022952787</v>
      </c>
      <c r="L692" s="42">
        <f t="shared" si="159"/>
        <v>54.875888930241821</v>
      </c>
      <c r="M692" s="19">
        <v>0.18602099999999999</v>
      </c>
      <c r="N692" s="19">
        <v>0.23667099999999999</v>
      </c>
      <c r="O692" s="41">
        <f t="shared" si="160"/>
        <v>0.42269199999999996</v>
      </c>
      <c r="P692" s="19">
        <v>0.44878200000000001</v>
      </c>
      <c r="Q692" s="41">
        <f t="shared" si="161"/>
        <v>0.87147399999999997</v>
      </c>
      <c r="R692" s="44">
        <f t="shared" si="162"/>
        <v>4.5733722108037407</v>
      </c>
      <c r="S692" s="44">
        <f t="shared" si="163"/>
        <v>5.8186149655314843</v>
      </c>
      <c r="T692" s="44">
        <f t="shared" si="164"/>
        <v>10.391987176335224</v>
      </c>
      <c r="U692" s="44">
        <f t="shared" si="165"/>
        <v>11.03341626756616</v>
      </c>
      <c r="V692" s="44">
        <f t="shared" si="166"/>
        <v>21.425403443901384</v>
      </c>
      <c r="X692" s="36">
        <f t="shared" si="154"/>
        <v>100</v>
      </c>
      <c r="Y692" s="47">
        <f t="shared" si="167"/>
        <v>21.425403443901384</v>
      </c>
    </row>
    <row r="693" spans="1:25" ht="15" x14ac:dyDescent="0.25">
      <c r="A693" s="18" t="s">
        <v>1347</v>
      </c>
      <c r="B693" s="18" t="s">
        <v>1348</v>
      </c>
      <c r="C693" s="18" t="s">
        <v>1778</v>
      </c>
      <c r="D693" s="19">
        <v>1.14893</v>
      </c>
      <c r="E693" s="19">
        <v>0</v>
      </c>
      <c r="F693" s="19">
        <v>0</v>
      </c>
      <c r="G693" s="19">
        <v>0.36327826224499998</v>
      </c>
      <c r="H693" s="19">
        <f t="shared" si="155"/>
        <v>0.78565173775500008</v>
      </c>
      <c r="I693" s="42">
        <f t="shared" si="156"/>
        <v>0</v>
      </c>
      <c r="J693" s="42">
        <f t="shared" si="157"/>
        <v>0</v>
      </c>
      <c r="K693" s="42">
        <f t="shared" si="158"/>
        <v>31.618833370614396</v>
      </c>
      <c r="L693" s="42">
        <f t="shared" si="159"/>
        <v>68.381166629385604</v>
      </c>
      <c r="M693" s="19">
        <v>8.8083499999999995E-4</v>
      </c>
      <c r="N693" s="19">
        <v>1.2481199999999999E-3</v>
      </c>
      <c r="O693" s="41">
        <f t="shared" si="160"/>
        <v>2.1289550000000001E-3</v>
      </c>
      <c r="P693" s="19">
        <v>4.53239E-2</v>
      </c>
      <c r="Q693" s="41">
        <f t="shared" si="161"/>
        <v>4.7452855000000002E-2</v>
      </c>
      <c r="R693" s="44">
        <f t="shared" si="162"/>
        <v>7.6665680241616102E-2</v>
      </c>
      <c r="S693" s="44">
        <f t="shared" si="163"/>
        <v>0.10863325006745406</v>
      </c>
      <c r="T693" s="44">
        <f t="shared" si="164"/>
        <v>0.18529893030907019</v>
      </c>
      <c r="U693" s="44">
        <f t="shared" si="165"/>
        <v>3.944879148425056</v>
      </c>
      <c r="V693" s="44">
        <f t="shared" si="166"/>
        <v>4.1301780787341267</v>
      </c>
      <c r="X693" s="36">
        <f t="shared" si="154"/>
        <v>100</v>
      </c>
      <c r="Y693" s="47">
        <f t="shared" si="167"/>
        <v>4.1301780787341258</v>
      </c>
    </row>
    <row r="694" spans="1:25" ht="15" x14ac:dyDescent="0.25">
      <c r="A694" s="18" t="s">
        <v>1349</v>
      </c>
      <c r="B694" s="18" t="s">
        <v>1350</v>
      </c>
      <c r="C694" s="18" t="s">
        <v>38</v>
      </c>
      <c r="D694" s="19">
        <v>1.31602</v>
      </c>
      <c r="E694" s="19">
        <v>0</v>
      </c>
      <c r="F694" s="19">
        <v>0</v>
      </c>
      <c r="G694" s="19">
        <v>0</v>
      </c>
      <c r="H694" s="19">
        <f t="shared" si="155"/>
        <v>1.31602</v>
      </c>
      <c r="I694" s="42">
        <f t="shared" si="156"/>
        <v>0</v>
      </c>
      <c r="J694" s="42">
        <f t="shared" si="157"/>
        <v>0</v>
      </c>
      <c r="K694" s="42">
        <f t="shared" si="158"/>
        <v>0</v>
      </c>
      <c r="L694" s="42">
        <f t="shared" si="159"/>
        <v>100</v>
      </c>
      <c r="M694" s="19">
        <v>6.3907399999999998E-3</v>
      </c>
      <c r="N694" s="19">
        <v>1.43873E-2</v>
      </c>
      <c r="O694" s="41">
        <f t="shared" si="160"/>
        <v>2.0778040000000001E-2</v>
      </c>
      <c r="P694" s="19">
        <v>2.5540199999999999E-2</v>
      </c>
      <c r="Q694" s="41">
        <f t="shared" si="161"/>
        <v>4.6318239999999997E-2</v>
      </c>
      <c r="R694" s="44">
        <f t="shared" si="162"/>
        <v>0.48561116092460604</v>
      </c>
      <c r="S694" s="44">
        <f t="shared" si="163"/>
        <v>1.0932432637801857</v>
      </c>
      <c r="T694" s="44">
        <f t="shared" si="164"/>
        <v>1.5788544247047918</v>
      </c>
      <c r="U694" s="44">
        <f t="shared" si="165"/>
        <v>1.9407151866992902</v>
      </c>
      <c r="V694" s="44">
        <f t="shared" si="166"/>
        <v>3.5195696114040818</v>
      </c>
      <c r="X694" s="36">
        <f t="shared" si="154"/>
        <v>100</v>
      </c>
      <c r="Y694" s="47">
        <f t="shared" si="167"/>
        <v>3.5195696114040818</v>
      </c>
    </row>
    <row r="695" spans="1:25" ht="15" x14ac:dyDescent="0.25">
      <c r="A695" s="18" t="s">
        <v>1351</v>
      </c>
      <c r="B695" s="18" t="s">
        <v>1352</v>
      </c>
      <c r="C695" s="18" t="s">
        <v>38</v>
      </c>
      <c r="D695" s="19">
        <v>1.89666</v>
      </c>
      <c r="E695" s="19">
        <v>0</v>
      </c>
      <c r="F695" s="19">
        <v>0</v>
      </c>
      <c r="G695" s="19">
        <v>0.19727127361300001</v>
      </c>
      <c r="H695" s="19">
        <f t="shared" si="155"/>
        <v>1.699388726387</v>
      </c>
      <c r="I695" s="42">
        <f t="shared" si="156"/>
        <v>0</v>
      </c>
      <c r="J695" s="42">
        <f t="shared" si="157"/>
        <v>0</v>
      </c>
      <c r="K695" s="42">
        <f t="shared" si="158"/>
        <v>10.400982443505953</v>
      </c>
      <c r="L695" s="42">
        <f t="shared" si="159"/>
        <v>89.599017556494047</v>
      </c>
      <c r="M695" s="19">
        <v>1.84E-2</v>
      </c>
      <c r="N695" s="19">
        <v>2.2506700000000001E-2</v>
      </c>
      <c r="O695" s="41">
        <f t="shared" si="160"/>
        <v>4.0906700000000004E-2</v>
      </c>
      <c r="P695" s="19">
        <v>0.189887</v>
      </c>
      <c r="Q695" s="41">
        <f t="shared" si="161"/>
        <v>0.23079369999999999</v>
      </c>
      <c r="R695" s="44">
        <f t="shared" si="162"/>
        <v>0.97012643278183763</v>
      </c>
      <c r="S695" s="44">
        <f t="shared" si="163"/>
        <v>1.1866491622114665</v>
      </c>
      <c r="T695" s="44">
        <f t="shared" si="164"/>
        <v>2.1567755949933041</v>
      </c>
      <c r="U695" s="44">
        <f t="shared" si="165"/>
        <v>10.011652062045913</v>
      </c>
      <c r="V695" s="44">
        <f t="shared" si="166"/>
        <v>12.168427657039215</v>
      </c>
      <c r="X695" s="36">
        <f t="shared" si="154"/>
        <v>100</v>
      </c>
      <c r="Y695" s="47">
        <f t="shared" si="167"/>
        <v>12.168427657039217</v>
      </c>
    </row>
    <row r="696" spans="1:25" ht="15" x14ac:dyDescent="0.25">
      <c r="A696" s="18" t="s">
        <v>1353</v>
      </c>
      <c r="B696" s="18" t="s">
        <v>1354</v>
      </c>
      <c r="C696" s="18" t="s">
        <v>38</v>
      </c>
      <c r="D696" s="19">
        <v>1.65709</v>
      </c>
      <c r="E696" s="19">
        <v>0</v>
      </c>
      <c r="F696" s="19">
        <v>0</v>
      </c>
      <c r="G696" s="19">
        <v>0</v>
      </c>
      <c r="H696" s="19">
        <f t="shared" si="155"/>
        <v>1.65709</v>
      </c>
      <c r="I696" s="42">
        <f t="shared" si="156"/>
        <v>0</v>
      </c>
      <c r="J696" s="42">
        <f t="shared" si="157"/>
        <v>0</v>
      </c>
      <c r="K696" s="42">
        <f t="shared" si="158"/>
        <v>0</v>
      </c>
      <c r="L696" s="42">
        <f t="shared" si="159"/>
        <v>100</v>
      </c>
      <c r="M696" s="19">
        <v>1.24E-2</v>
      </c>
      <c r="N696" s="19">
        <v>2.3999999999999998E-3</v>
      </c>
      <c r="O696" s="41">
        <f t="shared" si="160"/>
        <v>1.4799999999999999E-2</v>
      </c>
      <c r="P696" s="19">
        <v>2.92549E-2</v>
      </c>
      <c r="Q696" s="41">
        <f t="shared" si="161"/>
        <v>4.4054900000000001E-2</v>
      </c>
      <c r="R696" s="44">
        <f t="shared" si="162"/>
        <v>0.74829973025001661</v>
      </c>
      <c r="S696" s="44">
        <f t="shared" si="163"/>
        <v>0.14483220585484191</v>
      </c>
      <c r="T696" s="44">
        <f t="shared" si="164"/>
        <v>0.89313193610485853</v>
      </c>
      <c r="U696" s="44">
        <f t="shared" si="165"/>
        <v>1.7654382079428397</v>
      </c>
      <c r="V696" s="44">
        <f t="shared" si="166"/>
        <v>2.6585701440476983</v>
      </c>
      <c r="X696" s="36">
        <f t="shared" si="154"/>
        <v>100</v>
      </c>
      <c r="Y696" s="47">
        <f t="shared" si="167"/>
        <v>2.6585701440476983</v>
      </c>
    </row>
    <row r="697" spans="1:25" ht="15" x14ac:dyDescent="0.25">
      <c r="A697" s="18" t="s">
        <v>1355</v>
      </c>
      <c r="B697" s="18" t="s">
        <v>1356</v>
      </c>
      <c r="C697" s="18" t="s">
        <v>38</v>
      </c>
      <c r="D697" s="19">
        <v>0.65566100000000005</v>
      </c>
      <c r="E697" s="19">
        <v>3.7971740175800003E-2</v>
      </c>
      <c r="F697" s="19">
        <v>0.115066798308</v>
      </c>
      <c r="G697" s="19">
        <v>0.248442356778</v>
      </c>
      <c r="H697" s="19">
        <f t="shared" si="155"/>
        <v>0.25418010473820007</v>
      </c>
      <c r="I697" s="42">
        <f t="shared" si="156"/>
        <v>5.7913678220604856</v>
      </c>
      <c r="J697" s="42">
        <f t="shared" si="157"/>
        <v>17.54973962276237</v>
      </c>
      <c r="K697" s="42">
        <f t="shared" si="158"/>
        <v>37.891891812689785</v>
      </c>
      <c r="L697" s="42">
        <f t="shared" si="159"/>
        <v>38.767000742487362</v>
      </c>
      <c r="M697" s="19">
        <v>0</v>
      </c>
      <c r="N697" s="19">
        <v>0</v>
      </c>
      <c r="O697" s="41">
        <f t="shared" si="160"/>
        <v>0</v>
      </c>
      <c r="P697" s="19">
        <v>1.7951000000000002E-2</v>
      </c>
      <c r="Q697" s="41">
        <f t="shared" si="161"/>
        <v>1.7951000000000002E-2</v>
      </c>
      <c r="R697" s="44">
        <f t="shared" si="162"/>
        <v>0</v>
      </c>
      <c r="S697" s="44">
        <f t="shared" si="163"/>
        <v>0</v>
      </c>
      <c r="T697" s="44">
        <f t="shared" si="164"/>
        <v>0</v>
      </c>
      <c r="U697" s="44">
        <f t="shared" si="165"/>
        <v>2.7378477597416957</v>
      </c>
      <c r="V697" s="44">
        <f t="shared" si="166"/>
        <v>2.7378477597416957</v>
      </c>
      <c r="X697" s="36">
        <f t="shared" si="154"/>
        <v>100</v>
      </c>
      <c r="Y697" s="47">
        <f t="shared" si="167"/>
        <v>2.7378477597416957</v>
      </c>
    </row>
    <row r="698" spans="1:25" ht="15" x14ac:dyDescent="0.25">
      <c r="A698" s="18" t="s">
        <v>1357</v>
      </c>
      <c r="B698" s="18" t="s">
        <v>1358</v>
      </c>
      <c r="C698" s="18" t="s">
        <v>38</v>
      </c>
      <c r="D698" s="19">
        <v>4.3949400000000001</v>
      </c>
      <c r="E698" s="19">
        <v>0</v>
      </c>
      <c r="F698" s="19">
        <v>0</v>
      </c>
      <c r="G698" s="19">
        <v>0</v>
      </c>
      <c r="H698" s="19">
        <f t="shared" si="155"/>
        <v>4.3949400000000001</v>
      </c>
      <c r="I698" s="42">
        <f t="shared" si="156"/>
        <v>0</v>
      </c>
      <c r="J698" s="42">
        <f t="shared" si="157"/>
        <v>0</v>
      </c>
      <c r="K698" s="42">
        <f t="shared" si="158"/>
        <v>0</v>
      </c>
      <c r="L698" s="42">
        <f t="shared" si="159"/>
        <v>100</v>
      </c>
      <c r="M698" s="19">
        <v>2.7437599999999999E-2</v>
      </c>
      <c r="N698" s="19">
        <v>1.9599999999999999E-2</v>
      </c>
      <c r="O698" s="41">
        <f t="shared" si="160"/>
        <v>4.7037599999999999E-2</v>
      </c>
      <c r="P698" s="19">
        <v>8.0230700000000002E-2</v>
      </c>
      <c r="Q698" s="41">
        <f t="shared" si="161"/>
        <v>0.1272683</v>
      </c>
      <c r="R698" s="44">
        <f t="shared" si="162"/>
        <v>0.62429976290916378</v>
      </c>
      <c r="S698" s="44">
        <f t="shared" si="163"/>
        <v>0.4459674079737152</v>
      </c>
      <c r="T698" s="44">
        <f t="shared" si="164"/>
        <v>1.070267170882879</v>
      </c>
      <c r="U698" s="44">
        <f t="shared" si="165"/>
        <v>1.8255243530059571</v>
      </c>
      <c r="V698" s="44">
        <f t="shared" si="166"/>
        <v>2.8957915238888359</v>
      </c>
      <c r="X698" s="36">
        <f t="shared" si="154"/>
        <v>100</v>
      </c>
      <c r="Y698" s="47">
        <f t="shared" si="167"/>
        <v>2.8957915238888363</v>
      </c>
    </row>
    <row r="699" spans="1:25" ht="15" x14ac:dyDescent="0.25">
      <c r="A699" s="18" t="s">
        <v>1359</v>
      </c>
      <c r="B699" s="18" t="s">
        <v>1360</v>
      </c>
      <c r="C699" s="18" t="s">
        <v>38</v>
      </c>
      <c r="D699" s="19">
        <v>0.38741399999999998</v>
      </c>
      <c r="E699" s="19">
        <v>0</v>
      </c>
      <c r="F699" s="19">
        <v>0</v>
      </c>
      <c r="G699" s="19">
        <v>0</v>
      </c>
      <c r="H699" s="19">
        <f t="shared" si="155"/>
        <v>0.38741399999999998</v>
      </c>
      <c r="I699" s="42">
        <f t="shared" si="156"/>
        <v>0</v>
      </c>
      <c r="J699" s="42">
        <f t="shared" si="157"/>
        <v>0</v>
      </c>
      <c r="K699" s="42">
        <f t="shared" si="158"/>
        <v>0</v>
      </c>
      <c r="L699" s="42">
        <f t="shared" si="159"/>
        <v>100</v>
      </c>
      <c r="M699" s="19">
        <v>0</v>
      </c>
      <c r="N699" s="19">
        <v>0</v>
      </c>
      <c r="O699" s="41">
        <f t="shared" si="160"/>
        <v>0</v>
      </c>
      <c r="P699" s="19">
        <v>8.1815000000000002E-4</v>
      </c>
      <c r="Q699" s="41">
        <f t="shared" si="161"/>
        <v>8.1815000000000002E-4</v>
      </c>
      <c r="R699" s="44">
        <f t="shared" si="162"/>
        <v>0</v>
      </c>
      <c r="S699" s="44">
        <f t="shared" si="163"/>
        <v>0</v>
      </c>
      <c r="T699" s="44">
        <f t="shared" si="164"/>
        <v>0</v>
      </c>
      <c r="U699" s="44">
        <f t="shared" si="165"/>
        <v>0.21118235272860561</v>
      </c>
      <c r="V699" s="44">
        <f t="shared" si="166"/>
        <v>0.21118235272860561</v>
      </c>
      <c r="X699" s="36">
        <f t="shared" si="154"/>
        <v>100</v>
      </c>
      <c r="Y699" s="47">
        <f t="shared" si="167"/>
        <v>0.21118235272860561</v>
      </c>
    </row>
    <row r="700" spans="1:25" ht="15" x14ac:dyDescent="0.25">
      <c r="A700" s="18" t="s">
        <v>1361</v>
      </c>
      <c r="B700" s="18" t="s">
        <v>1362</v>
      </c>
      <c r="C700" s="18" t="s">
        <v>38</v>
      </c>
      <c r="D700" s="19">
        <v>3.3175400000000002</v>
      </c>
      <c r="E700" s="19">
        <v>0</v>
      </c>
      <c r="F700" s="19">
        <v>0</v>
      </c>
      <c r="G700" s="19">
        <v>0</v>
      </c>
      <c r="H700" s="19">
        <f t="shared" si="155"/>
        <v>3.3175400000000002</v>
      </c>
      <c r="I700" s="42">
        <f t="shared" si="156"/>
        <v>0</v>
      </c>
      <c r="J700" s="42">
        <f t="shared" si="157"/>
        <v>0</v>
      </c>
      <c r="K700" s="42">
        <f t="shared" si="158"/>
        <v>0</v>
      </c>
      <c r="L700" s="42">
        <f t="shared" si="159"/>
        <v>100</v>
      </c>
      <c r="M700" s="19">
        <v>2.8582400000000001E-2</v>
      </c>
      <c r="N700" s="19">
        <v>0.201436</v>
      </c>
      <c r="O700" s="41">
        <f t="shared" si="160"/>
        <v>0.23001840000000001</v>
      </c>
      <c r="P700" s="19">
        <v>1.16157</v>
      </c>
      <c r="Q700" s="41">
        <f t="shared" si="161"/>
        <v>1.3915884000000001</v>
      </c>
      <c r="R700" s="44">
        <f t="shared" si="162"/>
        <v>0.86155404305599936</v>
      </c>
      <c r="S700" s="44">
        <f t="shared" si="163"/>
        <v>6.0718484178035537</v>
      </c>
      <c r="T700" s="44">
        <f t="shared" si="164"/>
        <v>6.9334024608595533</v>
      </c>
      <c r="U700" s="44">
        <f t="shared" si="165"/>
        <v>35.012991553982772</v>
      </c>
      <c r="V700" s="44">
        <f t="shared" si="166"/>
        <v>41.946394014842326</v>
      </c>
      <c r="X700" s="36">
        <f t="shared" si="154"/>
        <v>100</v>
      </c>
      <c r="Y700" s="47">
        <f t="shared" si="167"/>
        <v>41.946394014842326</v>
      </c>
    </row>
    <row r="701" spans="1:25" ht="15" x14ac:dyDescent="0.25">
      <c r="A701" s="18" t="s">
        <v>1363</v>
      </c>
      <c r="B701" s="18" t="s">
        <v>1364</v>
      </c>
      <c r="C701" s="18" t="s">
        <v>38</v>
      </c>
      <c r="D701" s="19">
        <v>0.18716099999999999</v>
      </c>
      <c r="E701" s="19">
        <v>0</v>
      </c>
      <c r="F701" s="19">
        <v>4.1949207497399997E-3</v>
      </c>
      <c r="G701" s="19">
        <v>0.18296634335600001</v>
      </c>
      <c r="H701" s="19">
        <f t="shared" si="155"/>
        <v>-2.6410574002766474E-7</v>
      </c>
      <c r="I701" s="42">
        <f t="shared" si="156"/>
        <v>0</v>
      </c>
      <c r="J701" s="42">
        <f t="shared" si="157"/>
        <v>2.2413434154230849</v>
      </c>
      <c r="K701" s="42">
        <f t="shared" si="158"/>
        <v>97.758797696101226</v>
      </c>
      <c r="L701" s="42">
        <f t="shared" si="159"/>
        <v>-1.4111152431738703E-4</v>
      </c>
      <c r="M701" s="19">
        <v>0</v>
      </c>
      <c r="N701" s="19">
        <v>0</v>
      </c>
      <c r="O701" s="41">
        <f t="shared" si="160"/>
        <v>0</v>
      </c>
      <c r="P701" s="19">
        <v>0</v>
      </c>
      <c r="Q701" s="41">
        <f t="shared" si="161"/>
        <v>0</v>
      </c>
      <c r="R701" s="44">
        <f t="shared" si="162"/>
        <v>0</v>
      </c>
      <c r="S701" s="44">
        <f t="shared" si="163"/>
        <v>0</v>
      </c>
      <c r="T701" s="44">
        <f t="shared" si="164"/>
        <v>0</v>
      </c>
      <c r="U701" s="44">
        <f t="shared" si="165"/>
        <v>0</v>
      </c>
      <c r="V701" s="44">
        <f t="shared" si="166"/>
        <v>0</v>
      </c>
      <c r="X701" s="36">
        <f t="shared" si="154"/>
        <v>100</v>
      </c>
      <c r="Y701" s="47">
        <f t="shared" si="167"/>
        <v>0</v>
      </c>
    </row>
    <row r="702" spans="1:25" ht="15" x14ac:dyDescent="0.25">
      <c r="A702" s="18" t="s">
        <v>1365</v>
      </c>
      <c r="B702" s="18" t="s">
        <v>1364</v>
      </c>
      <c r="C702" s="18" t="s">
        <v>38</v>
      </c>
      <c r="D702" s="19">
        <v>1.61581</v>
      </c>
      <c r="E702" s="19">
        <v>0</v>
      </c>
      <c r="F702" s="19">
        <v>1.4104567799700001E-2</v>
      </c>
      <c r="G702" s="19">
        <v>0.81921367665599998</v>
      </c>
      <c r="H702" s="19">
        <f t="shared" si="155"/>
        <v>0.78249175554429995</v>
      </c>
      <c r="I702" s="42">
        <f t="shared" si="156"/>
        <v>0</v>
      </c>
      <c r="J702" s="42">
        <f t="shared" si="157"/>
        <v>0.8729100450981242</v>
      </c>
      <c r="K702" s="42">
        <f t="shared" si="158"/>
        <v>50.699876635000408</v>
      </c>
      <c r="L702" s="42">
        <f t="shared" si="159"/>
        <v>48.427213319901469</v>
      </c>
      <c r="M702" s="19">
        <v>0</v>
      </c>
      <c r="N702" s="19">
        <v>2.9873500000000001E-5</v>
      </c>
      <c r="O702" s="41">
        <f t="shared" si="160"/>
        <v>2.9873500000000001E-5</v>
      </c>
      <c r="P702" s="19">
        <v>3.2941799999999999E-3</v>
      </c>
      <c r="Q702" s="41">
        <f t="shared" si="161"/>
        <v>3.3240534999999997E-3</v>
      </c>
      <c r="R702" s="44">
        <f t="shared" si="162"/>
        <v>0</v>
      </c>
      <c r="S702" s="44">
        <f t="shared" si="163"/>
        <v>1.8488250474993967E-3</v>
      </c>
      <c r="T702" s="44">
        <f t="shared" si="164"/>
        <v>1.8488250474993967E-3</v>
      </c>
      <c r="U702" s="44">
        <f t="shared" si="165"/>
        <v>0.20387174234594413</v>
      </c>
      <c r="V702" s="44">
        <f t="shared" si="166"/>
        <v>0.20572056739344349</v>
      </c>
      <c r="X702" s="36">
        <f t="shared" si="154"/>
        <v>100</v>
      </c>
      <c r="Y702" s="47">
        <f t="shared" si="167"/>
        <v>0.20572056739344352</v>
      </c>
    </row>
    <row r="703" spans="1:25" ht="15" x14ac:dyDescent="0.25">
      <c r="A703" s="18" t="s">
        <v>1366</v>
      </c>
      <c r="B703" s="18" t="s">
        <v>1367</v>
      </c>
      <c r="C703" s="18" t="s">
        <v>38</v>
      </c>
      <c r="D703" s="19">
        <v>0.48482500000000001</v>
      </c>
      <c r="E703" s="19">
        <v>8.1161382831700005E-2</v>
      </c>
      <c r="F703" s="19">
        <v>2.7680460951600001E-2</v>
      </c>
      <c r="G703" s="19">
        <v>2.28470246518E-2</v>
      </c>
      <c r="H703" s="19">
        <f t="shared" si="155"/>
        <v>0.35313613156490004</v>
      </c>
      <c r="I703" s="42">
        <f t="shared" si="156"/>
        <v>16.740346069550871</v>
      </c>
      <c r="J703" s="42">
        <f t="shared" si="157"/>
        <v>5.7093716189552932</v>
      </c>
      <c r="K703" s="42">
        <f t="shared" si="158"/>
        <v>4.7124270926210485</v>
      </c>
      <c r="L703" s="42">
        <f t="shared" si="159"/>
        <v>72.837855218872789</v>
      </c>
      <c r="M703" s="19">
        <v>1.6075300000000001E-2</v>
      </c>
      <c r="N703" s="19">
        <v>3.0361599999999999E-2</v>
      </c>
      <c r="O703" s="41">
        <f t="shared" si="160"/>
        <v>4.6436900000000003E-2</v>
      </c>
      <c r="P703" s="19">
        <v>4.08759E-2</v>
      </c>
      <c r="Q703" s="41">
        <f t="shared" si="161"/>
        <v>8.7312799999999996E-2</v>
      </c>
      <c r="R703" s="44">
        <f t="shared" si="162"/>
        <v>3.3156912287938947</v>
      </c>
      <c r="S703" s="44">
        <f t="shared" si="163"/>
        <v>6.2623833341927488</v>
      </c>
      <c r="T703" s="44">
        <f t="shared" si="164"/>
        <v>9.5780745629866448</v>
      </c>
      <c r="U703" s="44">
        <f t="shared" si="165"/>
        <v>8.4310627546021752</v>
      </c>
      <c r="V703" s="44">
        <f t="shared" si="166"/>
        <v>18.00913731758882</v>
      </c>
      <c r="X703" s="36">
        <f t="shared" si="154"/>
        <v>100</v>
      </c>
      <c r="Y703" s="47">
        <f t="shared" si="167"/>
        <v>18.009137317588817</v>
      </c>
    </row>
    <row r="704" spans="1:25" ht="15" x14ac:dyDescent="0.25">
      <c r="A704" s="18" t="s">
        <v>1368</v>
      </c>
      <c r="B704" s="18" t="s">
        <v>1369</v>
      </c>
      <c r="C704" s="18" t="s">
        <v>49</v>
      </c>
      <c r="D704" s="19">
        <v>9.0843500000000006</v>
      </c>
      <c r="E704" s="19">
        <v>0</v>
      </c>
      <c r="F704" s="19">
        <v>0</v>
      </c>
      <c r="G704" s="19">
        <v>0</v>
      </c>
      <c r="H704" s="19">
        <f t="shared" si="155"/>
        <v>9.0843500000000006</v>
      </c>
      <c r="I704" s="42">
        <f t="shared" si="156"/>
        <v>0</v>
      </c>
      <c r="J704" s="42">
        <f t="shared" si="157"/>
        <v>0</v>
      </c>
      <c r="K704" s="42">
        <f t="shared" si="158"/>
        <v>0</v>
      </c>
      <c r="L704" s="42">
        <f t="shared" si="159"/>
        <v>100</v>
      </c>
      <c r="M704" s="19">
        <v>0.36352499999999999</v>
      </c>
      <c r="N704" s="19">
        <v>0.336009</v>
      </c>
      <c r="O704" s="41">
        <f t="shared" si="160"/>
        <v>0.69953399999999999</v>
      </c>
      <c r="P704" s="19">
        <v>1.5381400000000001</v>
      </c>
      <c r="Q704" s="41">
        <f t="shared" si="161"/>
        <v>2.2376740000000002</v>
      </c>
      <c r="R704" s="44">
        <f t="shared" si="162"/>
        <v>4.0016621992767778</v>
      </c>
      <c r="S704" s="44">
        <f t="shared" si="163"/>
        <v>3.6987676608673157</v>
      </c>
      <c r="T704" s="44">
        <f t="shared" si="164"/>
        <v>7.7004298601440935</v>
      </c>
      <c r="U704" s="44">
        <f t="shared" si="165"/>
        <v>16.931756262143136</v>
      </c>
      <c r="V704" s="44">
        <f t="shared" si="166"/>
        <v>24.63218612228723</v>
      </c>
      <c r="X704" s="36">
        <f t="shared" si="154"/>
        <v>100</v>
      </c>
      <c r="Y704" s="47">
        <f t="shared" si="167"/>
        <v>24.63218612228723</v>
      </c>
    </row>
    <row r="705" spans="1:25" ht="15" x14ac:dyDescent="0.25">
      <c r="A705" s="18" t="s">
        <v>1370</v>
      </c>
      <c r="B705" s="18" t="s">
        <v>1371</v>
      </c>
      <c r="C705" s="18" t="s">
        <v>38</v>
      </c>
      <c r="D705" s="19">
        <v>8.4611900000000002</v>
      </c>
      <c r="E705" s="19">
        <v>0</v>
      </c>
      <c r="F705" s="19">
        <v>0.13202056284899999</v>
      </c>
      <c r="G705" s="19">
        <v>0.20754733338299999</v>
      </c>
      <c r="H705" s="19">
        <f t="shared" si="155"/>
        <v>8.1216221037680008</v>
      </c>
      <c r="I705" s="42">
        <f t="shared" si="156"/>
        <v>0</v>
      </c>
      <c r="J705" s="42">
        <f t="shared" si="157"/>
        <v>1.5603072717785558</v>
      </c>
      <c r="K705" s="42">
        <f t="shared" si="158"/>
        <v>2.4529331380455939</v>
      </c>
      <c r="L705" s="42">
        <f t="shared" si="159"/>
        <v>95.986759590175851</v>
      </c>
      <c r="M705" s="19">
        <v>0.33179199999999998</v>
      </c>
      <c r="N705" s="19">
        <v>0.14535000000000001</v>
      </c>
      <c r="O705" s="41">
        <f t="shared" si="160"/>
        <v>0.47714199999999996</v>
      </c>
      <c r="P705" s="19">
        <v>0.28780800000000001</v>
      </c>
      <c r="Q705" s="41">
        <f t="shared" si="161"/>
        <v>0.76495000000000002</v>
      </c>
      <c r="R705" s="44">
        <f t="shared" si="162"/>
        <v>3.9213396697154885</v>
      </c>
      <c r="S705" s="44">
        <f t="shared" si="163"/>
        <v>1.7178434711902228</v>
      </c>
      <c r="T705" s="44">
        <f t="shared" si="164"/>
        <v>5.6391831409057112</v>
      </c>
      <c r="U705" s="44">
        <f t="shared" si="165"/>
        <v>3.4015073529846278</v>
      </c>
      <c r="V705" s="44">
        <f t="shared" si="166"/>
        <v>9.0406904938903399</v>
      </c>
      <c r="X705" s="36">
        <f t="shared" si="154"/>
        <v>100</v>
      </c>
      <c r="Y705" s="47">
        <f t="shared" si="167"/>
        <v>9.0406904938903381</v>
      </c>
    </row>
    <row r="706" spans="1:25" ht="15" x14ac:dyDescent="0.25">
      <c r="A706" s="18" t="s">
        <v>1372</v>
      </c>
      <c r="B706" s="18" t="s">
        <v>1373</v>
      </c>
      <c r="C706" s="18" t="s">
        <v>38</v>
      </c>
      <c r="D706" s="19">
        <v>25.023199999999999</v>
      </c>
      <c r="E706" s="19">
        <v>0</v>
      </c>
      <c r="F706" s="19">
        <v>8.8938541767599993E-2</v>
      </c>
      <c r="G706" s="19">
        <v>0.75459419874699996</v>
      </c>
      <c r="H706" s="19">
        <f t="shared" si="155"/>
        <v>24.179667259485399</v>
      </c>
      <c r="I706" s="42">
        <f t="shared" si="156"/>
        <v>0</v>
      </c>
      <c r="J706" s="42">
        <f t="shared" si="157"/>
        <v>0.35542433328910772</v>
      </c>
      <c r="K706" s="42">
        <f t="shared" si="158"/>
        <v>3.0155783382900667</v>
      </c>
      <c r="L706" s="42">
        <f t="shared" si="159"/>
        <v>96.628997328420823</v>
      </c>
      <c r="M706" s="19">
        <v>0.48621199999999998</v>
      </c>
      <c r="N706" s="19">
        <v>0.15767400000000001</v>
      </c>
      <c r="O706" s="41">
        <f t="shared" si="160"/>
        <v>0.64388599999999996</v>
      </c>
      <c r="P706" s="19">
        <v>0.413468</v>
      </c>
      <c r="Q706" s="41">
        <f t="shared" si="161"/>
        <v>1.0573539999999999</v>
      </c>
      <c r="R706" s="44">
        <f t="shared" si="162"/>
        <v>1.9430448543751397</v>
      </c>
      <c r="S706" s="44">
        <f t="shared" si="163"/>
        <v>0.63011125675373258</v>
      </c>
      <c r="T706" s="44">
        <f t="shared" si="164"/>
        <v>2.5731561111288723</v>
      </c>
      <c r="U706" s="44">
        <f t="shared" si="165"/>
        <v>1.6523386297515905</v>
      </c>
      <c r="V706" s="44">
        <f t="shared" si="166"/>
        <v>4.2254947408804631</v>
      </c>
      <c r="X706" s="36">
        <f t="shared" si="154"/>
        <v>100</v>
      </c>
      <c r="Y706" s="47">
        <f t="shared" si="167"/>
        <v>4.2254947408804631</v>
      </c>
    </row>
    <row r="707" spans="1:25" ht="15" x14ac:dyDescent="0.25">
      <c r="A707" s="18" t="s">
        <v>1374</v>
      </c>
      <c r="B707" s="18" t="s">
        <v>1375</v>
      </c>
      <c r="C707" s="18" t="s">
        <v>38</v>
      </c>
      <c r="D707" s="19">
        <v>0.35344599999999998</v>
      </c>
      <c r="E707" s="19">
        <v>0</v>
      </c>
      <c r="F707" s="19">
        <v>0</v>
      </c>
      <c r="G707" s="19">
        <v>0</v>
      </c>
      <c r="H707" s="19">
        <f t="shared" si="155"/>
        <v>0.35344599999999998</v>
      </c>
      <c r="I707" s="42">
        <f t="shared" si="156"/>
        <v>0</v>
      </c>
      <c r="J707" s="42">
        <f t="shared" si="157"/>
        <v>0</v>
      </c>
      <c r="K707" s="42">
        <f t="shared" si="158"/>
        <v>0</v>
      </c>
      <c r="L707" s="42">
        <f t="shared" si="159"/>
        <v>100</v>
      </c>
      <c r="M707" s="19">
        <v>5.9693899999999998E-3</v>
      </c>
      <c r="N707" s="19">
        <v>6.25488E-4</v>
      </c>
      <c r="O707" s="41">
        <f t="shared" si="160"/>
        <v>6.5948780000000002E-3</v>
      </c>
      <c r="P707" s="19">
        <v>7.5648999999999996E-4</v>
      </c>
      <c r="Q707" s="41">
        <f t="shared" si="161"/>
        <v>7.3513680000000005E-3</v>
      </c>
      <c r="R707" s="44">
        <f t="shared" si="162"/>
        <v>1.6889114603079396</v>
      </c>
      <c r="S707" s="44">
        <f t="shared" si="163"/>
        <v>0.17696847608969971</v>
      </c>
      <c r="T707" s="44">
        <f t="shared" si="164"/>
        <v>1.8658799363976395</v>
      </c>
      <c r="U707" s="44">
        <f t="shared" si="165"/>
        <v>0.21403269523491567</v>
      </c>
      <c r="V707" s="44">
        <f t="shared" si="166"/>
        <v>2.0799126316325549</v>
      </c>
      <c r="X707" s="36">
        <f t="shared" si="154"/>
        <v>100</v>
      </c>
      <c r="Y707" s="47">
        <f t="shared" si="167"/>
        <v>2.0799126316325549</v>
      </c>
    </row>
    <row r="708" spans="1:25" ht="15" x14ac:dyDescent="0.25">
      <c r="A708" s="18" t="s">
        <v>1376</v>
      </c>
      <c r="B708" s="18" t="s">
        <v>1377</v>
      </c>
      <c r="C708" s="18" t="s">
        <v>38</v>
      </c>
      <c r="D708" s="19">
        <v>13.645899999999999</v>
      </c>
      <c r="E708" s="19">
        <v>2.3422601900699998E-2</v>
      </c>
      <c r="F708" s="19">
        <v>1.4137796976399999E-4</v>
      </c>
      <c r="G708" s="19">
        <v>0</v>
      </c>
      <c r="H708" s="19">
        <f t="shared" si="155"/>
        <v>13.622336020129536</v>
      </c>
      <c r="I708" s="42">
        <f t="shared" si="156"/>
        <v>0.17164570970547929</v>
      </c>
      <c r="J708" s="42">
        <f t="shared" si="157"/>
        <v>1.0360472359023589E-3</v>
      </c>
      <c r="K708" s="42">
        <f t="shared" si="158"/>
        <v>0</v>
      </c>
      <c r="L708" s="42">
        <f t="shared" si="159"/>
        <v>99.827318243058627</v>
      </c>
      <c r="M708" s="19">
        <v>0.18026400000000001</v>
      </c>
      <c r="N708" s="19">
        <v>9.0192599999999998E-2</v>
      </c>
      <c r="O708" s="41">
        <f t="shared" si="160"/>
        <v>0.27045659999999999</v>
      </c>
      <c r="P708" s="19">
        <v>0.315776</v>
      </c>
      <c r="Q708" s="41">
        <f t="shared" si="161"/>
        <v>0.58623259999999999</v>
      </c>
      <c r="R708" s="44">
        <f t="shared" si="162"/>
        <v>1.3210121721542736</v>
      </c>
      <c r="S708" s="44">
        <f t="shared" si="163"/>
        <v>0.66095017551059299</v>
      </c>
      <c r="T708" s="44">
        <f t="shared" si="164"/>
        <v>1.9819623476648662</v>
      </c>
      <c r="U708" s="44">
        <f t="shared" si="165"/>
        <v>2.3140723587304612</v>
      </c>
      <c r="V708" s="44">
        <f t="shared" si="166"/>
        <v>4.2960347063953277</v>
      </c>
      <c r="X708" s="36">
        <f t="shared" si="154"/>
        <v>100.00000000000001</v>
      </c>
      <c r="Y708" s="47">
        <f t="shared" si="167"/>
        <v>4.2960347063953277</v>
      </c>
    </row>
    <row r="709" spans="1:25" ht="15" x14ac:dyDescent="0.25">
      <c r="A709" s="18" t="s">
        <v>1378</v>
      </c>
      <c r="B709" s="18" t="s">
        <v>1379</v>
      </c>
      <c r="C709" s="18" t="s">
        <v>38</v>
      </c>
      <c r="D709" s="19">
        <v>0.35399900000000001</v>
      </c>
      <c r="E709" s="19">
        <v>0</v>
      </c>
      <c r="F709" s="19">
        <v>0</v>
      </c>
      <c r="G709" s="19">
        <v>0</v>
      </c>
      <c r="H709" s="19">
        <f t="shared" si="155"/>
        <v>0.35399900000000001</v>
      </c>
      <c r="I709" s="42">
        <f t="shared" si="156"/>
        <v>0</v>
      </c>
      <c r="J709" s="42">
        <f t="shared" si="157"/>
        <v>0</v>
      </c>
      <c r="K709" s="42">
        <f t="shared" si="158"/>
        <v>0</v>
      </c>
      <c r="L709" s="42">
        <f t="shared" si="159"/>
        <v>100</v>
      </c>
      <c r="M709" s="19">
        <v>0</v>
      </c>
      <c r="N709" s="19">
        <v>0</v>
      </c>
      <c r="O709" s="41">
        <f t="shared" si="160"/>
        <v>0</v>
      </c>
      <c r="P709" s="19">
        <v>9.7225100000000002E-3</v>
      </c>
      <c r="Q709" s="41">
        <f t="shared" si="161"/>
        <v>9.7225100000000002E-3</v>
      </c>
      <c r="R709" s="44">
        <f t="shared" si="162"/>
        <v>0</v>
      </c>
      <c r="S709" s="44">
        <f t="shared" si="163"/>
        <v>0</v>
      </c>
      <c r="T709" s="44">
        <f t="shared" si="164"/>
        <v>0</v>
      </c>
      <c r="U709" s="44">
        <f t="shared" si="165"/>
        <v>2.7464795098291237</v>
      </c>
      <c r="V709" s="44">
        <f t="shared" si="166"/>
        <v>2.7464795098291237</v>
      </c>
      <c r="X709" s="36">
        <f t="shared" si="154"/>
        <v>100</v>
      </c>
      <c r="Y709" s="47">
        <f t="shared" si="167"/>
        <v>2.7464795098291237</v>
      </c>
    </row>
    <row r="710" spans="1:25" ht="15" x14ac:dyDescent="0.25">
      <c r="A710" s="18" t="s">
        <v>1380</v>
      </c>
      <c r="B710" s="18" t="s">
        <v>1381</v>
      </c>
      <c r="C710" s="18" t="s">
        <v>38</v>
      </c>
      <c r="D710" s="19">
        <v>1.8747</v>
      </c>
      <c r="E710" s="19">
        <v>0</v>
      </c>
      <c r="F710" s="19">
        <v>0</v>
      </c>
      <c r="G710" s="19">
        <v>0</v>
      </c>
      <c r="H710" s="19">
        <f t="shared" si="155"/>
        <v>1.8747</v>
      </c>
      <c r="I710" s="42">
        <f t="shared" si="156"/>
        <v>0</v>
      </c>
      <c r="J710" s="42">
        <f t="shared" si="157"/>
        <v>0</v>
      </c>
      <c r="K710" s="42">
        <f t="shared" si="158"/>
        <v>0</v>
      </c>
      <c r="L710" s="42">
        <f t="shared" si="159"/>
        <v>100</v>
      </c>
      <c r="M710" s="19">
        <v>3.99973E-2</v>
      </c>
      <c r="N710" s="19">
        <v>0.17602100000000001</v>
      </c>
      <c r="O710" s="41">
        <f t="shared" si="160"/>
        <v>0.2160183</v>
      </c>
      <c r="P710" s="19">
        <v>0.77049400000000001</v>
      </c>
      <c r="Q710" s="41">
        <f t="shared" si="161"/>
        <v>0.98651230000000001</v>
      </c>
      <c r="R710" s="44">
        <f t="shared" si="162"/>
        <v>2.1335306982450524</v>
      </c>
      <c r="S710" s="44">
        <f t="shared" si="163"/>
        <v>9.3892889528991308</v>
      </c>
      <c r="T710" s="44">
        <f t="shared" si="164"/>
        <v>11.522819651144182</v>
      </c>
      <c r="U710" s="44">
        <f t="shared" si="165"/>
        <v>41.099589267616153</v>
      </c>
      <c r="V710" s="44">
        <f t="shared" si="166"/>
        <v>52.622408918760335</v>
      </c>
      <c r="X710" s="36">
        <f t="shared" si="154"/>
        <v>100</v>
      </c>
      <c r="Y710" s="47">
        <f t="shared" si="167"/>
        <v>52.622408918760335</v>
      </c>
    </row>
    <row r="711" spans="1:25" ht="15" x14ac:dyDescent="0.25">
      <c r="A711" s="18" t="s">
        <v>1382</v>
      </c>
      <c r="B711" s="18" t="s">
        <v>1383</v>
      </c>
      <c r="C711" s="18" t="s">
        <v>38</v>
      </c>
      <c r="D711" s="19">
        <v>38.631</v>
      </c>
      <c r="E711" s="19">
        <v>0</v>
      </c>
      <c r="F711" s="19">
        <v>0.62273705140500002</v>
      </c>
      <c r="G711" s="19">
        <v>0.34820222781499999</v>
      </c>
      <c r="H711" s="19">
        <f t="shared" si="155"/>
        <v>37.660060720780002</v>
      </c>
      <c r="I711" s="42">
        <f t="shared" si="156"/>
        <v>0</v>
      </c>
      <c r="J711" s="42">
        <f t="shared" si="157"/>
        <v>1.6120138008464704</v>
      </c>
      <c r="K711" s="42">
        <f t="shared" si="158"/>
        <v>0.90135442472366756</v>
      </c>
      <c r="L711" s="42">
        <f t="shared" si="159"/>
        <v>97.486631774429867</v>
      </c>
      <c r="M711" s="19">
        <v>0.72265400000000002</v>
      </c>
      <c r="N711" s="19">
        <v>0.51434199999999997</v>
      </c>
      <c r="O711" s="41">
        <f t="shared" si="160"/>
        <v>1.236996</v>
      </c>
      <c r="P711" s="19">
        <v>1.0448999999999999</v>
      </c>
      <c r="Q711" s="41">
        <f t="shared" si="161"/>
        <v>2.2818959999999997</v>
      </c>
      <c r="R711" s="44">
        <f t="shared" si="162"/>
        <v>1.8706582796199942</v>
      </c>
      <c r="S711" s="44">
        <f t="shared" si="163"/>
        <v>1.3314229504801842</v>
      </c>
      <c r="T711" s="44">
        <f t="shared" si="164"/>
        <v>3.2020812301001786</v>
      </c>
      <c r="U711" s="44">
        <f t="shared" si="165"/>
        <v>2.7048225518366076</v>
      </c>
      <c r="V711" s="44">
        <f t="shared" si="166"/>
        <v>5.9069037819367853</v>
      </c>
      <c r="X711" s="36">
        <f t="shared" si="154"/>
        <v>100</v>
      </c>
      <c r="Y711" s="47">
        <f t="shared" si="167"/>
        <v>5.9069037819367862</v>
      </c>
    </row>
    <row r="712" spans="1:25" ht="15" x14ac:dyDescent="0.25">
      <c r="A712" s="18" t="s">
        <v>1384</v>
      </c>
      <c r="B712" s="18" t="s">
        <v>1385</v>
      </c>
      <c r="C712" s="18" t="s">
        <v>38</v>
      </c>
      <c r="D712" s="19">
        <v>0.99075500000000005</v>
      </c>
      <c r="E712" s="19">
        <v>0</v>
      </c>
      <c r="F712" s="19">
        <v>0</v>
      </c>
      <c r="G712" s="19">
        <v>0</v>
      </c>
      <c r="H712" s="19">
        <f t="shared" si="155"/>
        <v>0.99075500000000005</v>
      </c>
      <c r="I712" s="42">
        <f t="shared" si="156"/>
        <v>0</v>
      </c>
      <c r="J712" s="42">
        <f t="shared" si="157"/>
        <v>0</v>
      </c>
      <c r="K712" s="42">
        <f t="shared" si="158"/>
        <v>0</v>
      </c>
      <c r="L712" s="42">
        <f t="shared" si="159"/>
        <v>100</v>
      </c>
      <c r="M712" s="19">
        <v>1.02348E-2</v>
      </c>
      <c r="N712" s="19">
        <v>3.0953000000000001E-2</v>
      </c>
      <c r="O712" s="41">
        <f t="shared" si="160"/>
        <v>4.1187800000000004E-2</v>
      </c>
      <c r="P712" s="19">
        <v>0.18191399999999999</v>
      </c>
      <c r="Q712" s="41">
        <f t="shared" si="161"/>
        <v>0.22310179999999999</v>
      </c>
      <c r="R712" s="44">
        <f t="shared" si="162"/>
        <v>1.0330303657311848</v>
      </c>
      <c r="S712" s="44">
        <f t="shared" si="163"/>
        <v>3.1241830725053115</v>
      </c>
      <c r="T712" s="44">
        <f t="shared" si="164"/>
        <v>4.1572134382364965</v>
      </c>
      <c r="U712" s="44">
        <f t="shared" si="165"/>
        <v>18.361148820848744</v>
      </c>
      <c r="V712" s="44">
        <f t="shared" si="166"/>
        <v>22.51836225908524</v>
      </c>
      <c r="X712" s="36">
        <f t="shared" si="154"/>
        <v>100</v>
      </c>
      <c r="Y712" s="47">
        <f t="shared" si="167"/>
        <v>22.51836225908524</v>
      </c>
    </row>
    <row r="713" spans="1:25" ht="15" x14ac:dyDescent="0.25">
      <c r="A713" s="18" t="s">
        <v>1386</v>
      </c>
      <c r="B713" s="18" t="s">
        <v>1387</v>
      </c>
      <c r="C713" s="18" t="s">
        <v>38</v>
      </c>
      <c r="D713" s="19">
        <v>1.42099</v>
      </c>
      <c r="E713" s="19">
        <v>0</v>
      </c>
      <c r="F713" s="19">
        <v>4.7112127005400004E-3</v>
      </c>
      <c r="G713" s="19">
        <v>0.56161497575300001</v>
      </c>
      <c r="H713" s="19">
        <f t="shared" si="155"/>
        <v>0.85466381154645998</v>
      </c>
      <c r="I713" s="42">
        <f t="shared" si="156"/>
        <v>0</v>
      </c>
      <c r="J713" s="42">
        <f t="shared" si="157"/>
        <v>0.33154439514282302</v>
      </c>
      <c r="K713" s="42">
        <f t="shared" si="158"/>
        <v>39.522795779914006</v>
      </c>
      <c r="L713" s="42">
        <f t="shared" si="159"/>
        <v>60.145659824943174</v>
      </c>
      <c r="M713" s="19">
        <v>1.7692999999999999E-3</v>
      </c>
      <c r="N713" s="19">
        <v>5.3753300000000002E-3</v>
      </c>
      <c r="O713" s="41">
        <f t="shared" si="160"/>
        <v>7.1446299999999999E-3</v>
      </c>
      <c r="P713" s="19">
        <v>2.6335899999999999E-2</v>
      </c>
      <c r="Q713" s="41">
        <f t="shared" si="161"/>
        <v>3.3480530000000001E-2</v>
      </c>
      <c r="R713" s="44">
        <f t="shared" si="162"/>
        <v>0.12451178403788908</v>
      </c>
      <c r="S713" s="44">
        <f t="shared" si="163"/>
        <v>0.37828063533170536</v>
      </c>
      <c r="T713" s="44">
        <f t="shared" si="164"/>
        <v>0.5027924193695944</v>
      </c>
      <c r="U713" s="44">
        <f t="shared" si="165"/>
        <v>1.8533487216658806</v>
      </c>
      <c r="V713" s="44">
        <f t="shared" si="166"/>
        <v>2.3561411410354753</v>
      </c>
      <c r="X713" s="36">
        <f t="shared" si="154"/>
        <v>100</v>
      </c>
      <c r="Y713" s="47">
        <f t="shared" si="167"/>
        <v>2.3561411410354749</v>
      </c>
    </row>
    <row r="714" spans="1:25" ht="15" x14ac:dyDescent="0.25">
      <c r="A714" s="18" t="s">
        <v>1388</v>
      </c>
      <c r="B714" s="18" t="s">
        <v>1389</v>
      </c>
      <c r="C714" s="18" t="s">
        <v>38</v>
      </c>
      <c r="D714" s="19">
        <v>1.2537799999999999</v>
      </c>
      <c r="E714" s="19">
        <v>0</v>
      </c>
      <c r="F714" s="19">
        <v>0</v>
      </c>
      <c r="G714" s="19">
        <v>0</v>
      </c>
      <c r="H714" s="19">
        <f t="shared" si="155"/>
        <v>1.2537799999999999</v>
      </c>
      <c r="I714" s="42">
        <f t="shared" si="156"/>
        <v>0</v>
      </c>
      <c r="J714" s="42">
        <f t="shared" si="157"/>
        <v>0</v>
      </c>
      <c r="K714" s="42">
        <f t="shared" si="158"/>
        <v>0</v>
      </c>
      <c r="L714" s="42">
        <f t="shared" si="159"/>
        <v>100</v>
      </c>
      <c r="M714" s="19">
        <v>1.5540099999999999E-2</v>
      </c>
      <c r="N714" s="19">
        <v>1.49421E-2</v>
      </c>
      <c r="O714" s="41">
        <f t="shared" si="160"/>
        <v>3.0482200000000001E-2</v>
      </c>
      <c r="P714" s="19">
        <v>5.2707400000000001E-2</v>
      </c>
      <c r="Q714" s="41">
        <f t="shared" si="161"/>
        <v>8.3189600000000002E-2</v>
      </c>
      <c r="R714" s="44">
        <f t="shared" si="162"/>
        <v>1.2394598733430109</v>
      </c>
      <c r="S714" s="44">
        <f t="shared" si="163"/>
        <v>1.1917641053454355</v>
      </c>
      <c r="T714" s="44">
        <f t="shared" si="164"/>
        <v>2.4312239786884464</v>
      </c>
      <c r="U714" s="44">
        <f t="shared" si="165"/>
        <v>4.2038794684872949</v>
      </c>
      <c r="V714" s="44">
        <f t="shared" si="166"/>
        <v>6.6351034471757417</v>
      </c>
      <c r="X714" s="36">
        <f t="shared" si="154"/>
        <v>100</v>
      </c>
      <c r="Y714" s="47">
        <f t="shared" si="167"/>
        <v>6.6351034471757409</v>
      </c>
    </row>
    <row r="715" spans="1:25" ht="15" x14ac:dyDescent="0.25">
      <c r="A715" s="18" t="s">
        <v>1390</v>
      </c>
      <c r="B715" s="18" t="s">
        <v>1391</v>
      </c>
      <c r="C715" s="18" t="s">
        <v>38</v>
      </c>
      <c r="D715" s="19">
        <v>4.4600299999999997</v>
      </c>
      <c r="E715" s="19">
        <v>0</v>
      </c>
      <c r="F715" s="19">
        <v>0</v>
      </c>
      <c r="G715" s="19">
        <v>0</v>
      </c>
      <c r="H715" s="19">
        <f t="shared" si="155"/>
        <v>4.4600299999999997</v>
      </c>
      <c r="I715" s="42">
        <f t="shared" si="156"/>
        <v>0</v>
      </c>
      <c r="J715" s="42">
        <f t="shared" si="157"/>
        <v>0</v>
      </c>
      <c r="K715" s="42">
        <f t="shared" si="158"/>
        <v>0</v>
      </c>
      <c r="L715" s="42">
        <f t="shared" si="159"/>
        <v>100</v>
      </c>
      <c r="M715" s="19">
        <v>0.11029799999999999</v>
      </c>
      <c r="N715" s="19">
        <v>0.27244299999999999</v>
      </c>
      <c r="O715" s="41">
        <f t="shared" si="160"/>
        <v>0.382741</v>
      </c>
      <c r="P715" s="19">
        <v>0.447598</v>
      </c>
      <c r="Q715" s="41">
        <f t="shared" si="161"/>
        <v>0.83033899999999994</v>
      </c>
      <c r="R715" s="44">
        <f t="shared" si="162"/>
        <v>2.4730326926052064</v>
      </c>
      <c r="S715" s="44">
        <f t="shared" si="163"/>
        <v>6.1085463550693611</v>
      </c>
      <c r="T715" s="44">
        <f t="shared" si="164"/>
        <v>8.5815790476745679</v>
      </c>
      <c r="U715" s="44">
        <f t="shared" si="165"/>
        <v>10.035762091286383</v>
      </c>
      <c r="V715" s="44">
        <f t="shared" si="166"/>
        <v>18.617341138960949</v>
      </c>
      <c r="X715" s="36">
        <f t="shared" si="154"/>
        <v>100</v>
      </c>
      <c r="Y715" s="47">
        <f t="shared" si="167"/>
        <v>18.617341138960953</v>
      </c>
    </row>
    <row r="716" spans="1:25" ht="15" x14ac:dyDescent="0.25">
      <c r="A716" s="18" t="s">
        <v>1392</v>
      </c>
      <c r="B716" s="18" t="s">
        <v>1393</v>
      </c>
      <c r="C716" s="18" t="s">
        <v>38</v>
      </c>
      <c r="D716" s="19">
        <v>0.78469</v>
      </c>
      <c r="E716" s="19">
        <v>0</v>
      </c>
      <c r="F716" s="19">
        <v>0</v>
      </c>
      <c r="G716" s="19">
        <v>0</v>
      </c>
      <c r="H716" s="19">
        <f t="shared" si="155"/>
        <v>0.78469</v>
      </c>
      <c r="I716" s="42">
        <f t="shared" si="156"/>
        <v>0</v>
      </c>
      <c r="J716" s="42">
        <f t="shared" si="157"/>
        <v>0</v>
      </c>
      <c r="K716" s="42">
        <f t="shared" si="158"/>
        <v>0</v>
      </c>
      <c r="L716" s="42">
        <f t="shared" si="159"/>
        <v>100</v>
      </c>
      <c r="M716" s="19">
        <v>0</v>
      </c>
      <c r="N716" s="19">
        <v>0</v>
      </c>
      <c r="O716" s="41">
        <f t="shared" si="160"/>
        <v>0</v>
      </c>
      <c r="P716" s="19">
        <v>0</v>
      </c>
      <c r="Q716" s="41">
        <f t="shared" si="161"/>
        <v>0</v>
      </c>
      <c r="R716" s="44">
        <f t="shared" si="162"/>
        <v>0</v>
      </c>
      <c r="S716" s="44">
        <f t="shared" si="163"/>
        <v>0</v>
      </c>
      <c r="T716" s="44">
        <f t="shared" si="164"/>
        <v>0</v>
      </c>
      <c r="U716" s="44">
        <f t="shared" si="165"/>
        <v>0</v>
      </c>
      <c r="V716" s="44">
        <f t="shared" si="166"/>
        <v>0</v>
      </c>
      <c r="X716" s="36">
        <f t="shared" si="154"/>
        <v>100</v>
      </c>
      <c r="Y716" s="47">
        <f t="shared" si="167"/>
        <v>0</v>
      </c>
    </row>
    <row r="717" spans="1:25" ht="15" x14ac:dyDescent="0.25">
      <c r="A717" s="18" t="s">
        <v>1394</v>
      </c>
      <c r="B717" s="18" t="s">
        <v>1395</v>
      </c>
      <c r="C717" s="18" t="s">
        <v>38</v>
      </c>
      <c r="D717" s="19">
        <v>2.1593</v>
      </c>
      <c r="E717" s="19">
        <v>0</v>
      </c>
      <c r="F717" s="19">
        <v>0</v>
      </c>
      <c r="G717" s="19">
        <v>0</v>
      </c>
      <c r="H717" s="19">
        <f t="shared" si="155"/>
        <v>2.1593</v>
      </c>
      <c r="I717" s="42">
        <f t="shared" si="156"/>
        <v>0</v>
      </c>
      <c r="J717" s="42">
        <f t="shared" si="157"/>
        <v>0</v>
      </c>
      <c r="K717" s="42">
        <f t="shared" si="158"/>
        <v>0</v>
      </c>
      <c r="L717" s="42">
        <f t="shared" si="159"/>
        <v>100</v>
      </c>
      <c r="M717" s="19">
        <v>0.16389599999999999</v>
      </c>
      <c r="N717" s="19">
        <v>0.34033799999999997</v>
      </c>
      <c r="O717" s="41">
        <f t="shared" si="160"/>
        <v>0.50423399999999996</v>
      </c>
      <c r="P717" s="19">
        <v>0.479439</v>
      </c>
      <c r="Q717" s="41">
        <f t="shared" si="161"/>
        <v>0.98367300000000002</v>
      </c>
      <c r="R717" s="44">
        <f t="shared" si="162"/>
        <v>7.5902375769925436</v>
      </c>
      <c r="S717" s="44">
        <f t="shared" si="163"/>
        <v>15.761496781364329</v>
      </c>
      <c r="T717" s="44">
        <f t="shared" si="164"/>
        <v>23.351734358356875</v>
      </c>
      <c r="U717" s="44">
        <f t="shared" si="165"/>
        <v>22.203445561061454</v>
      </c>
      <c r="V717" s="44">
        <f t="shared" si="166"/>
        <v>45.555179919418329</v>
      </c>
      <c r="X717" s="36">
        <f t="shared" si="154"/>
        <v>100</v>
      </c>
      <c r="Y717" s="47">
        <f t="shared" si="167"/>
        <v>45.555179919418322</v>
      </c>
    </row>
    <row r="718" spans="1:25" ht="15" x14ac:dyDescent="0.25">
      <c r="A718" s="18" t="s">
        <v>1396</v>
      </c>
      <c r="B718" s="18" t="s">
        <v>1397</v>
      </c>
      <c r="C718" s="18" t="s">
        <v>38</v>
      </c>
      <c r="D718" s="19">
        <v>4.1646900000000002</v>
      </c>
      <c r="E718" s="19">
        <v>0</v>
      </c>
      <c r="F718" s="19">
        <v>0</v>
      </c>
      <c r="G718" s="19">
        <v>0</v>
      </c>
      <c r="H718" s="19">
        <f t="shared" si="155"/>
        <v>4.1646900000000002</v>
      </c>
      <c r="I718" s="42">
        <f t="shared" si="156"/>
        <v>0</v>
      </c>
      <c r="J718" s="42">
        <f t="shared" si="157"/>
        <v>0</v>
      </c>
      <c r="K718" s="42">
        <f t="shared" si="158"/>
        <v>0</v>
      </c>
      <c r="L718" s="42">
        <f t="shared" si="159"/>
        <v>100</v>
      </c>
      <c r="M718" s="19">
        <v>0.02</v>
      </c>
      <c r="N718" s="19">
        <v>1.32E-2</v>
      </c>
      <c r="O718" s="41">
        <f t="shared" si="160"/>
        <v>3.32E-2</v>
      </c>
      <c r="P718" s="19">
        <v>0.11490400000000001</v>
      </c>
      <c r="Q718" s="41">
        <f t="shared" si="161"/>
        <v>0.14810400000000001</v>
      </c>
      <c r="R718" s="44">
        <f t="shared" si="162"/>
        <v>0.48022782007784492</v>
      </c>
      <c r="S718" s="44">
        <f t="shared" si="163"/>
        <v>0.31695036125137765</v>
      </c>
      <c r="T718" s="44">
        <f t="shared" si="164"/>
        <v>0.79717818132922258</v>
      </c>
      <c r="U718" s="44">
        <f t="shared" si="165"/>
        <v>2.7590048719112348</v>
      </c>
      <c r="V718" s="44">
        <f t="shared" si="166"/>
        <v>3.5561830532404572</v>
      </c>
      <c r="X718" s="36">
        <f t="shared" si="154"/>
        <v>100</v>
      </c>
      <c r="Y718" s="47">
        <f t="shared" si="167"/>
        <v>3.5561830532404572</v>
      </c>
    </row>
    <row r="719" spans="1:25" ht="15" x14ac:dyDescent="0.25">
      <c r="A719" s="18" t="s">
        <v>1398</v>
      </c>
      <c r="B719" s="18" t="s">
        <v>1399</v>
      </c>
      <c r="C719" s="18" t="s">
        <v>1778</v>
      </c>
      <c r="D719" s="19">
        <v>3.7693499999999998E-2</v>
      </c>
      <c r="E719" s="19">
        <v>0</v>
      </c>
      <c r="F719" s="19">
        <v>0</v>
      </c>
      <c r="G719" s="19">
        <v>0</v>
      </c>
      <c r="H719" s="19">
        <f t="shared" si="155"/>
        <v>3.7693499999999998E-2</v>
      </c>
      <c r="I719" s="42">
        <f t="shared" si="156"/>
        <v>0</v>
      </c>
      <c r="J719" s="42">
        <f t="shared" si="157"/>
        <v>0</v>
      </c>
      <c r="K719" s="42">
        <f t="shared" si="158"/>
        <v>0</v>
      </c>
      <c r="L719" s="42">
        <f t="shared" si="159"/>
        <v>100</v>
      </c>
      <c r="M719" s="19">
        <v>0</v>
      </c>
      <c r="N719" s="19">
        <v>0</v>
      </c>
      <c r="O719" s="41">
        <f t="shared" si="160"/>
        <v>0</v>
      </c>
      <c r="P719" s="19">
        <v>0</v>
      </c>
      <c r="Q719" s="41">
        <f t="shared" si="161"/>
        <v>0</v>
      </c>
      <c r="R719" s="44">
        <f t="shared" si="162"/>
        <v>0</v>
      </c>
      <c r="S719" s="44">
        <f t="shared" si="163"/>
        <v>0</v>
      </c>
      <c r="T719" s="44">
        <f t="shared" si="164"/>
        <v>0</v>
      </c>
      <c r="U719" s="44">
        <f t="shared" si="165"/>
        <v>0</v>
      </c>
      <c r="V719" s="44">
        <f t="shared" si="166"/>
        <v>0</v>
      </c>
      <c r="X719" s="36">
        <f t="shared" si="154"/>
        <v>100</v>
      </c>
      <c r="Y719" s="47">
        <f t="shared" si="167"/>
        <v>0</v>
      </c>
    </row>
    <row r="720" spans="1:25" ht="15" x14ac:dyDescent="0.25">
      <c r="A720" s="18" t="s">
        <v>1400</v>
      </c>
      <c r="B720" s="18" t="s">
        <v>1401</v>
      </c>
      <c r="C720" s="18" t="s">
        <v>38</v>
      </c>
      <c r="D720" s="19">
        <v>0.31947700000000001</v>
      </c>
      <c r="E720" s="19">
        <v>3.6573812404399999E-3</v>
      </c>
      <c r="F720" s="19">
        <v>4.9853967170899998E-3</v>
      </c>
      <c r="G720" s="19">
        <v>5.0199998724500004E-6</v>
      </c>
      <c r="H720" s="19">
        <f t="shared" si="155"/>
        <v>0.31082920204259756</v>
      </c>
      <c r="I720" s="42">
        <f t="shared" si="156"/>
        <v>1.1448026745086499</v>
      </c>
      <c r="J720" s="42">
        <f t="shared" si="157"/>
        <v>1.5604868948594106</v>
      </c>
      <c r="K720" s="42">
        <f t="shared" si="158"/>
        <v>1.5713180831327452E-3</v>
      </c>
      <c r="L720" s="42">
        <f t="shared" si="159"/>
        <v>97.293139112548815</v>
      </c>
      <c r="M720" s="19">
        <v>2.6785E-2</v>
      </c>
      <c r="N720" s="19">
        <v>9.5709499999999999E-3</v>
      </c>
      <c r="O720" s="41">
        <f t="shared" si="160"/>
        <v>3.6355949999999998E-2</v>
      </c>
      <c r="P720" s="19">
        <v>1.77614E-2</v>
      </c>
      <c r="Q720" s="41">
        <f t="shared" si="161"/>
        <v>5.4117349999999995E-2</v>
      </c>
      <c r="R720" s="44">
        <f t="shared" si="162"/>
        <v>8.384015124719463</v>
      </c>
      <c r="S720" s="44">
        <f t="shared" si="163"/>
        <v>2.9958181653139349</v>
      </c>
      <c r="T720" s="44">
        <f t="shared" si="164"/>
        <v>11.379833290033398</v>
      </c>
      <c r="U720" s="44">
        <f t="shared" si="165"/>
        <v>5.5595238467870924</v>
      </c>
      <c r="V720" s="44">
        <f t="shared" si="166"/>
        <v>16.939357136820487</v>
      </c>
      <c r="X720" s="36">
        <f t="shared" si="154"/>
        <v>100.00000000000001</v>
      </c>
      <c r="Y720" s="47">
        <f t="shared" si="167"/>
        <v>16.93935713682049</v>
      </c>
    </row>
    <row r="721" spans="1:25" ht="15" x14ac:dyDescent="0.25">
      <c r="A721" s="18" t="s">
        <v>1403</v>
      </c>
      <c r="B721" s="18" t="s">
        <v>1402</v>
      </c>
      <c r="C721" s="18" t="s">
        <v>38</v>
      </c>
      <c r="D721" s="19">
        <v>0.91236799999999996</v>
      </c>
      <c r="E721" s="19">
        <v>0</v>
      </c>
      <c r="F721" s="19">
        <v>0</v>
      </c>
      <c r="G721" s="19">
        <v>0</v>
      </c>
      <c r="H721" s="19">
        <f t="shared" si="155"/>
        <v>0.91236799999999996</v>
      </c>
      <c r="I721" s="42">
        <f t="shared" si="156"/>
        <v>0</v>
      </c>
      <c r="J721" s="42">
        <f t="shared" si="157"/>
        <v>0</v>
      </c>
      <c r="K721" s="42">
        <f t="shared" si="158"/>
        <v>0</v>
      </c>
      <c r="L721" s="42">
        <f t="shared" si="159"/>
        <v>100</v>
      </c>
      <c r="M721" s="19">
        <v>3.3924999999999997E-2</v>
      </c>
      <c r="N721" s="19">
        <v>5.5999999999999999E-3</v>
      </c>
      <c r="O721" s="41">
        <f t="shared" si="160"/>
        <v>3.9524999999999998E-2</v>
      </c>
      <c r="P721" s="19">
        <v>1.27721E-2</v>
      </c>
      <c r="Q721" s="41">
        <f t="shared" si="161"/>
        <v>5.2297099999999999E-2</v>
      </c>
      <c r="R721" s="44">
        <f t="shared" si="162"/>
        <v>3.7183461059572451</v>
      </c>
      <c r="S721" s="44">
        <f t="shared" si="163"/>
        <v>0.61378741911158663</v>
      </c>
      <c r="T721" s="44">
        <f t="shared" si="164"/>
        <v>4.3321335250688318</v>
      </c>
      <c r="U721" s="44">
        <f t="shared" si="165"/>
        <v>1.399884695649124</v>
      </c>
      <c r="V721" s="44">
        <f t="shared" si="166"/>
        <v>5.732018220717956</v>
      </c>
      <c r="X721" s="36">
        <f t="shared" si="154"/>
        <v>100</v>
      </c>
      <c r="Y721" s="47">
        <f t="shared" si="167"/>
        <v>5.732018220717956</v>
      </c>
    </row>
    <row r="722" spans="1:25" ht="15" x14ac:dyDescent="0.25">
      <c r="A722" s="18" t="s">
        <v>1404</v>
      </c>
      <c r="B722" s="18" t="s">
        <v>1405</v>
      </c>
      <c r="C722" s="18" t="s">
        <v>38</v>
      </c>
      <c r="D722" s="19">
        <v>2.3081499999999999</v>
      </c>
      <c r="E722" s="19">
        <v>0</v>
      </c>
      <c r="F722" s="19">
        <v>0.26451635948399999</v>
      </c>
      <c r="G722" s="19">
        <v>0.53801526978400005</v>
      </c>
      <c r="H722" s="19">
        <f t="shared" si="155"/>
        <v>1.5056183707319999</v>
      </c>
      <c r="I722" s="42">
        <f t="shared" si="156"/>
        <v>0</v>
      </c>
      <c r="J722" s="42">
        <f t="shared" si="157"/>
        <v>11.46010265727964</v>
      </c>
      <c r="K722" s="42">
        <f t="shared" si="158"/>
        <v>23.309371998526963</v>
      </c>
      <c r="L722" s="42">
        <f t="shared" si="159"/>
        <v>65.230525344193396</v>
      </c>
      <c r="M722" s="19">
        <v>0.21085499999999999</v>
      </c>
      <c r="N722" s="19">
        <v>6.1893999999999998E-2</v>
      </c>
      <c r="O722" s="41">
        <f t="shared" si="160"/>
        <v>0.27274899999999996</v>
      </c>
      <c r="P722" s="19">
        <v>0.224382</v>
      </c>
      <c r="Q722" s="41">
        <f t="shared" si="161"/>
        <v>0.49713099999999999</v>
      </c>
      <c r="R722" s="44">
        <f t="shared" si="162"/>
        <v>9.1352381777614102</v>
      </c>
      <c r="S722" s="44">
        <f t="shared" si="163"/>
        <v>2.6815414942703031</v>
      </c>
      <c r="T722" s="44">
        <f t="shared" si="164"/>
        <v>11.816779672031712</v>
      </c>
      <c r="U722" s="44">
        <f t="shared" si="165"/>
        <v>9.7212919437644878</v>
      </c>
      <c r="V722" s="44">
        <f t="shared" si="166"/>
        <v>21.538071615796202</v>
      </c>
      <c r="X722" s="36">
        <f t="shared" si="154"/>
        <v>100</v>
      </c>
      <c r="Y722" s="47">
        <f t="shared" si="167"/>
        <v>21.538071615796202</v>
      </c>
    </row>
    <row r="723" spans="1:25" ht="15" x14ac:dyDescent="0.25">
      <c r="A723" s="18" t="s">
        <v>1406</v>
      </c>
      <c r="B723" s="18" t="s">
        <v>1407</v>
      </c>
      <c r="C723" s="18" t="s">
        <v>49</v>
      </c>
      <c r="D723" s="19">
        <v>13.1388</v>
      </c>
      <c r="E723" s="19">
        <v>0.228103343949</v>
      </c>
      <c r="F723" s="19">
        <v>3.1825497379300002E-2</v>
      </c>
      <c r="G723" s="19">
        <v>0.85858211426800002</v>
      </c>
      <c r="H723" s="19">
        <f t="shared" si="155"/>
        <v>12.0202890444037</v>
      </c>
      <c r="I723" s="42">
        <f t="shared" si="156"/>
        <v>1.7361048493698055</v>
      </c>
      <c r="J723" s="42">
        <f t="shared" si="157"/>
        <v>0.2422252974343167</v>
      </c>
      <c r="K723" s="42">
        <f t="shared" si="158"/>
        <v>6.5347072355770699</v>
      </c>
      <c r="L723" s="42">
        <f t="shared" si="159"/>
        <v>91.486962617618815</v>
      </c>
      <c r="M723" s="19">
        <v>0.117252</v>
      </c>
      <c r="N723" s="19">
        <v>0.121549</v>
      </c>
      <c r="O723" s="41">
        <f t="shared" si="160"/>
        <v>0.23880099999999999</v>
      </c>
      <c r="P723" s="19">
        <v>0.34268199999999999</v>
      </c>
      <c r="Q723" s="41">
        <f t="shared" si="161"/>
        <v>0.58148299999999997</v>
      </c>
      <c r="R723" s="44">
        <f t="shared" si="162"/>
        <v>0.89241026577769667</v>
      </c>
      <c r="S723" s="44">
        <f t="shared" si="163"/>
        <v>0.92511492678174578</v>
      </c>
      <c r="T723" s="44">
        <f t="shared" si="164"/>
        <v>1.817525192559442</v>
      </c>
      <c r="U723" s="44">
        <f t="shared" si="165"/>
        <v>2.6081681736536062</v>
      </c>
      <c r="V723" s="44">
        <f t="shared" si="166"/>
        <v>4.4256933662130482</v>
      </c>
      <c r="X723" s="36">
        <f t="shared" si="154"/>
        <v>100</v>
      </c>
      <c r="Y723" s="47">
        <f t="shared" si="167"/>
        <v>4.4256933662130482</v>
      </c>
    </row>
    <row r="724" spans="1:25" ht="15" x14ac:dyDescent="0.25">
      <c r="A724" s="18" t="s">
        <v>1408</v>
      </c>
      <c r="B724" s="18" t="s">
        <v>1409</v>
      </c>
      <c r="C724" s="18" t="s">
        <v>38</v>
      </c>
      <c r="D724" s="19">
        <v>78.888099999999994</v>
      </c>
      <c r="E724" s="19">
        <v>0</v>
      </c>
      <c r="F724" s="19">
        <v>0</v>
      </c>
      <c r="G724" s="19">
        <v>0</v>
      </c>
      <c r="H724" s="19">
        <f t="shared" si="155"/>
        <v>78.888099999999994</v>
      </c>
      <c r="I724" s="42">
        <f t="shared" si="156"/>
        <v>0</v>
      </c>
      <c r="J724" s="42">
        <f t="shared" si="157"/>
        <v>0</v>
      </c>
      <c r="K724" s="42">
        <f t="shared" si="158"/>
        <v>0</v>
      </c>
      <c r="L724" s="42">
        <f t="shared" si="159"/>
        <v>100</v>
      </c>
      <c r="M724" s="19">
        <v>1.0552600000000001</v>
      </c>
      <c r="N724" s="19">
        <v>2.0370699999999999</v>
      </c>
      <c r="O724" s="41">
        <f t="shared" si="160"/>
        <v>3.09233</v>
      </c>
      <c r="P724" s="19">
        <v>8.5323100000000007</v>
      </c>
      <c r="Q724" s="41">
        <f t="shared" si="161"/>
        <v>11.624640000000001</v>
      </c>
      <c r="R724" s="44">
        <f t="shared" si="162"/>
        <v>1.3376668977957387</v>
      </c>
      <c r="S724" s="44">
        <f t="shared" si="163"/>
        <v>2.5822272307230119</v>
      </c>
      <c r="T724" s="44">
        <f t="shared" si="164"/>
        <v>3.9198941285187501</v>
      </c>
      <c r="U724" s="44">
        <f t="shared" si="165"/>
        <v>10.81571238247594</v>
      </c>
      <c r="V724" s="44">
        <f t="shared" si="166"/>
        <v>14.735606510994689</v>
      </c>
      <c r="X724" s="36">
        <f t="shared" si="154"/>
        <v>100</v>
      </c>
      <c r="Y724" s="47">
        <f t="shared" si="167"/>
        <v>14.735606510994691</v>
      </c>
    </row>
    <row r="725" spans="1:25" ht="15" x14ac:dyDescent="0.25">
      <c r="A725" s="18" t="s">
        <v>1410</v>
      </c>
      <c r="B725" s="18" t="s">
        <v>1411</v>
      </c>
      <c r="C725" s="18" t="s">
        <v>38</v>
      </c>
      <c r="D725" s="19">
        <v>2.41751</v>
      </c>
      <c r="E725" s="19">
        <v>0</v>
      </c>
      <c r="F725" s="19">
        <v>0</v>
      </c>
      <c r="G725" s="19">
        <v>0</v>
      </c>
      <c r="H725" s="19">
        <f t="shared" si="155"/>
        <v>2.41751</v>
      </c>
      <c r="I725" s="42">
        <f t="shared" si="156"/>
        <v>0</v>
      </c>
      <c r="J725" s="42">
        <f t="shared" si="157"/>
        <v>0</v>
      </c>
      <c r="K725" s="42">
        <f t="shared" si="158"/>
        <v>0</v>
      </c>
      <c r="L725" s="42">
        <f t="shared" si="159"/>
        <v>100</v>
      </c>
      <c r="M725" s="19">
        <v>0.02</v>
      </c>
      <c r="N725" s="19">
        <v>1.9599999999999999E-2</v>
      </c>
      <c r="O725" s="41">
        <f t="shared" si="160"/>
        <v>3.9599999999999996E-2</v>
      </c>
      <c r="P725" s="19">
        <v>0.115636</v>
      </c>
      <c r="Q725" s="41">
        <f t="shared" si="161"/>
        <v>0.15523599999999999</v>
      </c>
      <c r="R725" s="44">
        <f t="shared" si="162"/>
        <v>0.82729750859355278</v>
      </c>
      <c r="S725" s="44">
        <f t="shared" si="163"/>
        <v>0.81075155842168178</v>
      </c>
      <c r="T725" s="44">
        <f t="shared" si="164"/>
        <v>1.6380490670152343</v>
      </c>
      <c r="U725" s="44">
        <f t="shared" si="165"/>
        <v>4.783268735186204</v>
      </c>
      <c r="V725" s="44">
        <f t="shared" si="166"/>
        <v>6.4213178022014388</v>
      </c>
      <c r="X725" s="36">
        <f t="shared" si="154"/>
        <v>100</v>
      </c>
      <c r="Y725" s="47">
        <f t="shared" si="167"/>
        <v>6.4213178022014388</v>
      </c>
    </row>
    <row r="726" spans="1:25" ht="15" x14ac:dyDescent="0.25">
      <c r="A726" s="18" t="s">
        <v>1412</v>
      </c>
      <c r="B726" s="18" t="s">
        <v>1413</v>
      </c>
      <c r="C726" s="18" t="s">
        <v>38</v>
      </c>
      <c r="D726" s="19">
        <v>3.2856000000000001</v>
      </c>
      <c r="E726" s="19">
        <v>0</v>
      </c>
      <c r="F726" s="19">
        <v>0</v>
      </c>
      <c r="G726" s="19">
        <v>0</v>
      </c>
      <c r="H726" s="19">
        <f t="shared" si="155"/>
        <v>3.2856000000000001</v>
      </c>
      <c r="I726" s="42">
        <f t="shared" si="156"/>
        <v>0</v>
      </c>
      <c r="J726" s="42">
        <f t="shared" si="157"/>
        <v>0</v>
      </c>
      <c r="K726" s="42">
        <f t="shared" si="158"/>
        <v>0</v>
      </c>
      <c r="L726" s="42">
        <f t="shared" si="159"/>
        <v>100</v>
      </c>
      <c r="M726" s="19">
        <v>0.106493</v>
      </c>
      <c r="N726" s="19">
        <v>5.7220899999999998E-2</v>
      </c>
      <c r="O726" s="41">
        <f t="shared" si="160"/>
        <v>0.1637139</v>
      </c>
      <c r="P726" s="19">
        <v>0.34122000000000002</v>
      </c>
      <c r="Q726" s="41">
        <f t="shared" si="161"/>
        <v>0.50493390000000005</v>
      </c>
      <c r="R726" s="44">
        <f t="shared" si="162"/>
        <v>3.2412040418797172</v>
      </c>
      <c r="S726" s="44">
        <f t="shared" si="163"/>
        <v>1.7415662283905526</v>
      </c>
      <c r="T726" s="44">
        <f t="shared" si="164"/>
        <v>4.9827702702702705</v>
      </c>
      <c r="U726" s="44">
        <f t="shared" si="165"/>
        <v>10.385317750182615</v>
      </c>
      <c r="V726" s="44">
        <f t="shared" si="166"/>
        <v>15.368088020452886</v>
      </c>
      <c r="X726" s="36">
        <f t="shared" si="154"/>
        <v>100</v>
      </c>
      <c r="Y726" s="47">
        <f t="shared" si="167"/>
        <v>15.368088020452884</v>
      </c>
    </row>
    <row r="727" spans="1:25" ht="15" x14ac:dyDescent="0.25">
      <c r="A727" s="18" t="s">
        <v>1414</v>
      </c>
      <c r="B727" s="18" t="s">
        <v>1415</v>
      </c>
      <c r="C727" s="18" t="s">
        <v>49</v>
      </c>
      <c r="D727" s="19">
        <v>40.624299999999998</v>
      </c>
      <c r="E727" s="19">
        <v>0</v>
      </c>
      <c r="F727" s="19">
        <v>0</v>
      </c>
      <c r="G727" s="19">
        <v>0</v>
      </c>
      <c r="H727" s="19">
        <f t="shared" si="155"/>
        <v>40.624299999999998</v>
      </c>
      <c r="I727" s="42">
        <f t="shared" si="156"/>
        <v>0</v>
      </c>
      <c r="J727" s="42">
        <f t="shared" si="157"/>
        <v>0</v>
      </c>
      <c r="K727" s="42">
        <f t="shared" si="158"/>
        <v>0</v>
      </c>
      <c r="L727" s="42">
        <f t="shared" si="159"/>
        <v>100</v>
      </c>
      <c r="M727" s="19">
        <v>0.60755099999999995</v>
      </c>
      <c r="N727" s="19">
        <v>1.9369000000000001</v>
      </c>
      <c r="O727" s="41">
        <f t="shared" si="160"/>
        <v>2.544451</v>
      </c>
      <c r="P727" s="19">
        <v>5.12141</v>
      </c>
      <c r="Q727" s="41">
        <f t="shared" si="161"/>
        <v>7.6658609999999996</v>
      </c>
      <c r="R727" s="44">
        <f t="shared" si="162"/>
        <v>1.4955359230805207</v>
      </c>
      <c r="S727" s="44">
        <f t="shared" si="163"/>
        <v>4.7678359996356861</v>
      </c>
      <c r="T727" s="44">
        <f t="shared" si="164"/>
        <v>6.2633719227162068</v>
      </c>
      <c r="U727" s="44">
        <f t="shared" si="165"/>
        <v>12.606764916564718</v>
      </c>
      <c r="V727" s="44">
        <f t="shared" si="166"/>
        <v>18.870136839280924</v>
      </c>
      <c r="X727" s="36">
        <f t="shared" si="154"/>
        <v>100</v>
      </c>
      <c r="Y727" s="47">
        <f t="shared" si="167"/>
        <v>18.870136839280924</v>
      </c>
    </row>
    <row r="728" spans="1:25" ht="15" x14ac:dyDescent="0.25">
      <c r="A728" s="18" t="s">
        <v>1416</v>
      </c>
      <c r="B728" s="18" t="s">
        <v>1417</v>
      </c>
      <c r="C728" s="18" t="s">
        <v>49</v>
      </c>
      <c r="D728" s="19">
        <v>21.697500000000002</v>
      </c>
      <c r="E728" s="19">
        <v>0</v>
      </c>
      <c r="F728" s="19">
        <v>0</v>
      </c>
      <c r="G728" s="19">
        <v>0</v>
      </c>
      <c r="H728" s="19">
        <f t="shared" si="155"/>
        <v>21.697500000000002</v>
      </c>
      <c r="I728" s="42">
        <f t="shared" si="156"/>
        <v>0</v>
      </c>
      <c r="J728" s="42">
        <f t="shared" si="157"/>
        <v>0</v>
      </c>
      <c r="K728" s="42">
        <f t="shared" si="158"/>
        <v>0</v>
      </c>
      <c r="L728" s="42">
        <f t="shared" si="159"/>
        <v>100</v>
      </c>
      <c r="M728" s="19">
        <v>0.31429200000000002</v>
      </c>
      <c r="N728" s="19">
        <v>0.31299199999999999</v>
      </c>
      <c r="O728" s="41">
        <f t="shared" si="160"/>
        <v>0.62728399999999995</v>
      </c>
      <c r="P728" s="19">
        <v>0.57873699999999995</v>
      </c>
      <c r="Q728" s="41">
        <f t="shared" si="161"/>
        <v>1.2060209999999998</v>
      </c>
      <c r="R728" s="44">
        <f t="shared" si="162"/>
        <v>1.4485171102661596</v>
      </c>
      <c r="S728" s="44">
        <f t="shared" si="163"/>
        <v>1.4425256365940775</v>
      </c>
      <c r="T728" s="44">
        <f t="shared" si="164"/>
        <v>2.8910427468602369</v>
      </c>
      <c r="U728" s="44">
        <f t="shared" si="165"/>
        <v>2.6672980758151854</v>
      </c>
      <c r="V728" s="44">
        <f t="shared" si="166"/>
        <v>5.5583408226754223</v>
      </c>
      <c r="X728" s="36">
        <f t="shared" si="154"/>
        <v>100</v>
      </c>
      <c r="Y728" s="47">
        <f t="shared" si="167"/>
        <v>5.5583408226754223</v>
      </c>
    </row>
    <row r="729" spans="1:25" ht="15" x14ac:dyDescent="0.25">
      <c r="A729" s="18" t="s">
        <v>1418</v>
      </c>
      <c r="B729" s="18" t="s">
        <v>1419</v>
      </c>
      <c r="C729" s="18" t="s">
        <v>38</v>
      </c>
      <c r="D729" s="19">
        <v>1.2350399999999999</v>
      </c>
      <c r="E729" s="19">
        <v>0</v>
      </c>
      <c r="F729" s="19">
        <v>0</v>
      </c>
      <c r="G729" s="19">
        <v>0</v>
      </c>
      <c r="H729" s="19">
        <f t="shared" si="155"/>
        <v>1.2350399999999999</v>
      </c>
      <c r="I729" s="42">
        <f t="shared" si="156"/>
        <v>0</v>
      </c>
      <c r="J729" s="42">
        <f t="shared" si="157"/>
        <v>0</v>
      </c>
      <c r="K729" s="42">
        <f t="shared" si="158"/>
        <v>0</v>
      </c>
      <c r="L729" s="42">
        <f t="shared" si="159"/>
        <v>100</v>
      </c>
      <c r="M729" s="19">
        <v>9.2381900000000005E-7</v>
      </c>
      <c r="N729" s="19">
        <v>1.0972900000000001E-2</v>
      </c>
      <c r="O729" s="41">
        <f t="shared" si="160"/>
        <v>1.0973823819E-2</v>
      </c>
      <c r="P729" s="19">
        <v>5.2527299999999999E-2</v>
      </c>
      <c r="Q729" s="41">
        <f t="shared" si="161"/>
        <v>6.3501123818999999E-2</v>
      </c>
      <c r="R729" s="44">
        <f t="shared" si="162"/>
        <v>7.4800735198859964E-5</v>
      </c>
      <c r="S729" s="44">
        <f t="shared" si="163"/>
        <v>0.88846515092628597</v>
      </c>
      <c r="T729" s="44">
        <f t="shared" si="164"/>
        <v>0.88853995166148469</v>
      </c>
      <c r="U729" s="44">
        <f t="shared" si="165"/>
        <v>4.2530849203264669</v>
      </c>
      <c r="V729" s="44">
        <f t="shared" si="166"/>
        <v>5.1416248719879523</v>
      </c>
      <c r="X729" s="36">
        <f t="shared" si="154"/>
        <v>100</v>
      </c>
      <c r="Y729" s="47">
        <f t="shared" si="167"/>
        <v>5.1416248719879514</v>
      </c>
    </row>
    <row r="730" spans="1:25" ht="15" x14ac:dyDescent="0.25">
      <c r="A730" s="18" t="s">
        <v>1420</v>
      </c>
      <c r="B730" s="18" t="s">
        <v>1421</v>
      </c>
      <c r="C730" s="18" t="s">
        <v>38</v>
      </c>
      <c r="D730" s="19">
        <v>3.72532</v>
      </c>
      <c r="E730" s="19">
        <v>1.4109990199299999E-2</v>
      </c>
      <c r="F730" s="19">
        <v>7.6452075659300001E-3</v>
      </c>
      <c r="G730" s="19">
        <v>4.2600000103600002E-5</v>
      </c>
      <c r="H730" s="19">
        <f t="shared" si="155"/>
        <v>3.7035222022346668</v>
      </c>
      <c r="I730" s="42">
        <f t="shared" si="156"/>
        <v>0.3787591455042788</v>
      </c>
      <c r="J730" s="42">
        <f t="shared" si="157"/>
        <v>0.20522284168688865</v>
      </c>
      <c r="K730" s="42">
        <f t="shared" si="158"/>
        <v>1.1435259280706089E-3</v>
      </c>
      <c r="L730" s="42">
        <f t="shared" si="159"/>
        <v>99.414874486880777</v>
      </c>
      <c r="M730" s="19">
        <v>8.8894299999999996E-2</v>
      </c>
      <c r="N730" s="19">
        <v>5.1156600000000003E-2</v>
      </c>
      <c r="O730" s="41">
        <f t="shared" si="160"/>
        <v>0.14005090000000001</v>
      </c>
      <c r="P730" s="19">
        <v>0.21501400000000001</v>
      </c>
      <c r="Q730" s="41">
        <f t="shared" si="161"/>
        <v>0.35506490000000002</v>
      </c>
      <c r="R730" s="44">
        <f t="shared" si="162"/>
        <v>2.386219170433681</v>
      </c>
      <c r="S730" s="44">
        <f t="shared" si="163"/>
        <v>1.3732135762833797</v>
      </c>
      <c r="T730" s="44">
        <f t="shared" si="164"/>
        <v>3.7594327467170605</v>
      </c>
      <c r="U730" s="44">
        <f t="shared" si="165"/>
        <v>5.77169209624945</v>
      </c>
      <c r="V730" s="44">
        <f t="shared" si="166"/>
        <v>9.531124842966511</v>
      </c>
      <c r="X730" s="36">
        <f t="shared" si="154"/>
        <v>100.00000000000001</v>
      </c>
      <c r="Y730" s="47">
        <f t="shared" si="167"/>
        <v>9.531124842966511</v>
      </c>
    </row>
    <row r="731" spans="1:25" ht="15" x14ac:dyDescent="0.25">
      <c r="A731" s="18" t="s">
        <v>1422</v>
      </c>
      <c r="B731" s="18" t="s">
        <v>1423</v>
      </c>
      <c r="C731" s="18" t="s">
        <v>38</v>
      </c>
      <c r="D731" s="19">
        <v>1.50692</v>
      </c>
      <c r="E731" s="19">
        <v>0</v>
      </c>
      <c r="F731" s="19">
        <v>0</v>
      </c>
      <c r="G731" s="19">
        <v>0</v>
      </c>
      <c r="H731" s="19">
        <f t="shared" si="155"/>
        <v>1.50692</v>
      </c>
      <c r="I731" s="42">
        <f t="shared" si="156"/>
        <v>0</v>
      </c>
      <c r="J731" s="42">
        <f t="shared" si="157"/>
        <v>0</v>
      </c>
      <c r="K731" s="42">
        <f t="shared" si="158"/>
        <v>0</v>
      </c>
      <c r="L731" s="42">
        <f t="shared" si="159"/>
        <v>100</v>
      </c>
      <c r="M731" s="19">
        <v>6.8141299999999998E-3</v>
      </c>
      <c r="N731" s="19">
        <v>1.44368E-2</v>
      </c>
      <c r="O731" s="41">
        <f t="shared" si="160"/>
        <v>2.1250930000000001E-2</v>
      </c>
      <c r="P731" s="19">
        <v>2.9634600000000001E-2</v>
      </c>
      <c r="Q731" s="41">
        <f t="shared" si="161"/>
        <v>5.0885529999999998E-2</v>
      </c>
      <c r="R731" s="44">
        <f t="shared" si="162"/>
        <v>0.45218923366867519</v>
      </c>
      <c r="S731" s="44">
        <f t="shared" si="163"/>
        <v>0.95803360496907608</v>
      </c>
      <c r="T731" s="44">
        <f t="shared" si="164"/>
        <v>1.4102228386377513</v>
      </c>
      <c r="U731" s="44">
        <f t="shared" si="165"/>
        <v>1.9665675682849788</v>
      </c>
      <c r="V731" s="44">
        <f t="shared" si="166"/>
        <v>3.3767904069227299</v>
      </c>
      <c r="X731" s="36">
        <f t="shared" si="154"/>
        <v>100</v>
      </c>
      <c r="Y731" s="47">
        <f t="shared" si="167"/>
        <v>3.3767904069227299</v>
      </c>
    </row>
    <row r="732" spans="1:25" ht="15" x14ac:dyDescent="0.25">
      <c r="A732" s="18" t="s">
        <v>1424</v>
      </c>
      <c r="B732" s="18" t="s">
        <v>1425</v>
      </c>
      <c r="C732" s="18" t="s">
        <v>38</v>
      </c>
      <c r="D732" s="19">
        <v>2.2311899999999999E-2</v>
      </c>
      <c r="E732" s="19">
        <v>0</v>
      </c>
      <c r="F732" s="19">
        <v>0</v>
      </c>
      <c r="G732" s="19">
        <v>0</v>
      </c>
      <c r="H732" s="19">
        <f t="shared" si="155"/>
        <v>2.2311899999999999E-2</v>
      </c>
      <c r="I732" s="42">
        <f t="shared" si="156"/>
        <v>0</v>
      </c>
      <c r="J732" s="42">
        <f t="shared" si="157"/>
        <v>0</v>
      </c>
      <c r="K732" s="42">
        <f t="shared" si="158"/>
        <v>0</v>
      </c>
      <c r="L732" s="42">
        <f t="shared" si="159"/>
        <v>100</v>
      </c>
      <c r="M732" s="19">
        <v>0</v>
      </c>
      <c r="N732" s="19">
        <v>0</v>
      </c>
      <c r="O732" s="41">
        <f t="shared" si="160"/>
        <v>0</v>
      </c>
      <c r="P732" s="19">
        <v>0</v>
      </c>
      <c r="Q732" s="41">
        <f t="shared" si="161"/>
        <v>0</v>
      </c>
      <c r="R732" s="44">
        <f t="shared" si="162"/>
        <v>0</v>
      </c>
      <c r="S732" s="44">
        <f t="shared" si="163"/>
        <v>0</v>
      </c>
      <c r="T732" s="44">
        <f t="shared" si="164"/>
        <v>0</v>
      </c>
      <c r="U732" s="44">
        <f t="shared" si="165"/>
        <v>0</v>
      </c>
      <c r="V732" s="44">
        <f t="shared" si="166"/>
        <v>0</v>
      </c>
      <c r="X732" s="36">
        <f>SUM(I732:L732)</f>
        <v>100</v>
      </c>
      <c r="Y732" s="47">
        <f t="shared" si="167"/>
        <v>0</v>
      </c>
    </row>
    <row r="733" spans="1:25" ht="15" x14ac:dyDescent="0.25">
      <c r="A733" s="18" t="s">
        <v>1426</v>
      </c>
      <c r="B733" s="18" t="s">
        <v>1427</v>
      </c>
      <c r="C733" s="18" t="s">
        <v>38</v>
      </c>
      <c r="D733" s="19">
        <v>2.51101E-2</v>
      </c>
      <c r="E733" s="19">
        <v>0</v>
      </c>
      <c r="F733" s="19">
        <v>0</v>
      </c>
      <c r="G733" s="19">
        <v>0</v>
      </c>
      <c r="H733" s="19">
        <f t="shared" si="155"/>
        <v>2.51101E-2</v>
      </c>
      <c r="I733" s="42">
        <f t="shared" si="156"/>
        <v>0</v>
      </c>
      <c r="J733" s="42">
        <f t="shared" si="157"/>
        <v>0</v>
      </c>
      <c r="K733" s="42">
        <f t="shared" si="158"/>
        <v>0</v>
      </c>
      <c r="L733" s="42">
        <f t="shared" si="159"/>
        <v>100</v>
      </c>
      <c r="M733" s="19">
        <v>0</v>
      </c>
      <c r="N733" s="19">
        <v>0</v>
      </c>
      <c r="O733" s="41">
        <f t="shared" si="160"/>
        <v>0</v>
      </c>
      <c r="P733" s="19">
        <v>0</v>
      </c>
      <c r="Q733" s="41">
        <f t="shared" si="161"/>
        <v>0</v>
      </c>
      <c r="R733" s="44">
        <f t="shared" si="162"/>
        <v>0</v>
      </c>
      <c r="S733" s="44">
        <f t="shared" si="163"/>
        <v>0</v>
      </c>
      <c r="T733" s="44">
        <f t="shared" si="164"/>
        <v>0</v>
      </c>
      <c r="U733" s="44">
        <f t="shared" si="165"/>
        <v>0</v>
      </c>
      <c r="V733" s="44">
        <f t="shared" si="166"/>
        <v>0</v>
      </c>
      <c r="X733" s="36">
        <f t="shared" si="154"/>
        <v>100</v>
      </c>
      <c r="Y733" s="47">
        <f t="shared" si="167"/>
        <v>0</v>
      </c>
    </row>
    <row r="734" spans="1:25" ht="15" x14ac:dyDescent="0.25">
      <c r="A734" s="18" t="s">
        <v>1428</v>
      </c>
      <c r="B734" s="18" t="s">
        <v>1429</v>
      </c>
      <c r="C734" s="18" t="s">
        <v>38</v>
      </c>
      <c r="D734" s="19">
        <v>6.43928E-2</v>
      </c>
      <c r="E734" s="19">
        <v>0</v>
      </c>
      <c r="F734" s="19">
        <v>0</v>
      </c>
      <c r="G734" s="19">
        <v>0</v>
      </c>
      <c r="H734" s="19">
        <f t="shared" si="155"/>
        <v>6.43928E-2</v>
      </c>
      <c r="I734" s="42">
        <f t="shared" si="156"/>
        <v>0</v>
      </c>
      <c r="J734" s="42">
        <f t="shared" si="157"/>
        <v>0</v>
      </c>
      <c r="K734" s="42">
        <f t="shared" si="158"/>
        <v>0</v>
      </c>
      <c r="L734" s="42">
        <f t="shared" si="159"/>
        <v>100</v>
      </c>
      <c r="M734" s="19">
        <v>0</v>
      </c>
      <c r="N734" s="19">
        <v>1.1375000000000001E-3</v>
      </c>
      <c r="O734" s="41">
        <f t="shared" si="160"/>
        <v>1.1375000000000001E-3</v>
      </c>
      <c r="P734" s="19">
        <v>2.04469E-2</v>
      </c>
      <c r="Q734" s="41">
        <f t="shared" si="161"/>
        <v>2.15844E-2</v>
      </c>
      <c r="R734" s="44">
        <f t="shared" si="162"/>
        <v>0</v>
      </c>
      <c r="S734" s="44">
        <f t="shared" si="163"/>
        <v>1.766501844926762</v>
      </c>
      <c r="T734" s="44">
        <f t="shared" si="164"/>
        <v>1.766501844926762</v>
      </c>
      <c r="U734" s="44">
        <f t="shared" si="165"/>
        <v>31.753394789479572</v>
      </c>
      <c r="V734" s="44">
        <f t="shared" si="166"/>
        <v>33.519896634406329</v>
      </c>
      <c r="X734" s="36">
        <f t="shared" ref="X734:X743" si="168">SUM(I734:L734)</f>
        <v>100</v>
      </c>
      <c r="Y734" s="47">
        <f t="shared" si="167"/>
        <v>33.519896634406336</v>
      </c>
    </row>
    <row r="735" spans="1:25" ht="15" x14ac:dyDescent="0.25">
      <c r="A735" s="18" t="s">
        <v>1430</v>
      </c>
      <c r="B735" s="18" t="s">
        <v>1431</v>
      </c>
      <c r="C735" s="18" t="s">
        <v>38</v>
      </c>
      <c r="D735" s="19">
        <v>3.6450999999999997E-2</v>
      </c>
      <c r="E735" s="19">
        <v>0</v>
      </c>
      <c r="F735" s="19">
        <v>0</v>
      </c>
      <c r="G735" s="19">
        <v>0</v>
      </c>
      <c r="H735" s="19">
        <f t="shared" si="155"/>
        <v>3.6450999999999997E-2</v>
      </c>
      <c r="I735" s="42">
        <f t="shared" si="156"/>
        <v>0</v>
      </c>
      <c r="J735" s="42">
        <f t="shared" si="157"/>
        <v>0</v>
      </c>
      <c r="K735" s="42">
        <f t="shared" si="158"/>
        <v>0</v>
      </c>
      <c r="L735" s="42">
        <f t="shared" si="159"/>
        <v>100</v>
      </c>
      <c r="M735" s="19">
        <v>0</v>
      </c>
      <c r="N735" s="19">
        <v>0</v>
      </c>
      <c r="O735" s="41">
        <f t="shared" si="160"/>
        <v>0</v>
      </c>
      <c r="P735" s="19">
        <v>0</v>
      </c>
      <c r="Q735" s="41">
        <f t="shared" si="161"/>
        <v>0</v>
      </c>
      <c r="R735" s="44">
        <f t="shared" si="162"/>
        <v>0</v>
      </c>
      <c r="S735" s="44">
        <f t="shared" si="163"/>
        <v>0</v>
      </c>
      <c r="T735" s="44">
        <f t="shared" si="164"/>
        <v>0</v>
      </c>
      <c r="U735" s="44">
        <f t="shared" si="165"/>
        <v>0</v>
      </c>
      <c r="V735" s="44">
        <f t="shared" si="166"/>
        <v>0</v>
      </c>
      <c r="X735" s="36">
        <f t="shared" si="168"/>
        <v>100</v>
      </c>
      <c r="Y735" s="47">
        <f t="shared" si="167"/>
        <v>0</v>
      </c>
    </row>
    <row r="736" spans="1:25" ht="15" x14ac:dyDescent="0.25">
      <c r="A736" s="18" t="s">
        <v>1432</v>
      </c>
      <c r="B736" s="18" t="s">
        <v>1433</v>
      </c>
      <c r="C736" s="18" t="s">
        <v>38</v>
      </c>
      <c r="D736" s="19">
        <v>3.5851000000000001E-2</v>
      </c>
      <c r="E736" s="19">
        <v>0</v>
      </c>
      <c r="F736" s="19">
        <v>0</v>
      </c>
      <c r="G736" s="19">
        <v>0</v>
      </c>
      <c r="H736" s="19">
        <f t="shared" si="155"/>
        <v>3.5851000000000001E-2</v>
      </c>
      <c r="I736" s="42">
        <f t="shared" si="156"/>
        <v>0</v>
      </c>
      <c r="J736" s="42">
        <f t="shared" si="157"/>
        <v>0</v>
      </c>
      <c r="K736" s="42">
        <f t="shared" si="158"/>
        <v>0</v>
      </c>
      <c r="L736" s="42">
        <f t="shared" si="159"/>
        <v>100</v>
      </c>
      <c r="M736" s="19">
        <v>0</v>
      </c>
      <c r="N736" s="19">
        <v>0</v>
      </c>
      <c r="O736" s="41">
        <f t="shared" si="160"/>
        <v>0</v>
      </c>
      <c r="P736" s="19">
        <v>0</v>
      </c>
      <c r="Q736" s="41">
        <f t="shared" si="161"/>
        <v>0</v>
      </c>
      <c r="R736" s="44">
        <f t="shared" si="162"/>
        <v>0</v>
      </c>
      <c r="S736" s="44">
        <f t="shared" si="163"/>
        <v>0</v>
      </c>
      <c r="T736" s="44">
        <f t="shared" si="164"/>
        <v>0</v>
      </c>
      <c r="U736" s="44">
        <f t="shared" si="165"/>
        <v>0</v>
      </c>
      <c r="V736" s="44">
        <f t="shared" si="166"/>
        <v>0</v>
      </c>
      <c r="X736" s="36">
        <f t="shared" si="168"/>
        <v>100</v>
      </c>
      <c r="Y736" s="47">
        <f t="shared" si="167"/>
        <v>0</v>
      </c>
    </row>
    <row r="737" spans="1:25" ht="15" x14ac:dyDescent="0.25">
      <c r="A737" s="18" t="s">
        <v>1434</v>
      </c>
      <c r="B737" s="18" t="s">
        <v>1435</v>
      </c>
      <c r="C737" s="18" t="s">
        <v>38</v>
      </c>
      <c r="D737" s="19">
        <v>6.1016399999999998E-2</v>
      </c>
      <c r="E737" s="19">
        <v>0</v>
      </c>
      <c r="F737" s="19">
        <v>0</v>
      </c>
      <c r="G737" s="19">
        <v>0</v>
      </c>
      <c r="H737" s="19">
        <f t="shared" ref="H737:H746" si="169">D737-E737-F737-G737</f>
        <v>6.1016399999999998E-2</v>
      </c>
      <c r="I737" s="42">
        <f t="shared" ref="I737:I746" si="170">E737/D737*100</f>
        <v>0</v>
      </c>
      <c r="J737" s="42">
        <f t="shared" ref="J737:J746" si="171">F737/D737*100</f>
        <v>0</v>
      </c>
      <c r="K737" s="42">
        <f t="shared" ref="K737:K746" si="172">G737/D737*100</f>
        <v>0</v>
      </c>
      <c r="L737" s="42">
        <f t="shared" ref="L737:L746" si="173">H737/D737*100</f>
        <v>100</v>
      </c>
      <c r="M737" s="19">
        <v>0</v>
      </c>
      <c r="N737" s="19">
        <v>0</v>
      </c>
      <c r="O737" s="41">
        <f t="shared" ref="O737:O746" si="174">M737+N737</f>
        <v>0</v>
      </c>
      <c r="P737" s="19">
        <v>0</v>
      </c>
      <c r="Q737" s="41">
        <f t="shared" ref="Q737:Q746" si="175">O737+P737</f>
        <v>0</v>
      </c>
      <c r="R737" s="44">
        <f t="shared" ref="R737:R746" si="176">M737/D737*100</f>
        <v>0</v>
      </c>
      <c r="S737" s="44">
        <f t="shared" ref="S737:S746" si="177">N737/D737*100</f>
        <v>0</v>
      </c>
      <c r="T737" s="44">
        <f t="shared" ref="T737:T746" si="178">O737/D737*100</f>
        <v>0</v>
      </c>
      <c r="U737" s="44">
        <f t="shared" ref="U737:U746" si="179">P737/D737*100</f>
        <v>0</v>
      </c>
      <c r="V737" s="44">
        <f t="shared" ref="V737:V746" si="180">Q737/D737*100</f>
        <v>0</v>
      </c>
      <c r="X737" s="36">
        <f t="shared" si="168"/>
        <v>100</v>
      </c>
      <c r="Y737" s="47">
        <f t="shared" ref="Y737:Y746" si="181">SUM(R737:S737,U737)</f>
        <v>0</v>
      </c>
    </row>
    <row r="738" spans="1:25" ht="15" x14ac:dyDescent="0.25">
      <c r="A738" s="18" t="s">
        <v>1436</v>
      </c>
      <c r="B738" s="18" t="s">
        <v>1437</v>
      </c>
      <c r="C738" s="18" t="s">
        <v>38</v>
      </c>
      <c r="D738" s="19">
        <v>1.14588</v>
      </c>
      <c r="E738" s="19">
        <v>0</v>
      </c>
      <c r="F738" s="19">
        <v>0</v>
      </c>
      <c r="G738" s="19">
        <v>0</v>
      </c>
      <c r="H738" s="19">
        <f t="shared" si="169"/>
        <v>1.14588</v>
      </c>
      <c r="I738" s="42">
        <f t="shared" si="170"/>
        <v>0</v>
      </c>
      <c r="J738" s="42">
        <f t="shared" si="171"/>
        <v>0</v>
      </c>
      <c r="K738" s="42">
        <f t="shared" si="172"/>
        <v>0</v>
      </c>
      <c r="L738" s="42">
        <f t="shared" si="173"/>
        <v>100</v>
      </c>
      <c r="M738" s="19">
        <v>0</v>
      </c>
      <c r="N738" s="19">
        <v>0</v>
      </c>
      <c r="O738" s="41">
        <f t="shared" si="174"/>
        <v>0</v>
      </c>
      <c r="P738" s="19">
        <v>1.7104299999999999E-2</v>
      </c>
      <c r="Q738" s="41">
        <f t="shared" si="175"/>
        <v>1.7104299999999999E-2</v>
      </c>
      <c r="R738" s="44">
        <f t="shared" si="176"/>
        <v>0</v>
      </c>
      <c r="S738" s="44">
        <f t="shared" si="177"/>
        <v>0</v>
      </c>
      <c r="T738" s="44">
        <f t="shared" si="178"/>
        <v>0</v>
      </c>
      <c r="U738" s="44">
        <f t="shared" si="179"/>
        <v>1.492678116382169</v>
      </c>
      <c r="V738" s="44">
        <f t="shared" si="180"/>
        <v>1.492678116382169</v>
      </c>
      <c r="X738" s="36">
        <f t="shared" si="168"/>
        <v>100</v>
      </c>
      <c r="Y738" s="47">
        <f t="shared" si="181"/>
        <v>1.492678116382169</v>
      </c>
    </row>
    <row r="739" spans="1:25" ht="15" x14ac:dyDescent="0.25">
      <c r="A739" s="18" t="s">
        <v>1438</v>
      </c>
      <c r="B739" s="18" t="s">
        <v>1439</v>
      </c>
      <c r="C739" s="18" t="s">
        <v>38</v>
      </c>
      <c r="D739" s="19">
        <v>9.0789100000000005</v>
      </c>
      <c r="E739" s="19">
        <v>0</v>
      </c>
      <c r="F739" s="19">
        <v>0</v>
      </c>
      <c r="G739" s="19">
        <v>0</v>
      </c>
      <c r="H739" s="19">
        <f t="shared" si="169"/>
        <v>9.0789100000000005</v>
      </c>
      <c r="I739" s="42">
        <f t="shared" si="170"/>
        <v>0</v>
      </c>
      <c r="J739" s="42">
        <f t="shared" si="171"/>
        <v>0</v>
      </c>
      <c r="K739" s="42">
        <f t="shared" si="172"/>
        <v>0</v>
      </c>
      <c r="L739" s="42">
        <f t="shared" si="173"/>
        <v>100</v>
      </c>
      <c r="M739" s="19">
        <v>4.8447799999999999E-2</v>
      </c>
      <c r="N739" s="19">
        <v>2.5182599999999999E-2</v>
      </c>
      <c r="O739" s="41">
        <f t="shared" si="174"/>
        <v>7.3630399999999999E-2</v>
      </c>
      <c r="P739" s="19">
        <v>0.22603300000000001</v>
      </c>
      <c r="Q739" s="41">
        <f t="shared" si="175"/>
        <v>0.29966340000000002</v>
      </c>
      <c r="R739" s="44">
        <f t="shared" si="176"/>
        <v>0.53363013841970008</v>
      </c>
      <c r="S739" s="44">
        <f t="shared" si="177"/>
        <v>0.27737470687560506</v>
      </c>
      <c r="T739" s="44">
        <f t="shared" si="178"/>
        <v>0.81100484529530514</v>
      </c>
      <c r="U739" s="44">
        <f t="shared" si="179"/>
        <v>2.4896490878310282</v>
      </c>
      <c r="V739" s="44">
        <f t="shared" si="180"/>
        <v>3.3006539331263336</v>
      </c>
      <c r="X739" s="36">
        <f t="shared" si="168"/>
        <v>100</v>
      </c>
      <c r="Y739" s="47">
        <f t="shared" si="181"/>
        <v>3.3006539331263332</v>
      </c>
    </row>
    <row r="740" spans="1:25" ht="15" x14ac:dyDescent="0.25">
      <c r="A740" s="18" t="s">
        <v>1440</v>
      </c>
      <c r="B740" s="18" t="s">
        <v>1441</v>
      </c>
      <c r="C740" s="18" t="s">
        <v>38</v>
      </c>
      <c r="D740" s="19">
        <v>1.8535900000000001E-2</v>
      </c>
      <c r="E740" s="19">
        <v>0</v>
      </c>
      <c r="F740" s="19">
        <v>0</v>
      </c>
      <c r="G740" s="19">
        <v>0</v>
      </c>
      <c r="H740" s="19">
        <f t="shared" si="169"/>
        <v>1.8535900000000001E-2</v>
      </c>
      <c r="I740" s="42">
        <f t="shared" si="170"/>
        <v>0</v>
      </c>
      <c r="J740" s="42">
        <f t="shared" si="171"/>
        <v>0</v>
      </c>
      <c r="K740" s="42">
        <f t="shared" si="172"/>
        <v>0</v>
      </c>
      <c r="L740" s="42">
        <f t="shared" si="173"/>
        <v>100</v>
      </c>
      <c r="M740" s="19">
        <v>0</v>
      </c>
      <c r="N740" s="19">
        <v>0</v>
      </c>
      <c r="O740" s="41">
        <f t="shared" si="174"/>
        <v>0</v>
      </c>
      <c r="P740" s="19">
        <v>0</v>
      </c>
      <c r="Q740" s="41">
        <f t="shared" si="175"/>
        <v>0</v>
      </c>
      <c r="R740" s="44">
        <f t="shared" si="176"/>
        <v>0</v>
      </c>
      <c r="S740" s="44">
        <f t="shared" si="177"/>
        <v>0</v>
      </c>
      <c r="T740" s="44">
        <f t="shared" si="178"/>
        <v>0</v>
      </c>
      <c r="U740" s="44">
        <f t="shared" si="179"/>
        <v>0</v>
      </c>
      <c r="V740" s="44">
        <f t="shared" si="180"/>
        <v>0</v>
      </c>
      <c r="X740" s="36">
        <f t="shared" si="168"/>
        <v>100</v>
      </c>
      <c r="Y740" s="47">
        <f t="shared" si="181"/>
        <v>0</v>
      </c>
    </row>
    <row r="741" spans="1:25" ht="15" x14ac:dyDescent="0.25">
      <c r="A741" s="18" t="s">
        <v>1442</v>
      </c>
      <c r="B741" s="18" t="s">
        <v>1443</v>
      </c>
      <c r="C741" s="18" t="s">
        <v>38</v>
      </c>
      <c r="D741" s="19">
        <v>0.101742</v>
      </c>
      <c r="E741" s="19">
        <v>0</v>
      </c>
      <c r="F741" s="19">
        <v>0</v>
      </c>
      <c r="G741" s="19">
        <v>0</v>
      </c>
      <c r="H741" s="19">
        <f t="shared" si="169"/>
        <v>0.101742</v>
      </c>
      <c r="I741" s="42">
        <f t="shared" si="170"/>
        <v>0</v>
      </c>
      <c r="J741" s="42">
        <f t="shared" si="171"/>
        <v>0</v>
      </c>
      <c r="K741" s="42">
        <f t="shared" si="172"/>
        <v>0</v>
      </c>
      <c r="L741" s="42">
        <f t="shared" si="173"/>
        <v>100</v>
      </c>
      <c r="M741" s="19">
        <v>0</v>
      </c>
      <c r="N741" s="19">
        <v>0</v>
      </c>
      <c r="O741" s="41">
        <f t="shared" si="174"/>
        <v>0</v>
      </c>
      <c r="P741" s="19">
        <v>4.0740000000000004E-3</v>
      </c>
      <c r="Q741" s="41">
        <f t="shared" si="175"/>
        <v>4.0740000000000004E-3</v>
      </c>
      <c r="R741" s="44">
        <f t="shared" si="176"/>
        <v>0</v>
      </c>
      <c r="S741" s="44">
        <f t="shared" si="177"/>
        <v>0</v>
      </c>
      <c r="T741" s="44">
        <f t="shared" si="178"/>
        <v>0</v>
      </c>
      <c r="U741" s="44">
        <f t="shared" si="179"/>
        <v>4.0042460340862185</v>
      </c>
      <c r="V741" s="44">
        <f t="shared" si="180"/>
        <v>4.0042460340862185</v>
      </c>
      <c r="X741" s="36">
        <f t="shared" si="168"/>
        <v>100</v>
      </c>
      <c r="Y741" s="47">
        <f t="shared" si="181"/>
        <v>4.0042460340862185</v>
      </c>
    </row>
    <row r="742" spans="1:25" ht="15" x14ac:dyDescent="0.25">
      <c r="A742" s="18" t="s">
        <v>1444</v>
      </c>
      <c r="B742" s="18" t="s">
        <v>1445</v>
      </c>
      <c r="C742" s="18" t="s">
        <v>38</v>
      </c>
      <c r="D742" s="19">
        <v>4.1965200000000001E-2</v>
      </c>
      <c r="E742" s="19">
        <v>0</v>
      </c>
      <c r="F742" s="19">
        <v>0</v>
      </c>
      <c r="G742" s="19">
        <v>0</v>
      </c>
      <c r="H742" s="19">
        <f t="shared" si="169"/>
        <v>4.1965200000000001E-2</v>
      </c>
      <c r="I742" s="42">
        <f t="shared" si="170"/>
        <v>0</v>
      </c>
      <c r="J742" s="42">
        <f t="shared" si="171"/>
        <v>0</v>
      </c>
      <c r="K742" s="42">
        <f t="shared" si="172"/>
        <v>0</v>
      </c>
      <c r="L742" s="42">
        <f t="shared" si="173"/>
        <v>100</v>
      </c>
      <c r="M742" s="19">
        <v>0</v>
      </c>
      <c r="N742" s="19">
        <v>0</v>
      </c>
      <c r="O742" s="41">
        <f t="shared" si="174"/>
        <v>0</v>
      </c>
      <c r="P742" s="19">
        <v>0</v>
      </c>
      <c r="Q742" s="41">
        <f t="shared" si="175"/>
        <v>0</v>
      </c>
      <c r="R742" s="44">
        <f t="shared" si="176"/>
        <v>0</v>
      </c>
      <c r="S742" s="44">
        <f t="shared" si="177"/>
        <v>0</v>
      </c>
      <c r="T742" s="44">
        <f t="shared" si="178"/>
        <v>0</v>
      </c>
      <c r="U742" s="44">
        <f t="shared" si="179"/>
        <v>0</v>
      </c>
      <c r="V742" s="44">
        <f t="shared" si="180"/>
        <v>0</v>
      </c>
      <c r="X742" s="36">
        <f t="shared" si="168"/>
        <v>100</v>
      </c>
      <c r="Y742" s="47">
        <f t="shared" si="181"/>
        <v>0</v>
      </c>
    </row>
    <row r="743" spans="1:25" ht="15" x14ac:dyDescent="0.25">
      <c r="A743" s="18" t="s">
        <v>1446</v>
      </c>
      <c r="B743" s="18" t="s">
        <v>1447</v>
      </c>
      <c r="C743" s="18" t="s">
        <v>38</v>
      </c>
      <c r="D743" s="19">
        <v>0.61247300000000005</v>
      </c>
      <c r="E743" s="19">
        <v>0.26083189267399998</v>
      </c>
      <c r="F743" s="19">
        <v>2.99306625002E-2</v>
      </c>
      <c r="G743" s="19">
        <v>6.3854431845699999E-2</v>
      </c>
      <c r="H743" s="19">
        <f t="shared" si="169"/>
        <v>0.25785601298010008</v>
      </c>
      <c r="I743" s="42">
        <f t="shared" si="170"/>
        <v>42.586676094129857</v>
      </c>
      <c r="J743" s="42">
        <f t="shared" si="171"/>
        <v>4.8868541960543563</v>
      </c>
      <c r="K743" s="42">
        <f t="shared" si="172"/>
        <v>10.425672943248109</v>
      </c>
      <c r="L743" s="42">
        <f t="shared" si="173"/>
        <v>42.100796766567676</v>
      </c>
      <c r="M743" s="19">
        <v>0.11369799999999999</v>
      </c>
      <c r="N743" s="19">
        <v>0.18459300000000001</v>
      </c>
      <c r="O743" s="41">
        <f t="shared" si="174"/>
        <v>0.29829099999999997</v>
      </c>
      <c r="P743" s="19">
        <v>4.4895999999999998E-2</v>
      </c>
      <c r="Q743" s="41">
        <f t="shared" si="175"/>
        <v>0.34318699999999996</v>
      </c>
      <c r="R743" s="44">
        <f t="shared" si="176"/>
        <v>18.563757096231178</v>
      </c>
      <c r="S743" s="44">
        <f t="shared" si="177"/>
        <v>30.138961227678607</v>
      </c>
      <c r="T743" s="44">
        <f t="shared" si="178"/>
        <v>48.702718323909785</v>
      </c>
      <c r="U743" s="44">
        <f t="shared" si="179"/>
        <v>7.3302823144856992</v>
      </c>
      <c r="V743" s="44">
        <f t="shared" si="180"/>
        <v>56.033000638395478</v>
      </c>
      <c r="X743" s="36">
        <f t="shared" si="168"/>
        <v>100</v>
      </c>
      <c r="Y743" s="47">
        <f t="shared" si="181"/>
        <v>56.033000638395485</v>
      </c>
    </row>
    <row r="744" spans="1:25" ht="15" x14ac:dyDescent="0.25">
      <c r="A744" s="18" t="s">
        <v>1448</v>
      </c>
      <c r="B744" s="18" t="s">
        <v>1449</v>
      </c>
      <c r="C744" s="18" t="s">
        <v>38</v>
      </c>
      <c r="D744" s="19">
        <v>5.3000400000000003E-2</v>
      </c>
      <c r="E744" s="19">
        <v>0</v>
      </c>
      <c r="F744" s="19">
        <v>0</v>
      </c>
      <c r="G744" s="19">
        <v>0</v>
      </c>
      <c r="H744" s="19">
        <f t="shared" si="169"/>
        <v>5.3000400000000003E-2</v>
      </c>
      <c r="I744" s="42">
        <f t="shared" si="170"/>
        <v>0</v>
      </c>
      <c r="J744" s="42">
        <f t="shared" si="171"/>
        <v>0</v>
      </c>
      <c r="K744" s="42">
        <f t="shared" si="172"/>
        <v>0</v>
      </c>
      <c r="L744" s="42">
        <f t="shared" si="173"/>
        <v>100</v>
      </c>
      <c r="M744" s="19">
        <v>0</v>
      </c>
      <c r="N744" s="19">
        <v>0</v>
      </c>
      <c r="O744" s="41">
        <f t="shared" si="174"/>
        <v>0</v>
      </c>
      <c r="P744" s="19">
        <v>0</v>
      </c>
      <c r="Q744" s="41">
        <f t="shared" si="175"/>
        <v>0</v>
      </c>
      <c r="R744" s="44">
        <f t="shared" si="176"/>
        <v>0</v>
      </c>
      <c r="S744" s="44">
        <f t="shared" si="177"/>
        <v>0</v>
      </c>
      <c r="T744" s="44">
        <f t="shared" si="178"/>
        <v>0</v>
      </c>
      <c r="U744" s="44">
        <f t="shared" si="179"/>
        <v>0</v>
      </c>
      <c r="V744" s="44">
        <f t="shared" si="180"/>
        <v>0</v>
      </c>
      <c r="X744" s="36">
        <f t="shared" ref="X744:X806" si="182">SUM(I744:L744)</f>
        <v>100</v>
      </c>
      <c r="Y744" s="47">
        <f t="shared" si="181"/>
        <v>0</v>
      </c>
    </row>
    <row r="745" spans="1:25" ht="15" x14ac:dyDescent="0.25">
      <c r="A745" s="18" t="s">
        <v>1450</v>
      </c>
      <c r="B745" s="18" t="s">
        <v>1451</v>
      </c>
      <c r="C745" s="18" t="s">
        <v>38</v>
      </c>
      <c r="D745" s="19">
        <v>0.13697899999999999</v>
      </c>
      <c r="E745" s="19">
        <v>0</v>
      </c>
      <c r="F745" s="19">
        <v>0</v>
      </c>
      <c r="G745" s="19">
        <v>0</v>
      </c>
      <c r="H745" s="19">
        <f t="shared" si="169"/>
        <v>0.13697899999999999</v>
      </c>
      <c r="I745" s="42">
        <f t="shared" si="170"/>
        <v>0</v>
      </c>
      <c r="J745" s="42">
        <f t="shared" si="171"/>
        <v>0</v>
      </c>
      <c r="K745" s="42">
        <f t="shared" si="172"/>
        <v>0</v>
      </c>
      <c r="L745" s="42">
        <f t="shared" si="173"/>
        <v>100</v>
      </c>
      <c r="M745" s="19">
        <v>1.1793400000000001E-2</v>
      </c>
      <c r="N745" s="19">
        <v>4.0000000000000002E-4</v>
      </c>
      <c r="O745" s="41">
        <f t="shared" si="174"/>
        <v>1.21934E-2</v>
      </c>
      <c r="P745" s="19">
        <v>4.2429199999999999E-3</v>
      </c>
      <c r="Q745" s="41">
        <f t="shared" si="175"/>
        <v>1.6436320000000001E-2</v>
      </c>
      <c r="R745" s="44">
        <f t="shared" si="176"/>
        <v>8.6096408938596429</v>
      </c>
      <c r="S745" s="44">
        <f t="shared" si="177"/>
        <v>0.29201556442958415</v>
      </c>
      <c r="T745" s="44">
        <f t="shared" si="178"/>
        <v>8.9016564582892261</v>
      </c>
      <c r="U745" s="44">
        <f t="shared" si="179"/>
        <v>3.0974966965739275</v>
      </c>
      <c r="V745" s="44">
        <f t="shared" si="180"/>
        <v>11.999153154863155</v>
      </c>
      <c r="X745" s="36">
        <f t="shared" si="182"/>
        <v>100</v>
      </c>
      <c r="Y745" s="47">
        <f t="shared" si="181"/>
        <v>11.999153154863155</v>
      </c>
    </row>
    <row r="746" spans="1:25" ht="15" x14ac:dyDescent="0.25">
      <c r="A746" s="18" t="s">
        <v>1452</v>
      </c>
      <c r="B746" s="18" t="s">
        <v>1453</v>
      </c>
      <c r="C746" s="18" t="s">
        <v>38</v>
      </c>
      <c r="D746" s="19">
        <v>0.47702</v>
      </c>
      <c r="E746" s="19">
        <v>0</v>
      </c>
      <c r="F746" s="19">
        <v>0</v>
      </c>
      <c r="G746" s="19">
        <v>0</v>
      </c>
      <c r="H746" s="19">
        <f t="shared" si="169"/>
        <v>0.47702</v>
      </c>
      <c r="I746" s="42">
        <f t="shared" si="170"/>
        <v>0</v>
      </c>
      <c r="J746" s="42">
        <f t="shared" si="171"/>
        <v>0</v>
      </c>
      <c r="K746" s="42">
        <f t="shared" si="172"/>
        <v>0</v>
      </c>
      <c r="L746" s="42">
        <f t="shared" si="173"/>
        <v>100</v>
      </c>
      <c r="M746" s="19">
        <v>0</v>
      </c>
      <c r="N746" s="19">
        <v>0</v>
      </c>
      <c r="O746" s="41">
        <f t="shared" si="174"/>
        <v>0</v>
      </c>
      <c r="P746" s="19">
        <v>1.2036E-5</v>
      </c>
      <c r="Q746" s="41">
        <f t="shared" si="175"/>
        <v>1.2036E-5</v>
      </c>
      <c r="R746" s="44">
        <f t="shared" si="176"/>
        <v>0</v>
      </c>
      <c r="S746" s="44">
        <f t="shared" si="177"/>
        <v>0</v>
      </c>
      <c r="T746" s="44">
        <f t="shared" si="178"/>
        <v>0</v>
      </c>
      <c r="U746" s="44">
        <f t="shared" si="179"/>
        <v>2.5231646471846041E-3</v>
      </c>
      <c r="V746" s="44">
        <f t="shared" si="180"/>
        <v>2.5231646471846041E-3</v>
      </c>
      <c r="X746" s="36">
        <f t="shared" si="182"/>
        <v>100</v>
      </c>
      <c r="Y746" s="47">
        <f t="shared" si="181"/>
        <v>2.5231646471846041E-3</v>
      </c>
    </row>
    <row r="747" spans="1:25" ht="15" x14ac:dyDescent="0.25">
      <c r="A747" s="18" t="s">
        <v>1454</v>
      </c>
      <c r="B747" s="18" t="s">
        <v>1455</v>
      </c>
      <c r="C747" s="18" t="s">
        <v>38</v>
      </c>
      <c r="D747" s="19">
        <v>3.11191E-2</v>
      </c>
      <c r="E747" s="19">
        <v>0</v>
      </c>
      <c r="F747" s="19">
        <v>0</v>
      </c>
      <c r="G747" s="19">
        <v>0</v>
      </c>
      <c r="H747" s="19">
        <f t="shared" ref="H747:H809" si="183">D747-E747-F747-G747</f>
        <v>3.11191E-2</v>
      </c>
      <c r="I747" s="42">
        <f t="shared" ref="I747:I809" si="184">E747/D747*100</f>
        <v>0</v>
      </c>
      <c r="J747" s="42">
        <f t="shared" ref="J747:J809" si="185">F747/D747*100</f>
        <v>0</v>
      </c>
      <c r="K747" s="42">
        <f t="shared" ref="K747:K809" si="186">G747/D747*100</f>
        <v>0</v>
      </c>
      <c r="L747" s="42">
        <f t="shared" ref="L747:L809" si="187">H747/D747*100</f>
        <v>100</v>
      </c>
      <c r="M747" s="19">
        <v>0</v>
      </c>
      <c r="N747" s="19">
        <v>0</v>
      </c>
      <c r="O747" s="41">
        <f t="shared" ref="O747:O809" si="188">M747+N747</f>
        <v>0</v>
      </c>
      <c r="P747" s="19">
        <v>0</v>
      </c>
      <c r="Q747" s="41">
        <f t="shared" ref="Q747:Q809" si="189">O747+P747</f>
        <v>0</v>
      </c>
      <c r="R747" s="44">
        <f t="shared" ref="R747:R809" si="190">M747/D747*100</f>
        <v>0</v>
      </c>
      <c r="S747" s="44">
        <f t="shared" ref="S747:S809" si="191">N747/D747*100</f>
        <v>0</v>
      </c>
      <c r="T747" s="44">
        <f t="shared" ref="T747:T809" si="192">O747/D747*100</f>
        <v>0</v>
      </c>
      <c r="U747" s="44">
        <f t="shared" ref="U747:U809" si="193">P747/D747*100</f>
        <v>0</v>
      </c>
      <c r="V747" s="44">
        <f t="shared" ref="V747:V809" si="194">Q747/D747*100</f>
        <v>0</v>
      </c>
      <c r="X747" s="36">
        <f t="shared" si="182"/>
        <v>100</v>
      </c>
      <c r="Y747" s="47">
        <f t="shared" ref="Y747:Y809" si="195">SUM(R747:S747,U747)</f>
        <v>0</v>
      </c>
    </row>
    <row r="748" spans="1:25" ht="15" x14ac:dyDescent="0.25">
      <c r="A748" s="18" t="s">
        <v>1456</v>
      </c>
      <c r="B748" s="18" t="s">
        <v>1457</v>
      </c>
      <c r="C748" s="18" t="s">
        <v>28</v>
      </c>
      <c r="D748" s="19">
        <v>0.17568400000000001</v>
      </c>
      <c r="E748" s="19">
        <v>0</v>
      </c>
      <c r="F748" s="19">
        <v>0</v>
      </c>
      <c r="G748" s="19">
        <v>0</v>
      </c>
      <c r="H748" s="19">
        <f t="shared" si="183"/>
        <v>0.17568400000000001</v>
      </c>
      <c r="I748" s="42">
        <f t="shared" si="184"/>
        <v>0</v>
      </c>
      <c r="J748" s="42">
        <f t="shared" si="185"/>
        <v>0</v>
      </c>
      <c r="K748" s="42">
        <f t="shared" si="186"/>
        <v>0</v>
      </c>
      <c r="L748" s="42">
        <f t="shared" si="187"/>
        <v>100</v>
      </c>
      <c r="M748" s="19">
        <v>0</v>
      </c>
      <c r="N748" s="19">
        <v>0</v>
      </c>
      <c r="O748" s="41">
        <f t="shared" si="188"/>
        <v>0</v>
      </c>
      <c r="P748" s="19">
        <v>5.9907299999999997E-3</v>
      </c>
      <c r="Q748" s="41">
        <f t="shared" si="189"/>
        <v>5.9907299999999997E-3</v>
      </c>
      <c r="R748" s="44">
        <f t="shared" si="190"/>
        <v>0</v>
      </c>
      <c r="S748" s="44">
        <f t="shared" si="191"/>
        <v>0</v>
      </c>
      <c r="T748" s="44">
        <f t="shared" si="192"/>
        <v>0</v>
      </c>
      <c r="U748" s="44">
        <f t="shared" si="193"/>
        <v>3.409946267161494</v>
      </c>
      <c r="V748" s="44">
        <f t="shared" si="194"/>
        <v>3.409946267161494</v>
      </c>
      <c r="X748" s="36">
        <f t="shared" si="182"/>
        <v>100</v>
      </c>
      <c r="Y748" s="47">
        <f t="shared" si="195"/>
        <v>3.409946267161494</v>
      </c>
    </row>
    <row r="749" spans="1:25" ht="15" x14ac:dyDescent="0.25">
      <c r="A749" s="18" t="s">
        <v>1458</v>
      </c>
      <c r="B749" s="18" t="s">
        <v>1459</v>
      </c>
      <c r="C749" s="18" t="s">
        <v>28</v>
      </c>
      <c r="D749" s="19">
        <v>9.2267700000000001</v>
      </c>
      <c r="E749" s="19">
        <v>0.23272905314100001</v>
      </c>
      <c r="F749" s="19">
        <v>1.55181665682</v>
      </c>
      <c r="G749" s="19">
        <v>0.55030716033100002</v>
      </c>
      <c r="H749" s="19">
        <f t="shared" si="183"/>
        <v>6.8919171297080002</v>
      </c>
      <c r="I749" s="42">
        <f t="shared" si="184"/>
        <v>2.522324205989745</v>
      </c>
      <c r="J749" s="42">
        <f t="shared" si="185"/>
        <v>16.81863378863893</v>
      </c>
      <c r="K749" s="42">
        <f t="shared" si="186"/>
        <v>5.9642449126942578</v>
      </c>
      <c r="L749" s="42">
        <f t="shared" si="187"/>
        <v>74.694797092677064</v>
      </c>
      <c r="M749" s="19">
        <v>0.388822</v>
      </c>
      <c r="N749" s="19">
        <v>0.21141699999999999</v>
      </c>
      <c r="O749" s="41">
        <f t="shared" si="188"/>
        <v>0.60023899999999997</v>
      </c>
      <c r="P749" s="19">
        <v>0.74745899999999998</v>
      </c>
      <c r="Q749" s="41">
        <f t="shared" si="189"/>
        <v>1.3476979999999998</v>
      </c>
      <c r="R749" s="44">
        <f t="shared" si="190"/>
        <v>4.2140640765945179</v>
      </c>
      <c r="S749" s="44">
        <f t="shared" si="191"/>
        <v>2.2913435579298063</v>
      </c>
      <c r="T749" s="44">
        <f t="shared" si="192"/>
        <v>6.5054076345243237</v>
      </c>
      <c r="U749" s="44">
        <f t="shared" si="193"/>
        <v>8.1009822505600546</v>
      </c>
      <c r="V749" s="44">
        <f t="shared" si="194"/>
        <v>14.606389885084377</v>
      </c>
      <c r="X749" s="36">
        <f t="shared" si="182"/>
        <v>100</v>
      </c>
      <c r="Y749" s="47">
        <f t="shared" si="195"/>
        <v>14.606389885084379</v>
      </c>
    </row>
    <row r="750" spans="1:25" ht="15" x14ac:dyDescent="0.25">
      <c r="A750" s="18" t="s">
        <v>1460</v>
      </c>
      <c r="B750" s="18" t="s">
        <v>1461</v>
      </c>
      <c r="C750" s="18" t="s">
        <v>28</v>
      </c>
      <c r="D750" s="19">
        <v>1.9353</v>
      </c>
      <c r="E750" s="19">
        <v>0</v>
      </c>
      <c r="F750" s="19">
        <v>0</v>
      </c>
      <c r="G750" s="19">
        <v>0</v>
      </c>
      <c r="H750" s="19">
        <f t="shared" si="183"/>
        <v>1.9353</v>
      </c>
      <c r="I750" s="42">
        <f t="shared" si="184"/>
        <v>0</v>
      </c>
      <c r="J750" s="42">
        <f t="shared" si="185"/>
        <v>0</v>
      </c>
      <c r="K750" s="42">
        <f t="shared" si="186"/>
        <v>0</v>
      </c>
      <c r="L750" s="42">
        <f t="shared" si="187"/>
        <v>100</v>
      </c>
      <c r="M750" s="19">
        <v>1.5770800000000001E-2</v>
      </c>
      <c r="N750" s="19">
        <v>1.5458100000000001E-2</v>
      </c>
      <c r="O750" s="41">
        <f t="shared" si="188"/>
        <v>3.1228900000000004E-2</v>
      </c>
      <c r="P750" s="19">
        <v>4.1426499999999998E-2</v>
      </c>
      <c r="Q750" s="41">
        <f t="shared" si="189"/>
        <v>7.2655400000000009E-2</v>
      </c>
      <c r="R750" s="44">
        <f t="shared" si="190"/>
        <v>0.81490208236449146</v>
      </c>
      <c r="S750" s="44">
        <f t="shared" si="191"/>
        <v>0.79874438071616793</v>
      </c>
      <c r="T750" s="44">
        <f t="shared" si="192"/>
        <v>1.6136464630806595</v>
      </c>
      <c r="U750" s="44">
        <f t="shared" si="193"/>
        <v>2.1405725210561668</v>
      </c>
      <c r="V750" s="44">
        <f t="shared" si="194"/>
        <v>3.754218984136827</v>
      </c>
      <c r="X750" s="36">
        <f t="shared" si="182"/>
        <v>100</v>
      </c>
      <c r="Y750" s="47">
        <f t="shared" si="195"/>
        <v>3.7542189841368261</v>
      </c>
    </row>
    <row r="751" spans="1:25" ht="15" x14ac:dyDescent="0.25">
      <c r="A751" s="18" t="s">
        <v>1462</v>
      </c>
      <c r="B751" s="18" t="s">
        <v>1463</v>
      </c>
      <c r="C751" s="18" t="s">
        <v>28</v>
      </c>
      <c r="D751" s="19">
        <v>2.1878899999999999</v>
      </c>
      <c r="E751" s="19">
        <v>0</v>
      </c>
      <c r="F751" s="19">
        <v>0</v>
      </c>
      <c r="G751" s="19">
        <v>0</v>
      </c>
      <c r="H751" s="19">
        <f t="shared" si="183"/>
        <v>2.1878899999999999</v>
      </c>
      <c r="I751" s="42">
        <f t="shared" si="184"/>
        <v>0</v>
      </c>
      <c r="J751" s="42">
        <f t="shared" si="185"/>
        <v>0</v>
      </c>
      <c r="K751" s="42">
        <f t="shared" si="186"/>
        <v>0</v>
      </c>
      <c r="L751" s="42">
        <f t="shared" si="187"/>
        <v>100</v>
      </c>
      <c r="M751" s="19">
        <v>6.0606899999999998E-2</v>
      </c>
      <c r="N751" s="19">
        <v>2.5243000000000002E-2</v>
      </c>
      <c r="O751" s="41">
        <f t="shared" si="188"/>
        <v>8.5849900000000007E-2</v>
      </c>
      <c r="P751" s="19">
        <v>3.7601099999999998E-2</v>
      </c>
      <c r="Q751" s="41">
        <f t="shared" si="189"/>
        <v>0.12345100000000001</v>
      </c>
      <c r="R751" s="44">
        <f t="shared" si="190"/>
        <v>2.7701072723034521</v>
      </c>
      <c r="S751" s="44">
        <f t="shared" si="191"/>
        <v>1.1537600153572622</v>
      </c>
      <c r="T751" s="44">
        <f t="shared" si="192"/>
        <v>3.9238672876607152</v>
      </c>
      <c r="U751" s="44">
        <f t="shared" si="193"/>
        <v>1.7186010265598362</v>
      </c>
      <c r="V751" s="44">
        <f t="shared" si="194"/>
        <v>5.642468314220551</v>
      </c>
      <c r="X751" s="36">
        <f t="shared" si="182"/>
        <v>100</v>
      </c>
      <c r="Y751" s="47">
        <f t="shared" si="195"/>
        <v>5.642468314220551</v>
      </c>
    </row>
    <row r="752" spans="1:25" ht="15" x14ac:dyDescent="0.25">
      <c r="A752" s="18" t="s">
        <v>1464</v>
      </c>
      <c r="B752" s="18" t="s">
        <v>1465</v>
      </c>
      <c r="C752" s="18" t="s">
        <v>38</v>
      </c>
      <c r="D752" s="19">
        <v>2.6499799999999998</v>
      </c>
      <c r="E752" s="19">
        <v>0</v>
      </c>
      <c r="F752" s="19">
        <v>0</v>
      </c>
      <c r="G752" s="19">
        <v>0</v>
      </c>
      <c r="H752" s="19">
        <f t="shared" si="183"/>
        <v>2.6499799999999998</v>
      </c>
      <c r="I752" s="42">
        <f t="shared" si="184"/>
        <v>0</v>
      </c>
      <c r="J752" s="42">
        <f t="shared" si="185"/>
        <v>0</v>
      </c>
      <c r="K752" s="42">
        <f t="shared" si="186"/>
        <v>0</v>
      </c>
      <c r="L752" s="42">
        <f t="shared" si="187"/>
        <v>100</v>
      </c>
      <c r="M752" s="19">
        <v>0.16092500000000001</v>
      </c>
      <c r="N752" s="19">
        <v>9.2188400000000004E-2</v>
      </c>
      <c r="O752" s="41">
        <f t="shared" si="188"/>
        <v>0.25311340000000004</v>
      </c>
      <c r="P752" s="19">
        <v>0.33033000000000001</v>
      </c>
      <c r="Q752" s="41">
        <f t="shared" si="189"/>
        <v>0.58344340000000006</v>
      </c>
      <c r="R752" s="44">
        <f t="shared" si="190"/>
        <v>6.0726873410365378</v>
      </c>
      <c r="S752" s="44">
        <f t="shared" si="191"/>
        <v>3.4788338025192647</v>
      </c>
      <c r="T752" s="44">
        <f t="shared" si="192"/>
        <v>9.551521143555803</v>
      </c>
      <c r="U752" s="44">
        <f t="shared" si="193"/>
        <v>12.465377097185641</v>
      </c>
      <c r="V752" s="44">
        <f t="shared" si="194"/>
        <v>22.016898240741444</v>
      </c>
      <c r="X752" s="36">
        <f t="shared" si="182"/>
        <v>100</v>
      </c>
      <c r="Y752" s="47">
        <f t="shared" si="195"/>
        <v>22.016898240741444</v>
      </c>
    </row>
    <row r="753" spans="1:25" ht="15" x14ac:dyDescent="0.25">
      <c r="A753" s="18" t="s">
        <v>1466</v>
      </c>
      <c r="B753" s="18" t="s">
        <v>1467</v>
      </c>
      <c r="C753" s="18" t="s">
        <v>38</v>
      </c>
      <c r="D753" s="19">
        <v>2.34328</v>
      </c>
      <c r="E753" s="19">
        <v>0</v>
      </c>
      <c r="F753" s="19">
        <v>0</v>
      </c>
      <c r="G753" s="19">
        <v>0</v>
      </c>
      <c r="H753" s="19">
        <f t="shared" si="183"/>
        <v>2.34328</v>
      </c>
      <c r="I753" s="42">
        <f t="shared" si="184"/>
        <v>0</v>
      </c>
      <c r="J753" s="42">
        <f t="shared" si="185"/>
        <v>0</v>
      </c>
      <c r="K753" s="42">
        <f t="shared" si="186"/>
        <v>0</v>
      </c>
      <c r="L753" s="42">
        <f t="shared" si="187"/>
        <v>100</v>
      </c>
      <c r="M753" s="19">
        <v>0</v>
      </c>
      <c r="N753" s="19">
        <v>0</v>
      </c>
      <c r="O753" s="41">
        <f t="shared" si="188"/>
        <v>0</v>
      </c>
      <c r="P753" s="19">
        <v>3.9020999999999999E-4</v>
      </c>
      <c r="Q753" s="41">
        <f t="shared" si="189"/>
        <v>3.9020999999999999E-4</v>
      </c>
      <c r="R753" s="44">
        <f t="shared" si="190"/>
        <v>0</v>
      </c>
      <c r="S753" s="44">
        <f t="shared" si="191"/>
        <v>0</v>
      </c>
      <c r="T753" s="44">
        <f t="shared" si="192"/>
        <v>0</v>
      </c>
      <c r="U753" s="44">
        <f t="shared" si="193"/>
        <v>1.6652299341094533E-2</v>
      </c>
      <c r="V753" s="44">
        <f t="shared" si="194"/>
        <v>1.6652299341094533E-2</v>
      </c>
      <c r="X753" s="36">
        <f t="shared" si="182"/>
        <v>100</v>
      </c>
      <c r="Y753" s="47">
        <f t="shared" si="195"/>
        <v>1.6652299341094533E-2</v>
      </c>
    </row>
    <row r="754" spans="1:25" ht="15" x14ac:dyDescent="0.25">
      <c r="A754" s="18" t="s">
        <v>1468</v>
      </c>
      <c r="B754" s="18" t="s">
        <v>1469</v>
      </c>
      <c r="C754" s="18" t="s">
        <v>38</v>
      </c>
      <c r="D754" s="19">
        <v>0.72565000000000002</v>
      </c>
      <c r="E754" s="19">
        <v>0</v>
      </c>
      <c r="F754" s="19">
        <v>0</v>
      </c>
      <c r="G754" s="19">
        <v>0</v>
      </c>
      <c r="H754" s="19">
        <f t="shared" si="183"/>
        <v>0.72565000000000002</v>
      </c>
      <c r="I754" s="42">
        <f t="shared" si="184"/>
        <v>0</v>
      </c>
      <c r="J754" s="42">
        <f t="shared" si="185"/>
        <v>0</v>
      </c>
      <c r="K754" s="42">
        <f t="shared" si="186"/>
        <v>0</v>
      </c>
      <c r="L754" s="42">
        <f t="shared" si="187"/>
        <v>100</v>
      </c>
      <c r="M754" s="19">
        <v>0</v>
      </c>
      <c r="N754" s="19">
        <v>0</v>
      </c>
      <c r="O754" s="41">
        <f t="shared" si="188"/>
        <v>0</v>
      </c>
      <c r="P754" s="19">
        <v>4.6788400000000001E-3</v>
      </c>
      <c r="Q754" s="41">
        <f t="shared" si="189"/>
        <v>4.6788400000000001E-3</v>
      </c>
      <c r="R754" s="44">
        <f t="shared" si="190"/>
        <v>0</v>
      </c>
      <c r="S754" s="44">
        <f t="shared" si="191"/>
        <v>0</v>
      </c>
      <c r="T754" s="44">
        <f t="shared" si="192"/>
        <v>0</v>
      </c>
      <c r="U754" s="44">
        <f t="shared" si="193"/>
        <v>0.64477916350857845</v>
      </c>
      <c r="V754" s="44">
        <f t="shared" si="194"/>
        <v>0.64477916350857845</v>
      </c>
      <c r="X754" s="36">
        <f t="shared" si="182"/>
        <v>100</v>
      </c>
      <c r="Y754" s="47">
        <f t="shared" si="195"/>
        <v>0.64477916350857845</v>
      </c>
    </row>
    <row r="755" spans="1:25" ht="15" x14ac:dyDescent="0.25">
      <c r="A755" s="18" t="s">
        <v>1470</v>
      </c>
      <c r="B755" s="18" t="s">
        <v>1471</v>
      </c>
      <c r="C755" s="18" t="s">
        <v>38</v>
      </c>
      <c r="D755" s="19">
        <v>0.27764499999999998</v>
      </c>
      <c r="E755" s="19">
        <v>0</v>
      </c>
      <c r="F755" s="19">
        <v>0</v>
      </c>
      <c r="G755" s="19">
        <v>0</v>
      </c>
      <c r="H755" s="19">
        <f t="shared" si="183"/>
        <v>0.27764499999999998</v>
      </c>
      <c r="I755" s="42">
        <f t="shared" si="184"/>
        <v>0</v>
      </c>
      <c r="J755" s="42">
        <f t="shared" si="185"/>
        <v>0</v>
      </c>
      <c r="K755" s="42">
        <f t="shared" si="186"/>
        <v>0</v>
      </c>
      <c r="L755" s="42">
        <f t="shared" si="187"/>
        <v>100</v>
      </c>
      <c r="M755" s="19">
        <v>0</v>
      </c>
      <c r="N755" s="19">
        <v>1.8161699999999999E-2</v>
      </c>
      <c r="O755" s="41">
        <f t="shared" si="188"/>
        <v>1.8161699999999999E-2</v>
      </c>
      <c r="P755" s="19">
        <v>4.65818E-2</v>
      </c>
      <c r="Q755" s="41">
        <f t="shared" si="189"/>
        <v>6.4743499999999995E-2</v>
      </c>
      <c r="R755" s="44">
        <f t="shared" si="190"/>
        <v>0</v>
      </c>
      <c r="S755" s="44">
        <f t="shared" si="191"/>
        <v>6.5413387599272452</v>
      </c>
      <c r="T755" s="44">
        <f t="shared" si="192"/>
        <v>6.5413387599272452</v>
      </c>
      <c r="U755" s="44">
        <f t="shared" si="193"/>
        <v>16.777467629526914</v>
      </c>
      <c r="V755" s="44">
        <f t="shared" si="194"/>
        <v>23.31880638945416</v>
      </c>
      <c r="X755" s="36">
        <f t="shared" si="182"/>
        <v>100</v>
      </c>
      <c r="Y755" s="47">
        <f t="shared" si="195"/>
        <v>23.31880638945416</v>
      </c>
    </row>
    <row r="756" spans="1:25" ht="15" x14ac:dyDescent="0.25">
      <c r="A756" s="18" t="s">
        <v>1472</v>
      </c>
      <c r="B756" s="18" t="s">
        <v>1473</v>
      </c>
      <c r="C756" s="18" t="s">
        <v>38</v>
      </c>
      <c r="D756" s="19">
        <v>0.82667999999999997</v>
      </c>
      <c r="E756" s="19">
        <v>0</v>
      </c>
      <c r="F756" s="19">
        <v>0</v>
      </c>
      <c r="G756" s="19">
        <v>0</v>
      </c>
      <c r="H756" s="19">
        <f t="shared" si="183"/>
        <v>0.82667999999999997</v>
      </c>
      <c r="I756" s="42">
        <f t="shared" si="184"/>
        <v>0</v>
      </c>
      <c r="J756" s="42">
        <f t="shared" si="185"/>
        <v>0</v>
      </c>
      <c r="K756" s="42">
        <f t="shared" si="186"/>
        <v>0</v>
      </c>
      <c r="L756" s="42">
        <f t="shared" si="187"/>
        <v>100</v>
      </c>
      <c r="M756" s="19">
        <v>0</v>
      </c>
      <c r="N756" s="19">
        <v>0</v>
      </c>
      <c r="O756" s="41">
        <f t="shared" si="188"/>
        <v>0</v>
      </c>
      <c r="P756" s="19">
        <v>1.0423099999999999E-2</v>
      </c>
      <c r="Q756" s="41">
        <f t="shared" si="189"/>
        <v>1.0423099999999999E-2</v>
      </c>
      <c r="R756" s="44">
        <f t="shared" si="190"/>
        <v>0</v>
      </c>
      <c r="S756" s="44">
        <f t="shared" si="191"/>
        <v>0</v>
      </c>
      <c r="T756" s="44">
        <f t="shared" si="192"/>
        <v>0</v>
      </c>
      <c r="U756" s="44">
        <f t="shared" si="193"/>
        <v>1.260838534862341</v>
      </c>
      <c r="V756" s="44">
        <f t="shared" si="194"/>
        <v>1.260838534862341</v>
      </c>
      <c r="X756" s="36">
        <f t="shared" si="182"/>
        <v>100</v>
      </c>
      <c r="Y756" s="47">
        <f t="shared" si="195"/>
        <v>1.260838534862341</v>
      </c>
    </row>
    <row r="757" spans="1:25" ht="15" x14ac:dyDescent="0.25">
      <c r="A757" s="18" t="s">
        <v>1474</v>
      </c>
      <c r="B757" s="18" t="s">
        <v>1475</v>
      </c>
      <c r="C757" s="18" t="s">
        <v>38</v>
      </c>
      <c r="D757" s="19">
        <v>0.611487</v>
      </c>
      <c r="E757" s="19">
        <v>0</v>
      </c>
      <c r="F757" s="19">
        <v>0</v>
      </c>
      <c r="G757" s="19">
        <v>0</v>
      </c>
      <c r="H757" s="19">
        <f t="shared" si="183"/>
        <v>0.611487</v>
      </c>
      <c r="I757" s="42">
        <f t="shared" si="184"/>
        <v>0</v>
      </c>
      <c r="J757" s="42">
        <f t="shared" si="185"/>
        <v>0</v>
      </c>
      <c r="K757" s="42">
        <f t="shared" si="186"/>
        <v>0</v>
      </c>
      <c r="L757" s="42">
        <f t="shared" si="187"/>
        <v>100</v>
      </c>
      <c r="M757" s="19">
        <v>0</v>
      </c>
      <c r="N757" s="19">
        <v>0</v>
      </c>
      <c r="O757" s="41">
        <f t="shared" si="188"/>
        <v>0</v>
      </c>
      <c r="P757" s="19">
        <v>5.2073399999999999E-2</v>
      </c>
      <c r="Q757" s="41">
        <f t="shared" si="189"/>
        <v>5.2073399999999999E-2</v>
      </c>
      <c r="R757" s="44">
        <f t="shared" si="190"/>
        <v>0</v>
      </c>
      <c r="S757" s="44">
        <f t="shared" si="191"/>
        <v>0</v>
      </c>
      <c r="T757" s="44">
        <f t="shared" si="192"/>
        <v>0</v>
      </c>
      <c r="U757" s="44">
        <f t="shared" si="193"/>
        <v>8.5158637877828962</v>
      </c>
      <c r="V757" s="44">
        <f t="shared" si="194"/>
        <v>8.5158637877828962</v>
      </c>
      <c r="X757" s="36">
        <f t="shared" si="182"/>
        <v>100</v>
      </c>
      <c r="Y757" s="47">
        <f t="shared" si="195"/>
        <v>8.5158637877828962</v>
      </c>
    </row>
    <row r="758" spans="1:25" ht="15" x14ac:dyDescent="0.25">
      <c r="A758" s="18" t="s">
        <v>1476</v>
      </c>
      <c r="B758" s="18" t="s">
        <v>1477</v>
      </c>
      <c r="C758" s="18" t="s">
        <v>38</v>
      </c>
      <c r="D758" s="19">
        <v>0.40039400000000003</v>
      </c>
      <c r="E758" s="19">
        <v>0</v>
      </c>
      <c r="F758" s="19">
        <v>0</v>
      </c>
      <c r="G758" s="19">
        <v>0</v>
      </c>
      <c r="H758" s="19">
        <f t="shared" si="183"/>
        <v>0.40039400000000003</v>
      </c>
      <c r="I758" s="42">
        <f t="shared" si="184"/>
        <v>0</v>
      </c>
      <c r="J758" s="42">
        <f t="shared" si="185"/>
        <v>0</v>
      </c>
      <c r="K758" s="42">
        <f t="shared" si="186"/>
        <v>0</v>
      </c>
      <c r="L758" s="42">
        <f t="shared" si="187"/>
        <v>100</v>
      </c>
      <c r="M758" s="19">
        <v>0</v>
      </c>
      <c r="N758" s="19">
        <v>6.9790100000000001E-5</v>
      </c>
      <c r="O758" s="41">
        <f t="shared" si="188"/>
        <v>6.9790100000000001E-5</v>
      </c>
      <c r="P758" s="19">
        <v>9.0026099999999994E-3</v>
      </c>
      <c r="Q758" s="41">
        <f t="shared" si="189"/>
        <v>9.0724000999999992E-3</v>
      </c>
      <c r="R758" s="44">
        <f t="shared" si="190"/>
        <v>0</v>
      </c>
      <c r="S758" s="44">
        <f t="shared" si="191"/>
        <v>1.7430356099242247E-2</v>
      </c>
      <c r="T758" s="44">
        <f t="shared" si="192"/>
        <v>1.7430356099242247E-2</v>
      </c>
      <c r="U758" s="44">
        <f t="shared" si="193"/>
        <v>2.2484377887780531</v>
      </c>
      <c r="V758" s="44">
        <f t="shared" si="194"/>
        <v>2.2658681448772957</v>
      </c>
      <c r="X758" s="36">
        <f t="shared" si="182"/>
        <v>100</v>
      </c>
      <c r="Y758" s="47">
        <f t="shared" si="195"/>
        <v>2.2658681448772953</v>
      </c>
    </row>
    <row r="759" spans="1:25" ht="15" x14ac:dyDescent="0.25">
      <c r="A759" s="18" t="s">
        <v>1478</v>
      </c>
      <c r="B759" s="18" t="s">
        <v>1479</v>
      </c>
      <c r="C759" s="18" t="s">
        <v>38</v>
      </c>
      <c r="D759" s="19">
        <v>0.54528699999999997</v>
      </c>
      <c r="E759" s="19">
        <v>0</v>
      </c>
      <c r="F759" s="19">
        <v>0</v>
      </c>
      <c r="G759" s="19">
        <v>0.52672475718</v>
      </c>
      <c r="H759" s="19">
        <f t="shared" si="183"/>
        <v>1.8562242819999963E-2</v>
      </c>
      <c r="I759" s="42">
        <f t="shared" si="184"/>
        <v>0</v>
      </c>
      <c r="J759" s="42">
        <f t="shared" si="185"/>
        <v>0</v>
      </c>
      <c r="K759" s="42">
        <f t="shared" si="186"/>
        <v>96.595876516403294</v>
      </c>
      <c r="L759" s="42">
        <f t="shared" si="187"/>
        <v>3.4041234835967051</v>
      </c>
      <c r="M759" s="19">
        <v>5.7844199999999998E-2</v>
      </c>
      <c r="N759" s="19">
        <v>6.7468200000000006E-2</v>
      </c>
      <c r="O759" s="41">
        <f t="shared" si="188"/>
        <v>0.12531239999999999</v>
      </c>
      <c r="P759" s="19">
        <v>0.238066</v>
      </c>
      <c r="Q759" s="41">
        <f t="shared" si="189"/>
        <v>0.36337839999999999</v>
      </c>
      <c r="R759" s="44">
        <f t="shared" si="190"/>
        <v>10.608028432733589</v>
      </c>
      <c r="S759" s="44">
        <f t="shared" si="191"/>
        <v>12.37297056412495</v>
      </c>
      <c r="T759" s="44">
        <f t="shared" si="192"/>
        <v>22.980998996858535</v>
      </c>
      <c r="U759" s="44">
        <f t="shared" si="193"/>
        <v>43.658843874876901</v>
      </c>
      <c r="V759" s="44">
        <f t="shared" si="194"/>
        <v>66.639842871735439</v>
      </c>
      <c r="X759" s="36">
        <f t="shared" si="182"/>
        <v>100</v>
      </c>
      <c r="Y759" s="47">
        <f t="shared" si="195"/>
        <v>66.639842871735439</v>
      </c>
    </row>
    <row r="760" spans="1:25" ht="15" x14ac:dyDescent="0.25">
      <c r="A760" s="18" t="s">
        <v>1480</v>
      </c>
      <c r="B760" s="18" t="s">
        <v>1481</v>
      </c>
      <c r="C760" s="18" t="s">
        <v>38</v>
      </c>
      <c r="D760" s="19">
        <v>0.18241299999999999</v>
      </c>
      <c r="E760" s="19">
        <v>0</v>
      </c>
      <c r="F760" s="19">
        <v>4.1254727288699998E-3</v>
      </c>
      <c r="G760" s="19">
        <v>7.9376566705200005E-2</v>
      </c>
      <c r="H760" s="19">
        <f t="shared" si="183"/>
        <v>9.8910960565929976E-2</v>
      </c>
      <c r="I760" s="42">
        <f t="shared" si="184"/>
        <v>0</v>
      </c>
      <c r="J760" s="42">
        <f t="shared" si="185"/>
        <v>2.261611140033879</v>
      </c>
      <c r="K760" s="42">
        <f t="shared" si="186"/>
        <v>43.514753172855009</v>
      </c>
      <c r="L760" s="42">
        <f t="shared" si="187"/>
        <v>54.223635687111106</v>
      </c>
      <c r="M760" s="19">
        <v>0</v>
      </c>
      <c r="N760" s="19">
        <v>6.1163500000000004E-3</v>
      </c>
      <c r="O760" s="41">
        <f t="shared" si="188"/>
        <v>6.1163500000000004E-3</v>
      </c>
      <c r="P760" s="19">
        <v>9.6278799999999998E-2</v>
      </c>
      <c r="Q760" s="41">
        <f t="shared" si="189"/>
        <v>0.10239515</v>
      </c>
      <c r="R760" s="44">
        <f t="shared" si="190"/>
        <v>0</v>
      </c>
      <c r="S760" s="44">
        <f t="shared" si="191"/>
        <v>3.3530230849774965</v>
      </c>
      <c r="T760" s="44">
        <f t="shared" si="192"/>
        <v>3.3530230849774965</v>
      </c>
      <c r="U760" s="44">
        <f t="shared" si="193"/>
        <v>52.780668044492444</v>
      </c>
      <c r="V760" s="44">
        <f t="shared" si="194"/>
        <v>56.133691129469945</v>
      </c>
      <c r="X760" s="36">
        <f t="shared" si="182"/>
        <v>100</v>
      </c>
      <c r="Y760" s="47">
        <f t="shared" si="195"/>
        <v>56.133691129469938</v>
      </c>
    </row>
    <row r="761" spans="1:25" ht="15" x14ac:dyDescent="0.25">
      <c r="A761" s="18" t="s">
        <v>1482</v>
      </c>
      <c r="B761" s="18" t="s">
        <v>1483</v>
      </c>
      <c r="C761" s="18" t="s">
        <v>38</v>
      </c>
      <c r="D761" s="19">
        <v>0.33743899999999999</v>
      </c>
      <c r="E761" s="19">
        <v>0</v>
      </c>
      <c r="F761" s="19">
        <v>0</v>
      </c>
      <c r="G761" s="19">
        <v>0.31287632761900003</v>
      </c>
      <c r="H761" s="19">
        <f t="shared" si="183"/>
        <v>2.4562672380999961E-2</v>
      </c>
      <c r="I761" s="42">
        <f t="shared" si="184"/>
        <v>0</v>
      </c>
      <c r="J761" s="42">
        <f t="shared" si="185"/>
        <v>0</v>
      </c>
      <c r="K761" s="42">
        <f t="shared" si="186"/>
        <v>92.720855508403005</v>
      </c>
      <c r="L761" s="42">
        <f t="shared" si="187"/>
        <v>7.2791444915969876</v>
      </c>
      <c r="M761" s="19">
        <v>0</v>
      </c>
      <c r="N761" s="19">
        <v>0</v>
      </c>
      <c r="O761" s="41">
        <f t="shared" si="188"/>
        <v>0</v>
      </c>
      <c r="P761" s="19">
        <v>0</v>
      </c>
      <c r="Q761" s="41">
        <f t="shared" si="189"/>
        <v>0</v>
      </c>
      <c r="R761" s="44">
        <f t="shared" si="190"/>
        <v>0</v>
      </c>
      <c r="S761" s="44">
        <f t="shared" si="191"/>
        <v>0</v>
      </c>
      <c r="T761" s="44">
        <f t="shared" si="192"/>
        <v>0</v>
      </c>
      <c r="U761" s="44">
        <f t="shared" si="193"/>
        <v>0</v>
      </c>
      <c r="V761" s="44">
        <f t="shared" si="194"/>
        <v>0</v>
      </c>
      <c r="X761" s="36">
        <f t="shared" si="182"/>
        <v>100</v>
      </c>
      <c r="Y761" s="47">
        <f t="shared" si="195"/>
        <v>0</v>
      </c>
    </row>
    <row r="762" spans="1:25" ht="15" x14ac:dyDescent="0.25">
      <c r="A762" s="18" t="s">
        <v>1484</v>
      </c>
      <c r="B762" s="18" t="s">
        <v>1485</v>
      </c>
      <c r="C762" s="18" t="s">
        <v>38</v>
      </c>
      <c r="D762" s="19">
        <v>0.30357200000000001</v>
      </c>
      <c r="E762" s="19">
        <v>0</v>
      </c>
      <c r="F762" s="19">
        <v>0</v>
      </c>
      <c r="G762" s="19">
        <v>0</v>
      </c>
      <c r="H762" s="19">
        <f t="shared" si="183"/>
        <v>0.30357200000000001</v>
      </c>
      <c r="I762" s="42">
        <f t="shared" si="184"/>
        <v>0</v>
      </c>
      <c r="J762" s="42">
        <f t="shared" si="185"/>
        <v>0</v>
      </c>
      <c r="K762" s="42">
        <f t="shared" si="186"/>
        <v>0</v>
      </c>
      <c r="L762" s="42">
        <f t="shared" si="187"/>
        <v>100</v>
      </c>
      <c r="M762" s="19">
        <v>0</v>
      </c>
      <c r="N762" s="19">
        <v>0</v>
      </c>
      <c r="O762" s="41">
        <f t="shared" si="188"/>
        <v>0</v>
      </c>
      <c r="P762" s="19">
        <v>0</v>
      </c>
      <c r="Q762" s="41">
        <f t="shared" si="189"/>
        <v>0</v>
      </c>
      <c r="R762" s="44">
        <f t="shared" si="190"/>
        <v>0</v>
      </c>
      <c r="S762" s="44">
        <f t="shared" si="191"/>
        <v>0</v>
      </c>
      <c r="T762" s="44">
        <f t="shared" si="192"/>
        <v>0</v>
      </c>
      <c r="U762" s="44">
        <f t="shared" si="193"/>
        <v>0</v>
      </c>
      <c r="V762" s="44">
        <f t="shared" si="194"/>
        <v>0</v>
      </c>
      <c r="X762" s="36">
        <f t="shared" si="182"/>
        <v>100</v>
      </c>
      <c r="Y762" s="47">
        <f t="shared" si="195"/>
        <v>0</v>
      </c>
    </row>
    <row r="763" spans="1:25" ht="15" x14ac:dyDescent="0.25">
      <c r="A763" s="18" t="s">
        <v>1486</v>
      </c>
      <c r="B763" s="18" t="s">
        <v>1487</v>
      </c>
      <c r="C763" s="18" t="s">
        <v>38</v>
      </c>
      <c r="D763" s="19">
        <v>0.31154500000000002</v>
      </c>
      <c r="E763" s="19">
        <v>0</v>
      </c>
      <c r="F763" s="19">
        <v>0</v>
      </c>
      <c r="G763" s="19">
        <v>0</v>
      </c>
      <c r="H763" s="19">
        <f t="shared" si="183"/>
        <v>0.31154500000000002</v>
      </c>
      <c r="I763" s="42">
        <f t="shared" si="184"/>
        <v>0</v>
      </c>
      <c r="J763" s="42">
        <f t="shared" si="185"/>
        <v>0</v>
      </c>
      <c r="K763" s="42">
        <f t="shared" si="186"/>
        <v>0</v>
      </c>
      <c r="L763" s="42">
        <f t="shared" si="187"/>
        <v>100</v>
      </c>
      <c r="M763" s="19">
        <v>0</v>
      </c>
      <c r="N763" s="19">
        <v>0</v>
      </c>
      <c r="O763" s="41">
        <f t="shared" si="188"/>
        <v>0</v>
      </c>
      <c r="P763" s="19">
        <v>3.0801000000000001E-3</v>
      </c>
      <c r="Q763" s="41">
        <f t="shared" si="189"/>
        <v>3.0801000000000001E-3</v>
      </c>
      <c r="R763" s="44">
        <f t="shared" si="190"/>
        <v>0</v>
      </c>
      <c r="S763" s="44">
        <f t="shared" si="191"/>
        <v>0</v>
      </c>
      <c r="T763" s="44">
        <f t="shared" si="192"/>
        <v>0</v>
      </c>
      <c r="U763" s="44">
        <f t="shared" si="193"/>
        <v>0.988653324559855</v>
      </c>
      <c r="V763" s="44">
        <f t="shared" si="194"/>
        <v>0.988653324559855</v>
      </c>
      <c r="X763" s="36">
        <f t="shared" si="182"/>
        <v>100</v>
      </c>
      <c r="Y763" s="47">
        <f t="shared" si="195"/>
        <v>0.988653324559855</v>
      </c>
    </row>
    <row r="764" spans="1:25" ht="15" x14ac:dyDescent="0.25">
      <c r="A764" s="18" t="s">
        <v>1488</v>
      </c>
      <c r="B764" s="18" t="s">
        <v>1489</v>
      </c>
      <c r="C764" s="18" t="s">
        <v>38</v>
      </c>
      <c r="D764" s="19">
        <v>0.22542000000000001</v>
      </c>
      <c r="E764" s="19">
        <v>0</v>
      </c>
      <c r="F764" s="19">
        <v>0</v>
      </c>
      <c r="G764" s="19">
        <v>0</v>
      </c>
      <c r="H764" s="19">
        <f t="shared" si="183"/>
        <v>0.22542000000000001</v>
      </c>
      <c r="I764" s="42">
        <f t="shared" si="184"/>
        <v>0</v>
      </c>
      <c r="J764" s="42">
        <f t="shared" si="185"/>
        <v>0</v>
      </c>
      <c r="K764" s="42">
        <f t="shared" si="186"/>
        <v>0</v>
      </c>
      <c r="L764" s="42">
        <f t="shared" si="187"/>
        <v>100</v>
      </c>
      <c r="M764" s="19">
        <v>4.1764599999999998E-4</v>
      </c>
      <c r="N764" s="19">
        <v>3.0471100000000001E-2</v>
      </c>
      <c r="O764" s="41">
        <f t="shared" si="188"/>
        <v>3.0888746000000002E-2</v>
      </c>
      <c r="P764" s="19">
        <v>0.12238499999999999</v>
      </c>
      <c r="Q764" s="41">
        <f t="shared" si="189"/>
        <v>0.15327374599999999</v>
      </c>
      <c r="R764" s="44">
        <f t="shared" si="190"/>
        <v>0.18527459852719366</v>
      </c>
      <c r="S764" s="44">
        <f t="shared" si="191"/>
        <v>13.517478484606512</v>
      </c>
      <c r="T764" s="44">
        <f t="shared" si="192"/>
        <v>13.702753083133706</v>
      </c>
      <c r="U764" s="44">
        <f t="shared" si="193"/>
        <v>54.291988288528081</v>
      </c>
      <c r="V764" s="44">
        <f t="shared" si="194"/>
        <v>67.994741371661789</v>
      </c>
      <c r="X764" s="36">
        <f t="shared" si="182"/>
        <v>100</v>
      </c>
      <c r="Y764" s="47">
        <f t="shared" si="195"/>
        <v>67.994741371661789</v>
      </c>
    </row>
    <row r="765" spans="1:25" ht="15" x14ac:dyDescent="0.25">
      <c r="A765" s="18" t="s">
        <v>1490</v>
      </c>
      <c r="B765" s="18" t="s">
        <v>1491</v>
      </c>
      <c r="C765" s="18" t="s">
        <v>38</v>
      </c>
      <c r="D765" s="19">
        <v>0.181732</v>
      </c>
      <c r="E765" s="19">
        <v>0</v>
      </c>
      <c r="F765" s="19">
        <v>0</v>
      </c>
      <c r="G765" s="19">
        <v>0</v>
      </c>
      <c r="H765" s="19">
        <f t="shared" si="183"/>
        <v>0.181732</v>
      </c>
      <c r="I765" s="42">
        <f t="shared" si="184"/>
        <v>0</v>
      </c>
      <c r="J765" s="42">
        <f t="shared" si="185"/>
        <v>0</v>
      </c>
      <c r="K765" s="42">
        <f t="shared" si="186"/>
        <v>0</v>
      </c>
      <c r="L765" s="42">
        <f t="shared" si="187"/>
        <v>100</v>
      </c>
      <c r="M765" s="19">
        <v>0</v>
      </c>
      <c r="N765" s="19">
        <v>0</v>
      </c>
      <c r="O765" s="41">
        <f t="shared" si="188"/>
        <v>0</v>
      </c>
      <c r="P765" s="19">
        <v>0</v>
      </c>
      <c r="Q765" s="41">
        <f t="shared" si="189"/>
        <v>0</v>
      </c>
      <c r="R765" s="44">
        <f t="shared" si="190"/>
        <v>0</v>
      </c>
      <c r="S765" s="44">
        <f t="shared" si="191"/>
        <v>0</v>
      </c>
      <c r="T765" s="44">
        <f t="shared" si="192"/>
        <v>0</v>
      </c>
      <c r="U765" s="44">
        <f t="shared" si="193"/>
        <v>0</v>
      </c>
      <c r="V765" s="44">
        <f t="shared" si="194"/>
        <v>0</v>
      </c>
      <c r="X765" s="36">
        <f t="shared" si="182"/>
        <v>100</v>
      </c>
      <c r="Y765" s="47">
        <f t="shared" si="195"/>
        <v>0</v>
      </c>
    </row>
    <row r="766" spans="1:25" ht="15" x14ac:dyDescent="0.25">
      <c r="A766" s="18" t="s">
        <v>1492</v>
      </c>
      <c r="B766" s="18" t="s">
        <v>1493</v>
      </c>
      <c r="C766" s="18" t="s">
        <v>38</v>
      </c>
      <c r="D766" s="19">
        <v>0.15915799999999999</v>
      </c>
      <c r="E766" s="19">
        <v>0</v>
      </c>
      <c r="F766" s="19">
        <v>0</v>
      </c>
      <c r="G766" s="19">
        <v>0</v>
      </c>
      <c r="H766" s="19">
        <f t="shared" si="183"/>
        <v>0.15915799999999999</v>
      </c>
      <c r="I766" s="42">
        <f t="shared" si="184"/>
        <v>0</v>
      </c>
      <c r="J766" s="42">
        <f t="shared" si="185"/>
        <v>0</v>
      </c>
      <c r="K766" s="42">
        <f t="shared" si="186"/>
        <v>0</v>
      </c>
      <c r="L766" s="42">
        <f t="shared" si="187"/>
        <v>100</v>
      </c>
      <c r="M766" s="19">
        <v>0</v>
      </c>
      <c r="N766" s="19">
        <v>0</v>
      </c>
      <c r="O766" s="41">
        <f t="shared" si="188"/>
        <v>0</v>
      </c>
      <c r="P766" s="19">
        <v>0</v>
      </c>
      <c r="Q766" s="41">
        <f t="shared" si="189"/>
        <v>0</v>
      </c>
      <c r="R766" s="44">
        <f t="shared" si="190"/>
        <v>0</v>
      </c>
      <c r="S766" s="44">
        <f t="shared" si="191"/>
        <v>0</v>
      </c>
      <c r="T766" s="44">
        <f t="shared" si="192"/>
        <v>0</v>
      </c>
      <c r="U766" s="44">
        <f t="shared" si="193"/>
        <v>0</v>
      </c>
      <c r="V766" s="44">
        <f t="shared" si="194"/>
        <v>0</v>
      </c>
      <c r="X766" s="36">
        <f t="shared" si="182"/>
        <v>100</v>
      </c>
      <c r="Y766" s="47">
        <f t="shared" si="195"/>
        <v>0</v>
      </c>
    </row>
    <row r="767" spans="1:25" ht="15" x14ac:dyDescent="0.25">
      <c r="A767" s="18" t="s">
        <v>1494</v>
      </c>
      <c r="B767" s="18" t="s">
        <v>1495</v>
      </c>
      <c r="C767" s="18" t="s">
        <v>38</v>
      </c>
      <c r="D767" s="19">
        <v>0.15371899999999999</v>
      </c>
      <c r="E767" s="19">
        <v>0</v>
      </c>
      <c r="F767" s="19">
        <v>0</v>
      </c>
      <c r="G767" s="19">
        <v>0</v>
      </c>
      <c r="H767" s="19">
        <f t="shared" si="183"/>
        <v>0.15371899999999999</v>
      </c>
      <c r="I767" s="42">
        <f t="shared" si="184"/>
        <v>0</v>
      </c>
      <c r="J767" s="42">
        <f t="shared" si="185"/>
        <v>0</v>
      </c>
      <c r="K767" s="42">
        <f t="shared" si="186"/>
        <v>0</v>
      </c>
      <c r="L767" s="42">
        <f t="shared" si="187"/>
        <v>100</v>
      </c>
      <c r="M767" s="19">
        <v>0</v>
      </c>
      <c r="N767" s="19">
        <v>0</v>
      </c>
      <c r="O767" s="41">
        <f t="shared" si="188"/>
        <v>0</v>
      </c>
      <c r="P767" s="19">
        <v>0</v>
      </c>
      <c r="Q767" s="41">
        <f t="shared" si="189"/>
        <v>0</v>
      </c>
      <c r="R767" s="44">
        <f t="shared" si="190"/>
        <v>0</v>
      </c>
      <c r="S767" s="44">
        <f t="shared" si="191"/>
        <v>0</v>
      </c>
      <c r="T767" s="44">
        <f t="shared" si="192"/>
        <v>0</v>
      </c>
      <c r="U767" s="44">
        <f t="shared" si="193"/>
        <v>0</v>
      </c>
      <c r="V767" s="44">
        <f t="shared" si="194"/>
        <v>0</v>
      </c>
      <c r="X767" s="36">
        <f t="shared" si="182"/>
        <v>100</v>
      </c>
      <c r="Y767" s="47">
        <f t="shared" si="195"/>
        <v>0</v>
      </c>
    </row>
    <row r="768" spans="1:25" ht="15" x14ac:dyDescent="0.25">
      <c r="A768" s="18" t="s">
        <v>1496</v>
      </c>
      <c r="B768" s="18" t="s">
        <v>1497</v>
      </c>
      <c r="C768" s="18" t="s">
        <v>38</v>
      </c>
      <c r="D768" s="19">
        <v>0.223583</v>
      </c>
      <c r="E768" s="19">
        <v>0</v>
      </c>
      <c r="F768" s="19">
        <v>2.29698148018E-2</v>
      </c>
      <c r="G768" s="19">
        <v>3.9932196667100003E-2</v>
      </c>
      <c r="H768" s="19">
        <f t="shared" si="183"/>
        <v>0.16068098853110002</v>
      </c>
      <c r="I768" s="42">
        <f t="shared" si="184"/>
        <v>0</v>
      </c>
      <c r="J768" s="42">
        <f t="shared" si="185"/>
        <v>10.273506841665062</v>
      </c>
      <c r="K768" s="42">
        <f t="shared" si="186"/>
        <v>17.860122042865516</v>
      </c>
      <c r="L768" s="42">
        <f t="shared" si="187"/>
        <v>71.866371115469434</v>
      </c>
      <c r="M768" s="19">
        <v>0</v>
      </c>
      <c r="N768" s="19">
        <v>0</v>
      </c>
      <c r="O768" s="41">
        <f t="shared" si="188"/>
        <v>0</v>
      </c>
      <c r="P768" s="19">
        <v>1.00786E-2</v>
      </c>
      <c r="Q768" s="41">
        <f t="shared" si="189"/>
        <v>1.00786E-2</v>
      </c>
      <c r="R768" s="44">
        <f t="shared" si="190"/>
        <v>0</v>
      </c>
      <c r="S768" s="44">
        <f t="shared" si="191"/>
        <v>0</v>
      </c>
      <c r="T768" s="44">
        <f t="shared" si="192"/>
        <v>0</v>
      </c>
      <c r="U768" s="44">
        <f t="shared" si="193"/>
        <v>4.5077666906696834</v>
      </c>
      <c r="V768" s="44">
        <f t="shared" si="194"/>
        <v>4.5077666906696834</v>
      </c>
      <c r="X768" s="36">
        <f t="shared" si="182"/>
        <v>100.00000000000001</v>
      </c>
      <c r="Y768" s="47">
        <f t="shared" si="195"/>
        <v>4.5077666906696834</v>
      </c>
    </row>
    <row r="769" spans="1:25" ht="15" x14ac:dyDescent="0.25">
      <c r="A769" s="18" t="s">
        <v>1498</v>
      </c>
      <c r="B769" s="18" t="s">
        <v>1499</v>
      </c>
      <c r="C769" s="18" t="s">
        <v>38</v>
      </c>
      <c r="D769" s="19">
        <v>6.8854299999999993E-2</v>
      </c>
      <c r="E769" s="19">
        <v>0</v>
      </c>
      <c r="F769" s="19">
        <v>0</v>
      </c>
      <c r="G769" s="19">
        <v>0</v>
      </c>
      <c r="H769" s="19">
        <f t="shared" si="183"/>
        <v>6.8854299999999993E-2</v>
      </c>
      <c r="I769" s="42">
        <f t="shared" si="184"/>
        <v>0</v>
      </c>
      <c r="J769" s="42">
        <f t="shared" si="185"/>
        <v>0</v>
      </c>
      <c r="K769" s="42">
        <f t="shared" si="186"/>
        <v>0</v>
      </c>
      <c r="L769" s="42">
        <f t="shared" si="187"/>
        <v>100</v>
      </c>
      <c r="M769" s="19">
        <v>0</v>
      </c>
      <c r="N769" s="19">
        <v>0</v>
      </c>
      <c r="O769" s="41">
        <f t="shared" si="188"/>
        <v>0</v>
      </c>
      <c r="P769" s="19">
        <v>0</v>
      </c>
      <c r="Q769" s="41">
        <f t="shared" si="189"/>
        <v>0</v>
      </c>
      <c r="R769" s="44">
        <f t="shared" si="190"/>
        <v>0</v>
      </c>
      <c r="S769" s="44">
        <f t="shared" si="191"/>
        <v>0</v>
      </c>
      <c r="T769" s="44">
        <f t="shared" si="192"/>
        <v>0</v>
      </c>
      <c r="U769" s="44">
        <f t="shared" si="193"/>
        <v>0</v>
      </c>
      <c r="V769" s="44">
        <f t="shared" si="194"/>
        <v>0</v>
      </c>
      <c r="X769" s="36">
        <f t="shared" si="182"/>
        <v>100</v>
      </c>
      <c r="Y769" s="47">
        <f t="shared" si="195"/>
        <v>0</v>
      </c>
    </row>
    <row r="770" spans="1:25" ht="15" x14ac:dyDescent="0.25">
      <c r="A770" s="18" t="s">
        <v>1500</v>
      </c>
      <c r="B770" s="18" t="s">
        <v>1501</v>
      </c>
      <c r="C770" s="18" t="s">
        <v>38</v>
      </c>
      <c r="D770" s="19">
        <v>0.190223</v>
      </c>
      <c r="E770" s="19">
        <v>0</v>
      </c>
      <c r="F770" s="19">
        <v>0</v>
      </c>
      <c r="G770" s="19">
        <v>0</v>
      </c>
      <c r="H770" s="19">
        <f t="shared" si="183"/>
        <v>0.190223</v>
      </c>
      <c r="I770" s="42">
        <f t="shared" si="184"/>
        <v>0</v>
      </c>
      <c r="J770" s="42">
        <f t="shared" si="185"/>
        <v>0</v>
      </c>
      <c r="K770" s="42">
        <f t="shared" si="186"/>
        <v>0</v>
      </c>
      <c r="L770" s="42">
        <f t="shared" si="187"/>
        <v>100</v>
      </c>
      <c r="M770" s="19">
        <v>0</v>
      </c>
      <c r="N770" s="19">
        <v>0</v>
      </c>
      <c r="O770" s="41">
        <f t="shared" si="188"/>
        <v>0</v>
      </c>
      <c r="P770" s="19">
        <v>0</v>
      </c>
      <c r="Q770" s="41">
        <f t="shared" si="189"/>
        <v>0</v>
      </c>
      <c r="R770" s="44">
        <f t="shared" si="190"/>
        <v>0</v>
      </c>
      <c r="S770" s="44">
        <f t="shared" si="191"/>
        <v>0</v>
      </c>
      <c r="T770" s="44">
        <f t="shared" si="192"/>
        <v>0</v>
      </c>
      <c r="U770" s="44">
        <f t="shared" si="193"/>
        <v>0</v>
      </c>
      <c r="V770" s="44">
        <f t="shared" si="194"/>
        <v>0</v>
      </c>
      <c r="X770" s="36">
        <f t="shared" si="182"/>
        <v>100</v>
      </c>
      <c r="Y770" s="47">
        <f t="shared" si="195"/>
        <v>0</v>
      </c>
    </row>
    <row r="771" spans="1:25" ht="15" x14ac:dyDescent="0.25">
      <c r="A771" s="18" t="s">
        <v>1502</v>
      </c>
      <c r="B771" s="18" t="s">
        <v>1503</v>
      </c>
      <c r="C771" s="18" t="s">
        <v>38</v>
      </c>
      <c r="D771" s="19">
        <v>2.7839999999999998</v>
      </c>
      <c r="E771" s="19">
        <v>0</v>
      </c>
      <c r="F771" s="19">
        <v>0</v>
      </c>
      <c r="G771" s="19">
        <v>0</v>
      </c>
      <c r="H771" s="19">
        <f t="shared" si="183"/>
        <v>2.7839999999999998</v>
      </c>
      <c r="I771" s="42">
        <f t="shared" si="184"/>
        <v>0</v>
      </c>
      <c r="J771" s="42">
        <f t="shared" si="185"/>
        <v>0</v>
      </c>
      <c r="K771" s="42">
        <f t="shared" si="186"/>
        <v>0</v>
      </c>
      <c r="L771" s="42">
        <f t="shared" si="187"/>
        <v>100</v>
      </c>
      <c r="M771" s="19">
        <v>0.10076300000000001</v>
      </c>
      <c r="N771" s="19">
        <v>0.10699599999999999</v>
      </c>
      <c r="O771" s="41">
        <f t="shared" si="188"/>
        <v>0.207759</v>
      </c>
      <c r="P771" s="19">
        <v>0.29898000000000002</v>
      </c>
      <c r="Q771" s="41">
        <f t="shared" si="189"/>
        <v>0.50673900000000005</v>
      </c>
      <c r="R771" s="44">
        <f t="shared" si="190"/>
        <v>3.6193606321839087</v>
      </c>
      <c r="S771" s="44">
        <f t="shared" si="191"/>
        <v>3.8432471264367813</v>
      </c>
      <c r="T771" s="44">
        <f t="shared" si="192"/>
        <v>7.46260775862069</v>
      </c>
      <c r="U771" s="44">
        <f t="shared" si="193"/>
        <v>10.739224137931036</v>
      </c>
      <c r="V771" s="44">
        <f t="shared" si="194"/>
        <v>18.201831896551727</v>
      </c>
      <c r="X771" s="36">
        <f t="shared" si="182"/>
        <v>100</v>
      </c>
      <c r="Y771" s="47">
        <f t="shared" si="195"/>
        <v>18.201831896551724</v>
      </c>
    </row>
    <row r="772" spans="1:25" ht="15" x14ac:dyDescent="0.25">
      <c r="A772" s="18" t="s">
        <v>1504</v>
      </c>
      <c r="B772" s="18" t="s">
        <v>1505</v>
      </c>
      <c r="C772" s="18" t="s">
        <v>49</v>
      </c>
      <c r="D772" s="19">
        <v>7.5290100000000004</v>
      </c>
      <c r="E772" s="19">
        <v>0</v>
      </c>
      <c r="F772" s="19">
        <v>0</v>
      </c>
      <c r="G772" s="19">
        <v>0</v>
      </c>
      <c r="H772" s="19">
        <f t="shared" si="183"/>
        <v>7.5290100000000004</v>
      </c>
      <c r="I772" s="42">
        <f t="shared" si="184"/>
        <v>0</v>
      </c>
      <c r="J772" s="42">
        <f t="shared" si="185"/>
        <v>0</v>
      </c>
      <c r="K772" s="42">
        <f t="shared" si="186"/>
        <v>0</v>
      </c>
      <c r="L772" s="42">
        <f t="shared" si="187"/>
        <v>100</v>
      </c>
      <c r="M772" s="19">
        <v>8.4600700000000001E-2</v>
      </c>
      <c r="N772" s="19">
        <v>0.104549</v>
      </c>
      <c r="O772" s="41">
        <f t="shared" si="188"/>
        <v>0.1891497</v>
      </c>
      <c r="P772" s="19">
        <v>0.58213099999999995</v>
      </c>
      <c r="Q772" s="41">
        <f t="shared" si="189"/>
        <v>0.77128069999999993</v>
      </c>
      <c r="R772" s="44">
        <f t="shared" si="190"/>
        <v>1.1236630048306484</v>
      </c>
      <c r="S772" s="44">
        <f t="shared" si="191"/>
        <v>1.388615501905297</v>
      </c>
      <c r="T772" s="44">
        <f t="shared" si="192"/>
        <v>2.5122785067359454</v>
      </c>
      <c r="U772" s="44">
        <f t="shared" si="193"/>
        <v>7.7318399098951911</v>
      </c>
      <c r="V772" s="44">
        <f t="shared" si="194"/>
        <v>10.244118416631135</v>
      </c>
      <c r="X772" s="36">
        <f t="shared" si="182"/>
        <v>100</v>
      </c>
      <c r="Y772" s="47">
        <f t="shared" si="195"/>
        <v>10.244118416631137</v>
      </c>
    </row>
    <row r="773" spans="1:25" ht="15" x14ac:dyDescent="0.25">
      <c r="A773" s="18" t="s">
        <v>1506</v>
      </c>
      <c r="B773" s="18" t="s">
        <v>1507</v>
      </c>
      <c r="C773" s="18" t="s">
        <v>38</v>
      </c>
      <c r="D773" s="19">
        <v>1.34135</v>
      </c>
      <c r="E773" s="19">
        <v>0</v>
      </c>
      <c r="F773" s="19">
        <v>0</v>
      </c>
      <c r="G773" s="19">
        <v>0</v>
      </c>
      <c r="H773" s="19">
        <f t="shared" si="183"/>
        <v>1.34135</v>
      </c>
      <c r="I773" s="42">
        <f t="shared" si="184"/>
        <v>0</v>
      </c>
      <c r="J773" s="42">
        <f t="shared" si="185"/>
        <v>0</v>
      </c>
      <c r="K773" s="42">
        <f t="shared" si="186"/>
        <v>0</v>
      </c>
      <c r="L773" s="42">
        <f t="shared" si="187"/>
        <v>100</v>
      </c>
      <c r="M773" s="19">
        <v>0</v>
      </c>
      <c r="N773" s="19">
        <v>2.08478E-2</v>
      </c>
      <c r="O773" s="41">
        <f t="shared" si="188"/>
        <v>2.08478E-2</v>
      </c>
      <c r="P773" s="19">
        <v>3.1406799999999999E-2</v>
      </c>
      <c r="Q773" s="41">
        <f t="shared" si="189"/>
        <v>5.2254599999999998E-2</v>
      </c>
      <c r="R773" s="44">
        <f t="shared" si="190"/>
        <v>0</v>
      </c>
      <c r="S773" s="44">
        <f t="shared" si="191"/>
        <v>1.5542401312110932</v>
      </c>
      <c r="T773" s="44">
        <f t="shared" si="192"/>
        <v>1.5542401312110932</v>
      </c>
      <c r="U773" s="44">
        <f t="shared" si="193"/>
        <v>2.3414321392626829</v>
      </c>
      <c r="V773" s="44">
        <f t="shared" si="194"/>
        <v>3.8956722704737761</v>
      </c>
      <c r="X773" s="36">
        <f t="shared" si="182"/>
        <v>100</v>
      </c>
      <c r="Y773" s="47">
        <f t="shared" si="195"/>
        <v>3.8956722704737761</v>
      </c>
    </row>
    <row r="774" spans="1:25" ht="15" x14ac:dyDescent="0.25">
      <c r="A774" s="18" t="s">
        <v>1508</v>
      </c>
      <c r="B774" s="18" t="s">
        <v>1509</v>
      </c>
      <c r="C774" s="18" t="s">
        <v>38</v>
      </c>
      <c r="D774" s="19">
        <v>1.36914</v>
      </c>
      <c r="E774" s="19">
        <v>0</v>
      </c>
      <c r="F774" s="19">
        <v>0</v>
      </c>
      <c r="G774" s="19">
        <v>1.3592673447100001</v>
      </c>
      <c r="H774" s="19">
        <f t="shared" si="183"/>
        <v>9.8726552899999209E-3</v>
      </c>
      <c r="I774" s="42">
        <f t="shared" si="184"/>
        <v>0</v>
      </c>
      <c r="J774" s="42">
        <f t="shared" si="185"/>
        <v>0</v>
      </c>
      <c r="K774" s="42">
        <f t="shared" si="186"/>
        <v>99.278915575470734</v>
      </c>
      <c r="L774" s="42">
        <f t="shared" si="187"/>
        <v>0.7210844245292608</v>
      </c>
      <c r="M774" s="19">
        <v>0</v>
      </c>
      <c r="N774" s="19">
        <v>3.2000000000000001E-2</v>
      </c>
      <c r="O774" s="41">
        <f t="shared" si="188"/>
        <v>3.2000000000000001E-2</v>
      </c>
      <c r="P774" s="19">
        <v>0.92081599999999997</v>
      </c>
      <c r="Q774" s="41">
        <f t="shared" si="189"/>
        <v>0.952816</v>
      </c>
      <c r="R774" s="44">
        <f t="shared" si="190"/>
        <v>0</v>
      </c>
      <c r="S774" s="44">
        <f t="shared" si="191"/>
        <v>2.3372335918897993</v>
      </c>
      <c r="T774" s="44">
        <f t="shared" si="192"/>
        <v>2.3372335918897993</v>
      </c>
      <c r="U774" s="44">
        <f t="shared" si="193"/>
        <v>67.255065223424921</v>
      </c>
      <c r="V774" s="44">
        <f t="shared" si="194"/>
        <v>69.59229881531472</v>
      </c>
      <c r="X774" s="36">
        <f t="shared" si="182"/>
        <v>100</v>
      </c>
      <c r="Y774" s="47">
        <f t="shared" si="195"/>
        <v>69.59229881531472</v>
      </c>
    </row>
    <row r="775" spans="1:25" ht="15" x14ac:dyDescent="0.25">
      <c r="A775" s="18" t="s">
        <v>1510</v>
      </c>
      <c r="B775" s="18" t="s">
        <v>1511</v>
      </c>
      <c r="C775" s="18" t="s">
        <v>38</v>
      </c>
      <c r="D775" s="19">
        <v>2.5804999999999998</v>
      </c>
      <c r="E775" s="19">
        <v>0</v>
      </c>
      <c r="F775" s="19">
        <v>0</v>
      </c>
      <c r="G775" s="19">
        <v>0</v>
      </c>
      <c r="H775" s="19">
        <f t="shared" si="183"/>
        <v>2.5804999999999998</v>
      </c>
      <c r="I775" s="42">
        <f t="shared" si="184"/>
        <v>0</v>
      </c>
      <c r="J775" s="42">
        <f t="shared" si="185"/>
        <v>0</v>
      </c>
      <c r="K775" s="42">
        <f t="shared" si="186"/>
        <v>0</v>
      </c>
      <c r="L775" s="42">
        <f t="shared" si="187"/>
        <v>100</v>
      </c>
      <c r="M775" s="19">
        <v>3.8800000000000001E-2</v>
      </c>
      <c r="N775" s="19">
        <v>2.6112799999999999E-2</v>
      </c>
      <c r="O775" s="41">
        <f t="shared" si="188"/>
        <v>6.4912799999999993E-2</v>
      </c>
      <c r="P775" s="19">
        <v>2.85031E-2</v>
      </c>
      <c r="Q775" s="41">
        <f t="shared" si="189"/>
        <v>9.3415899999999996E-2</v>
      </c>
      <c r="R775" s="44">
        <f t="shared" si="190"/>
        <v>1.5035845766324356</v>
      </c>
      <c r="S775" s="44">
        <f t="shared" si="191"/>
        <v>1.0119279209455534</v>
      </c>
      <c r="T775" s="44">
        <f t="shared" si="192"/>
        <v>2.5155124975779888</v>
      </c>
      <c r="U775" s="44">
        <f t="shared" si="193"/>
        <v>1.1045572563456694</v>
      </c>
      <c r="V775" s="44">
        <f t="shared" si="194"/>
        <v>3.6200697539236582</v>
      </c>
      <c r="X775" s="36">
        <f t="shared" si="182"/>
        <v>100</v>
      </c>
      <c r="Y775" s="47">
        <f t="shared" si="195"/>
        <v>3.6200697539236582</v>
      </c>
    </row>
    <row r="776" spans="1:25" ht="15" x14ac:dyDescent="0.25">
      <c r="A776" s="18" t="s">
        <v>1512</v>
      </c>
      <c r="B776" s="18" t="s">
        <v>1513</v>
      </c>
      <c r="C776" s="18" t="s">
        <v>38</v>
      </c>
      <c r="D776" s="19">
        <v>0.66312499999999996</v>
      </c>
      <c r="E776" s="19">
        <v>0</v>
      </c>
      <c r="F776" s="19">
        <v>0</v>
      </c>
      <c r="G776" s="19">
        <v>0</v>
      </c>
      <c r="H776" s="19">
        <f t="shared" si="183"/>
        <v>0.66312499999999996</v>
      </c>
      <c r="I776" s="42">
        <f t="shared" si="184"/>
        <v>0</v>
      </c>
      <c r="J776" s="42">
        <f t="shared" si="185"/>
        <v>0</v>
      </c>
      <c r="K776" s="42">
        <f t="shared" si="186"/>
        <v>0</v>
      </c>
      <c r="L776" s="42">
        <f t="shared" si="187"/>
        <v>100</v>
      </c>
      <c r="M776" s="19">
        <v>0</v>
      </c>
      <c r="N776" s="19">
        <v>0</v>
      </c>
      <c r="O776" s="41">
        <f t="shared" si="188"/>
        <v>0</v>
      </c>
      <c r="P776" s="19">
        <v>1.9199999999999998E-2</v>
      </c>
      <c r="Q776" s="41">
        <f t="shared" si="189"/>
        <v>1.9199999999999998E-2</v>
      </c>
      <c r="R776" s="44">
        <f t="shared" si="190"/>
        <v>0</v>
      </c>
      <c r="S776" s="44">
        <f t="shared" si="191"/>
        <v>0</v>
      </c>
      <c r="T776" s="44">
        <f t="shared" si="192"/>
        <v>0</v>
      </c>
      <c r="U776" s="44">
        <f t="shared" si="193"/>
        <v>2.8953817153628649</v>
      </c>
      <c r="V776" s="44">
        <f t="shared" si="194"/>
        <v>2.8953817153628649</v>
      </c>
      <c r="X776" s="36">
        <f t="shared" si="182"/>
        <v>100</v>
      </c>
      <c r="Y776" s="47">
        <f t="shared" si="195"/>
        <v>2.8953817153628649</v>
      </c>
    </row>
    <row r="777" spans="1:25" ht="15" x14ac:dyDescent="0.25">
      <c r="A777" s="18" t="s">
        <v>1514</v>
      </c>
      <c r="B777" s="18" t="s">
        <v>1515</v>
      </c>
      <c r="C777" s="18" t="s">
        <v>38</v>
      </c>
      <c r="D777" s="19">
        <v>9.9379500000000007</v>
      </c>
      <c r="E777" s="19">
        <v>0</v>
      </c>
      <c r="F777" s="19">
        <v>0</v>
      </c>
      <c r="G777" s="19">
        <v>0</v>
      </c>
      <c r="H777" s="19">
        <f t="shared" si="183"/>
        <v>9.9379500000000007</v>
      </c>
      <c r="I777" s="42">
        <f t="shared" si="184"/>
        <v>0</v>
      </c>
      <c r="J777" s="42">
        <f t="shared" si="185"/>
        <v>0</v>
      </c>
      <c r="K777" s="42">
        <f t="shared" si="186"/>
        <v>0</v>
      </c>
      <c r="L777" s="42">
        <f t="shared" si="187"/>
        <v>100</v>
      </c>
      <c r="M777" s="19">
        <v>0.1452</v>
      </c>
      <c r="N777" s="19">
        <v>7.0998099999999995E-2</v>
      </c>
      <c r="O777" s="41">
        <f t="shared" si="188"/>
        <v>0.2161981</v>
      </c>
      <c r="P777" s="19">
        <v>0.215838</v>
      </c>
      <c r="Q777" s="41">
        <f t="shared" si="189"/>
        <v>0.43203610000000003</v>
      </c>
      <c r="R777" s="44">
        <f t="shared" si="190"/>
        <v>1.4610659139963471</v>
      </c>
      <c r="S777" s="44">
        <f t="shared" si="191"/>
        <v>0.71441393848831991</v>
      </c>
      <c r="T777" s="44">
        <f t="shared" si="192"/>
        <v>2.175479852484667</v>
      </c>
      <c r="U777" s="44">
        <f t="shared" si="193"/>
        <v>2.1718563687682066</v>
      </c>
      <c r="V777" s="44">
        <f t="shared" si="194"/>
        <v>4.3473362212528741</v>
      </c>
      <c r="X777" s="36">
        <f t="shared" si="182"/>
        <v>100</v>
      </c>
      <c r="Y777" s="47">
        <f t="shared" si="195"/>
        <v>4.3473362212528741</v>
      </c>
    </row>
    <row r="778" spans="1:25" ht="15" x14ac:dyDescent="0.25">
      <c r="A778" s="18" t="s">
        <v>1516</v>
      </c>
      <c r="B778" s="18" t="s">
        <v>1517</v>
      </c>
      <c r="C778" s="18" t="s">
        <v>38</v>
      </c>
      <c r="D778" s="19">
        <v>16.913699999999999</v>
      </c>
      <c r="E778" s="19">
        <v>0.301527833754</v>
      </c>
      <c r="F778" s="19">
        <v>2.7307526082300002E-5</v>
      </c>
      <c r="G778" s="19">
        <v>3.0242641824100001</v>
      </c>
      <c r="H778" s="19">
        <f t="shared" si="183"/>
        <v>13.587880676309915</v>
      </c>
      <c r="I778" s="42">
        <f t="shared" si="184"/>
        <v>1.7827431830646163</v>
      </c>
      <c r="J778" s="42">
        <f t="shared" si="185"/>
        <v>1.6145211327089876E-4</v>
      </c>
      <c r="K778" s="42">
        <f t="shared" si="186"/>
        <v>17.880559442404682</v>
      </c>
      <c r="L778" s="42">
        <f t="shared" si="187"/>
        <v>80.336535922417426</v>
      </c>
      <c r="M778" s="19">
        <v>0.16111500000000001</v>
      </c>
      <c r="N778" s="19">
        <v>0.174007</v>
      </c>
      <c r="O778" s="41">
        <f t="shared" si="188"/>
        <v>0.33512200000000003</v>
      </c>
      <c r="P778" s="19">
        <v>1.2231700000000001</v>
      </c>
      <c r="Q778" s="41">
        <f t="shared" si="189"/>
        <v>1.5582920000000002</v>
      </c>
      <c r="R778" s="44">
        <f t="shared" si="190"/>
        <v>0.95257099274552592</v>
      </c>
      <c r="S778" s="44">
        <f t="shared" si="191"/>
        <v>1.028793226792482</v>
      </c>
      <c r="T778" s="44">
        <f t="shared" si="192"/>
        <v>1.9813642195380079</v>
      </c>
      <c r="U778" s="44">
        <f t="shared" si="193"/>
        <v>7.2318298184312138</v>
      </c>
      <c r="V778" s="44">
        <f t="shared" si="194"/>
        <v>9.2131940379692221</v>
      </c>
      <c r="X778" s="36">
        <f t="shared" si="182"/>
        <v>100</v>
      </c>
      <c r="Y778" s="47">
        <f t="shared" si="195"/>
        <v>9.2131940379692221</v>
      </c>
    </row>
    <row r="779" spans="1:25" ht="15" x14ac:dyDescent="0.25">
      <c r="A779" s="18" t="s">
        <v>1518</v>
      </c>
      <c r="B779" s="18" t="s">
        <v>1519</v>
      </c>
      <c r="C779" s="18" t="s">
        <v>38</v>
      </c>
      <c r="D779" s="19">
        <v>1.9180999999999999</v>
      </c>
      <c r="E779" s="19">
        <v>0</v>
      </c>
      <c r="F779" s="19">
        <v>0</v>
      </c>
      <c r="G779" s="19">
        <v>0</v>
      </c>
      <c r="H779" s="19">
        <f t="shared" si="183"/>
        <v>1.9180999999999999</v>
      </c>
      <c r="I779" s="42">
        <f t="shared" si="184"/>
        <v>0</v>
      </c>
      <c r="J779" s="42">
        <f t="shared" si="185"/>
        <v>0</v>
      </c>
      <c r="K779" s="42">
        <f t="shared" si="186"/>
        <v>0</v>
      </c>
      <c r="L779" s="42">
        <f t="shared" si="187"/>
        <v>100</v>
      </c>
      <c r="M779" s="19">
        <v>9.8182199999999997E-2</v>
      </c>
      <c r="N779" s="19">
        <v>7.6544299999999996E-2</v>
      </c>
      <c r="O779" s="41">
        <f t="shared" si="188"/>
        <v>0.17472650000000001</v>
      </c>
      <c r="P779" s="19">
        <v>0.47337000000000001</v>
      </c>
      <c r="Q779" s="41">
        <f t="shared" si="189"/>
        <v>0.64809650000000008</v>
      </c>
      <c r="R779" s="44">
        <f t="shared" si="190"/>
        <v>5.1187216516344298</v>
      </c>
      <c r="S779" s="44">
        <f t="shared" si="191"/>
        <v>3.9906313539440066</v>
      </c>
      <c r="T779" s="44">
        <f t="shared" si="192"/>
        <v>9.1093530055784377</v>
      </c>
      <c r="U779" s="44">
        <f t="shared" si="193"/>
        <v>24.679109535477821</v>
      </c>
      <c r="V779" s="44">
        <f t="shared" si="194"/>
        <v>33.788462541056255</v>
      </c>
      <c r="X779" s="36">
        <f t="shared" si="182"/>
        <v>100</v>
      </c>
      <c r="Y779" s="47">
        <f t="shared" si="195"/>
        <v>33.788462541056255</v>
      </c>
    </row>
    <row r="780" spans="1:25" ht="15" x14ac:dyDescent="0.25">
      <c r="A780" s="18" t="s">
        <v>1520</v>
      </c>
      <c r="B780" s="18" t="s">
        <v>1521</v>
      </c>
      <c r="C780" s="18" t="s">
        <v>38</v>
      </c>
      <c r="D780" s="19">
        <v>0.83662199999999998</v>
      </c>
      <c r="E780" s="19">
        <v>0</v>
      </c>
      <c r="F780" s="19">
        <v>0</v>
      </c>
      <c r="G780" s="19">
        <v>0</v>
      </c>
      <c r="H780" s="19">
        <f t="shared" si="183"/>
        <v>0.83662199999999998</v>
      </c>
      <c r="I780" s="42">
        <f t="shared" si="184"/>
        <v>0</v>
      </c>
      <c r="J780" s="42">
        <f t="shared" si="185"/>
        <v>0</v>
      </c>
      <c r="K780" s="42">
        <f t="shared" si="186"/>
        <v>0</v>
      </c>
      <c r="L780" s="42">
        <f t="shared" si="187"/>
        <v>100</v>
      </c>
      <c r="M780" s="19">
        <v>1.01012E-3</v>
      </c>
      <c r="N780" s="19">
        <v>6.5909999999999997E-5</v>
      </c>
      <c r="O780" s="41">
        <f t="shared" si="188"/>
        <v>1.07603E-3</v>
      </c>
      <c r="P780" s="19">
        <v>1.27552E-2</v>
      </c>
      <c r="Q780" s="41">
        <f t="shared" si="189"/>
        <v>1.383123E-2</v>
      </c>
      <c r="R780" s="44">
        <f t="shared" si="190"/>
        <v>0.12073791987301315</v>
      </c>
      <c r="S780" s="44">
        <f t="shared" si="191"/>
        <v>7.8781098273772391E-3</v>
      </c>
      <c r="T780" s="44">
        <f t="shared" si="192"/>
        <v>0.12861602970039038</v>
      </c>
      <c r="U780" s="44">
        <f t="shared" si="193"/>
        <v>1.5246072897915666</v>
      </c>
      <c r="V780" s="44">
        <f t="shared" si="194"/>
        <v>1.653223319491957</v>
      </c>
      <c r="X780" s="36">
        <f t="shared" si="182"/>
        <v>100</v>
      </c>
      <c r="Y780" s="47">
        <f t="shared" si="195"/>
        <v>1.653223319491957</v>
      </c>
    </row>
    <row r="781" spans="1:25" ht="15" x14ac:dyDescent="0.25">
      <c r="A781" s="18" t="s">
        <v>1522</v>
      </c>
      <c r="B781" s="18" t="s">
        <v>1523</v>
      </c>
      <c r="C781" s="18" t="s">
        <v>38</v>
      </c>
      <c r="D781" s="19">
        <v>2.4985499999999998</v>
      </c>
      <c r="E781" s="19">
        <v>0</v>
      </c>
      <c r="F781" s="19">
        <v>0</v>
      </c>
      <c r="G781" s="19">
        <v>0</v>
      </c>
      <c r="H781" s="19">
        <f t="shared" si="183"/>
        <v>2.4985499999999998</v>
      </c>
      <c r="I781" s="42">
        <f t="shared" si="184"/>
        <v>0</v>
      </c>
      <c r="J781" s="42">
        <f t="shared" si="185"/>
        <v>0</v>
      </c>
      <c r="K781" s="42">
        <f t="shared" si="186"/>
        <v>0</v>
      </c>
      <c r="L781" s="42">
        <f t="shared" si="187"/>
        <v>100</v>
      </c>
      <c r="M781" s="19">
        <v>6.6222000000000003E-2</v>
      </c>
      <c r="N781" s="19">
        <v>3.6147499999999999E-2</v>
      </c>
      <c r="O781" s="41">
        <f t="shared" si="188"/>
        <v>0.1023695</v>
      </c>
      <c r="P781" s="19">
        <v>7.6691200000000001E-2</v>
      </c>
      <c r="Q781" s="41">
        <f t="shared" si="189"/>
        <v>0.17906070000000002</v>
      </c>
      <c r="R781" s="44">
        <f t="shared" si="190"/>
        <v>2.6504172420003602</v>
      </c>
      <c r="S781" s="44">
        <f t="shared" si="191"/>
        <v>1.4467391086830361</v>
      </c>
      <c r="T781" s="44">
        <f t="shared" si="192"/>
        <v>4.097156350683397</v>
      </c>
      <c r="U781" s="44">
        <f t="shared" si="193"/>
        <v>3.0694282683956695</v>
      </c>
      <c r="V781" s="44">
        <f t="shared" si="194"/>
        <v>7.1665846190790665</v>
      </c>
      <c r="X781" s="36">
        <f t="shared" si="182"/>
        <v>100</v>
      </c>
      <c r="Y781" s="47">
        <f t="shared" si="195"/>
        <v>7.1665846190790656</v>
      </c>
    </row>
    <row r="782" spans="1:25" ht="15" x14ac:dyDescent="0.25">
      <c r="A782" s="18" t="s">
        <v>1524</v>
      </c>
      <c r="B782" s="18" t="s">
        <v>1525</v>
      </c>
      <c r="C782" s="18" t="s">
        <v>38</v>
      </c>
      <c r="D782" s="19">
        <v>1.87357</v>
      </c>
      <c r="E782" s="19">
        <v>0</v>
      </c>
      <c r="F782" s="19">
        <v>0</v>
      </c>
      <c r="G782" s="19">
        <v>0</v>
      </c>
      <c r="H782" s="19">
        <f t="shared" si="183"/>
        <v>1.87357</v>
      </c>
      <c r="I782" s="42">
        <f t="shared" si="184"/>
        <v>0</v>
      </c>
      <c r="J782" s="42">
        <f t="shared" si="185"/>
        <v>0</v>
      </c>
      <c r="K782" s="42">
        <f t="shared" si="186"/>
        <v>0</v>
      </c>
      <c r="L782" s="42">
        <f t="shared" si="187"/>
        <v>100</v>
      </c>
      <c r="M782" s="19">
        <v>0</v>
      </c>
      <c r="N782" s="19">
        <v>0</v>
      </c>
      <c r="O782" s="41">
        <f t="shared" si="188"/>
        <v>0</v>
      </c>
      <c r="P782" s="19">
        <v>2.8799999999999999E-2</v>
      </c>
      <c r="Q782" s="41">
        <f t="shared" si="189"/>
        <v>2.8799999999999999E-2</v>
      </c>
      <c r="R782" s="44">
        <f t="shared" si="190"/>
        <v>0</v>
      </c>
      <c r="S782" s="44">
        <f t="shared" si="191"/>
        <v>0</v>
      </c>
      <c r="T782" s="44">
        <f t="shared" si="192"/>
        <v>0</v>
      </c>
      <c r="U782" s="44">
        <f t="shared" si="193"/>
        <v>1.5371723501123524</v>
      </c>
      <c r="V782" s="44">
        <f t="shared" si="194"/>
        <v>1.5371723501123524</v>
      </c>
      <c r="X782" s="36">
        <f t="shared" si="182"/>
        <v>100</v>
      </c>
      <c r="Y782" s="47">
        <f t="shared" si="195"/>
        <v>1.5371723501123524</v>
      </c>
    </row>
    <row r="783" spans="1:25" ht="15" x14ac:dyDescent="0.25">
      <c r="A783" s="18" t="s">
        <v>1526</v>
      </c>
      <c r="B783" s="18" t="s">
        <v>1527</v>
      </c>
      <c r="C783" s="18" t="s">
        <v>38</v>
      </c>
      <c r="D783" s="19">
        <v>1.16984</v>
      </c>
      <c r="E783" s="19">
        <v>0</v>
      </c>
      <c r="F783" s="19">
        <v>0</v>
      </c>
      <c r="G783" s="19">
        <v>0</v>
      </c>
      <c r="H783" s="19">
        <f t="shared" si="183"/>
        <v>1.16984</v>
      </c>
      <c r="I783" s="42">
        <f t="shared" si="184"/>
        <v>0</v>
      </c>
      <c r="J783" s="42">
        <f t="shared" si="185"/>
        <v>0</v>
      </c>
      <c r="K783" s="42">
        <f t="shared" si="186"/>
        <v>0</v>
      </c>
      <c r="L783" s="42">
        <f t="shared" si="187"/>
        <v>100</v>
      </c>
      <c r="M783" s="19">
        <v>0</v>
      </c>
      <c r="N783" s="19">
        <v>8.2630300000000002E-4</v>
      </c>
      <c r="O783" s="41">
        <f t="shared" si="188"/>
        <v>8.2630300000000002E-4</v>
      </c>
      <c r="P783" s="19">
        <v>5.6946299999999998E-2</v>
      </c>
      <c r="Q783" s="41">
        <f t="shared" si="189"/>
        <v>5.7772602999999999E-2</v>
      </c>
      <c r="R783" s="44">
        <f t="shared" si="190"/>
        <v>0</v>
      </c>
      <c r="S783" s="44">
        <f t="shared" si="191"/>
        <v>7.063384736374205E-2</v>
      </c>
      <c r="T783" s="44">
        <f t="shared" si="192"/>
        <v>7.063384736374205E-2</v>
      </c>
      <c r="U783" s="44">
        <f t="shared" si="193"/>
        <v>4.8678708199411886</v>
      </c>
      <c r="V783" s="44">
        <f t="shared" si="194"/>
        <v>4.9385046673049304</v>
      </c>
      <c r="X783" s="36">
        <f t="shared" si="182"/>
        <v>100</v>
      </c>
      <c r="Y783" s="47">
        <f t="shared" si="195"/>
        <v>4.9385046673049304</v>
      </c>
    </row>
    <row r="784" spans="1:25" ht="15" x14ac:dyDescent="0.25">
      <c r="A784" s="18" t="s">
        <v>1528</v>
      </c>
      <c r="B784" s="18" t="s">
        <v>1529</v>
      </c>
      <c r="C784" s="18" t="s">
        <v>38</v>
      </c>
      <c r="D784" s="19">
        <v>5.7020900000000001</v>
      </c>
      <c r="E784" s="19">
        <v>0</v>
      </c>
      <c r="F784" s="19">
        <v>0</v>
      </c>
      <c r="G784" s="19">
        <v>0</v>
      </c>
      <c r="H784" s="19">
        <f t="shared" si="183"/>
        <v>5.7020900000000001</v>
      </c>
      <c r="I784" s="42">
        <f t="shared" si="184"/>
        <v>0</v>
      </c>
      <c r="J784" s="42">
        <f t="shared" si="185"/>
        <v>0</v>
      </c>
      <c r="K784" s="42">
        <f t="shared" si="186"/>
        <v>0</v>
      </c>
      <c r="L784" s="42">
        <f t="shared" si="187"/>
        <v>100</v>
      </c>
      <c r="M784" s="19">
        <v>8.6430000000000007E-2</v>
      </c>
      <c r="N784" s="19">
        <v>0.12381300000000001</v>
      </c>
      <c r="O784" s="41">
        <f t="shared" si="188"/>
        <v>0.21024300000000001</v>
      </c>
      <c r="P784" s="19">
        <v>0.48453299999999999</v>
      </c>
      <c r="Q784" s="41">
        <f t="shared" si="189"/>
        <v>0.69477600000000006</v>
      </c>
      <c r="R784" s="44">
        <f t="shared" si="190"/>
        <v>1.5157600108030567</v>
      </c>
      <c r="S784" s="44">
        <f t="shared" si="191"/>
        <v>2.1713617287696265</v>
      </c>
      <c r="T784" s="44">
        <f t="shared" si="192"/>
        <v>3.687121739572683</v>
      </c>
      <c r="U784" s="44">
        <f t="shared" si="193"/>
        <v>8.4974632108577719</v>
      </c>
      <c r="V784" s="44">
        <f t="shared" si="194"/>
        <v>12.184584950430457</v>
      </c>
      <c r="X784" s="36">
        <f t="shared" si="182"/>
        <v>100</v>
      </c>
      <c r="Y784" s="47">
        <f t="shared" si="195"/>
        <v>12.184584950430455</v>
      </c>
    </row>
    <row r="785" spans="1:25" ht="15" x14ac:dyDescent="0.25">
      <c r="A785" s="18" t="s">
        <v>1530</v>
      </c>
      <c r="B785" s="18" t="s">
        <v>1531</v>
      </c>
      <c r="C785" s="18" t="s">
        <v>38</v>
      </c>
      <c r="D785" s="19">
        <v>0.41406300000000001</v>
      </c>
      <c r="E785" s="19">
        <v>0</v>
      </c>
      <c r="F785" s="19">
        <v>0</v>
      </c>
      <c r="G785" s="19">
        <v>0</v>
      </c>
      <c r="H785" s="19">
        <f t="shared" si="183"/>
        <v>0.41406300000000001</v>
      </c>
      <c r="I785" s="42">
        <f t="shared" si="184"/>
        <v>0</v>
      </c>
      <c r="J785" s="42">
        <f t="shared" si="185"/>
        <v>0</v>
      </c>
      <c r="K785" s="42">
        <f t="shared" si="186"/>
        <v>0</v>
      </c>
      <c r="L785" s="42">
        <f t="shared" si="187"/>
        <v>100</v>
      </c>
      <c r="M785" s="19">
        <v>0</v>
      </c>
      <c r="N785" s="19">
        <v>0</v>
      </c>
      <c r="O785" s="41">
        <f t="shared" si="188"/>
        <v>0</v>
      </c>
      <c r="P785" s="19">
        <v>0</v>
      </c>
      <c r="Q785" s="41">
        <f t="shared" si="189"/>
        <v>0</v>
      </c>
      <c r="R785" s="44">
        <f t="shared" si="190"/>
        <v>0</v>
      </c>
      <c r="S785" s="44">
        <f t="shared" si="191"/>
        <v>0</v>
      </c>
      <c r="T785" s="44">
        <f t="shared" si="192"/>
        <v>0</v>
      </c>
      <c r="U785" s="44">
        <f t="shared" si="193"/>
        <v>0</v>
      </c>
      <c r="V785" s="44">
        <f t="shared" si="194"/>
        <v>0</v>
      </c>
      <c r="X785" s="36">
        <f t="shared" si="182"/>
        <v>100</v>
      </c>
      <c r="Y785" s="47">
        <f t="shared" si="195"/>
        <v>0</v>
      </c>
    </row>
    <row r="786" spans="1:25" ht="15" x14ac:dyDescent="0.25">
      <c r="A786" s="18" t="s">
        <v>1532</v>
      </c>
      <c r="B786" s="18" t="s">
        <v>1533</v>
      </c>
      <c r="C786" s="18" t="s">
        <v>38</v>
      </c>
      <c r="D786" s="19">
        <v>10.558299999999999</v>
      </c>
      <c r="E786" s="19">
        <v>0.228103343949</v>
      </c>
      <c r="F786" s="19">
        <v>3.1825497379300002E-2</v>
      </c>
      <c r="G786" s="19">
        <v>0.85858211426800002</v>
      </c>
      <c r="H786" s="19">
        <f t="shared" si="183"/>
        <v>9.4397890444036996</v>
      </c>
      <c r="I786" s="42">
        <f t="shared" si="184"/>
        <v>2.1604173394296433</v>
      </c>
      <c r="J786" s="42">
        <f t="shared" si="185"/>
        <v>0.30142634116571804</v>
      </c>
      <c r="K786" s="42">
        <f t="shared" si="186"/>
        <v>8.1318215457791521</v>
      </c>
      <c r="L786" s="42">
        <f t="shared" si="187"/>
        <v>89.406334773625503</v>
      </c>
      <c r="M786" s="19">
        <v>7.8451699999999999E-2</v>
      </c>
      <c r="N786" s="19">
        <v>9.5436199999999999E-2</v>
      </c>
      <c r="O786" s="41">
        <f t="shared" si="188"/>
        <v>0.17388789999999998</v>
      </c>
      <c r="P786" s="19">
        <v>0.31417899999999999</v>
      </c>
      <c r="Q786" s="41">
        <f t="shared" si="189"/>
        <v>0.48806689999999997</v>
      </c>
      <c r="R786" s="44">
        <f t="shared" si="190"/>
        <v>0.74303344288379769</v>
      </c>
      <c r="S786" s="44">
        <f t="shared" si="191"/>
        <v>0.90389740772662264</v>
      </c>
      <c r="T786" s="44">
        <f t="shared" si="192"/>
        <v>1.6469308506104201</v>
      </c>
      <c r="U786" s="44">
        <f t="shared" si="193"/>
        <v>2.9756589602492824</v>
      </c>
      <c r="V786" s="44">
        <f t="shared" si="194"/>
        <v>4.6225898108597026</v>
      </c>
      <c r="X786" s="36">
        <f t="shared" si="182"/>
        <v>100.00000000000001</v>
      </c>
      <c r="Y786" s="47">
        <f t="shared" si="195"/>
        <v>4.6225898108597026</v>
      </c>
    </row>
    <row r="787" spans="1:25" ht="15" x14ac:dyDescent="0.25">
      <c r="A787" s="18" t="s">
        <v>1534</v>
      </c>
      <c r="B787" s="18" t="s">
        <v>1535</v>
      </c>
      <c r="C787" s="18" t="s">
        <v>38</v>
      </c>
      <c r="D787" s="19">
        <v>1.9138599999999999</v>
      </c>
      <c r="E787" s="19">
        <v>0</v>
      </c>
      <c r="F787" s="19">
        <v>1.08930304967E-2</v>
      </c>
      <c r="G787" s="19">
        <v>1.4746523597000001</v>
      </c>
      <c r="H787" s="19">
        <f t="shared" si="183"/>
        <v>0.42831460980329972</v>
      </c>
      <c r="I787" s="42">
        <f t="shared" si="184"/>
        <v>0</v>
      </c>
      <c r="J787" s="42">
        <f t="shared" si="185"/>
        <v>0.56916548215125451</v>
      </c>
      <c r="K787" s="42">
        <f t="shared" si="186"/>
        <v>77.051213761717165</v>
      </c>
      <c r="L787" s="42">
        <f t="shared" si="187"/>
        <v>22.379620756131573</v>
      </c>
      <c r="M787" s="19">
        <v>6.5331700000000006E-2</v>
      </c>
      <c r="N787" s="19">
        <v>0.12254</v>
      </c>
      <c r="O787" s="41">
        <f t="shared" si="188"/>
        <v>0.1878717</v>
      </c>
      <c r="P787" s="19">
        <v>0.53415599999999996</v>
      </c>
      <c r="Q787" s="41">
        <f t="shared" si="189"/>
        <v>0.72202769999999994</v>
      </c>
      <c r="R787" s="44">
        <f t="shared" si="190"/>
        <v>3.4136091459145397</v>
      </c>
      <c r="S787" s="44">
        <f t="shared" si="191"/>
        <v>6.4027671825525374</v>
      </c>
      <c r="T787" s="44">
        <f t="shared" si="192"/>
        <v>9.8163763284670775</v>
      </c>
      <c r="U787" s="44">
        <f t="shared" si="193"/>
        <v>27.90987846550949</v>
      </c>
      <c r="V787" s="44">
        <f t="shared" si="194"/>
        <v>37.726254793976572</v>
      </c>
      <c r="X787" s="36">
        <f t="shared" si="182"/>
        <v>99.999999999999986</v>
      </c>
      <c r="Y787" s="47">
        <f t="shared" si="195"/>
        <v>37.726254793976565</v>
      </c>
    </row>
    <row r="788" spans="1:25" ht="15" x14ac:dyDescent="0.25">
      <c r="A788" s="18" t="s">
        <v>1536</v>
      </c>
      <c r="B788" s="18" t="s">
        <v>1537</v>
      </c>
      <c r="C788" s="18" t="s">
        <v>38</v>
      </c>
      <c r="D788" s="19">
        <v>2.5743999999999998</v>
      </c>
      <c r="E788" s="19">
        <v>0</v>
      </c>
      <c r="F788" s="19">
        <v>0</v>
      </c>
      <c r="G788" s="19">
        <v>0</v>
      </c>
      <c r="H788" s="19">
        <f t="shared" si="183"/>
        <v>2.5743999999999998</v>
      </c>
      <c r="I788" s="42">
        <f t="shared" si="184"/>
        <v>0</v>
      </c>
      <c r="J788" s="42">
        <f t="shared" si="185"/>
        <v>0</v>
      </c>
      <c r="K788" s="42">
        <f t="shared" si="186"/>
        <v>0</v>
      </c>
      <c r="L788" s="42">
        <f t="shared" si="187"/>
        <v>100</v>
      </c>
      <c r="M788" s="19">
        <v>8.4301299999999992E-3</v>
      </c>
      <c r="N788" s="19">
        <v>2.3904299999999998E-3</v>
      </c>
      <c r="O788" s="41">
        <f t="shared" si="188"/>
        <v>1.082056E-2</v>
      </c>
      <c r="P788" s="19">
        <v>1.66106E-2</v>
      </c>
      <c r="Q788" s="41">
        <f t="shared" si="189"/>
        <v>2.743116E-2</v>
      </c>
      <c r="R788" s="44">
        <f t="shared" si="190"/>
        <v>0.32745999067743936</v>
      </c>
      <c r="S788" s="44">
        <f t="shared" si="191"/>
        <v>9.2853868862647612E-2</v>
      </c>
      <c r="T788" s="44">
        <f t="shared" si="192"/>
        <v>0.42031385954008704</v>
      </c>
      <c r="U788" s="44">
        <f t="shared" si="193"/>
        <v>0.64522218769422002</v>
      </c>
      <c r="V788" s="44">
        <f t="shared" si="194"/>
        <v>1.0655360472343069</v>
      </c>
      <c r="X788" s="36">
        <f t="shared" si="182"/>
        <v>100</v>
      </c>
      <c r="Y788" s="47">
        <f t="shared" si="195"/>
        <v>1.0655360472343069</v>
      </c>
    </row>
    <row r="789" spans="1:25" ht="15" x14ac:dyDescent="0.25">
      <c r="A789" s="18" t="s">
        <v>1538</v>
      </c>
      <c r="B789" s="18" t="s">
        <v>1539</v>
      </c>
      <c r="C789" s="18" t="s">
        <v>38</v>
      </c>
      <c r="D789" s="19">
        <v>3.0246499999999998</v>
      </c>
      <c r="E789" s="19">
        <v>0</v>
      </c>
      <c r="F789" s="19">
        <v>0</v>
      </c>
      <c r="G789" s="19">
        <v>0</v>
      </c>
      <c r="H789" s="19">
        <f t="shared" si="183"/>
        <v>3.0246499999999998</v>
      </c>
      <c r="I789" s="42">
        <f t="shared" si="184"/>
        <v>0</v>
      </c>
      <c r="J789" s="42">
        <f t="shared" si="185"/>
        <v>0</v>
      </c>
      <c r="K789" s="42">
        <f t="shared" si="186"/>
        <v>0</v>
      </c>
      <c r="L789" s="42">
        <f t="shared" si="187"/>
        <v>100</v>
      </c>
      <c r="M789" s="19">
        <v>1.36069E-2</v>
      </c>
      <c r="N789" s="19">
        <v>4.50973E-2</v>
      </c>
      <c r="O789" s="41">
        <f t="shared" si="188"/>
        <v>5.8704199999999998E-2</v>
      </c>
      <c r="P789" s="19">
        <v>0.13630500000000001</v>
      </c>
      <c r="Q789" s="41">
        <f t="shared" si="189"/>
        <v>0.19500919999999999</v>
      </c>
      <c r="R789" s="44">
        <f t="shared" si="190"/>
        <v>0.44986692675185563</v>
      </c>
      <c r="S789" s="44">
        <f t="shared" si="191"/>
        <v>1.490992346221877</v>
      </c>
      <c r="T789" s="44">
        <f t="shared" si="192"/>
        <v>1.9408592729737324</v>
      </c>
      <c r="U789" s="44">
        <f t="shared" si="193"/>
        <v>4.5064718231861542</v>
      </c>
      <c r="V789" s="44">
        <f t="shared" si="194"/>
        <v>6.4473310961598864</v>
      </c>
      <c r="X789" s="36">
        <f t="shared" si="182"/>
        <v>100</v>
      </c>
      <c r="Y789" s="47">
        <f t="shared" si="195"/>
        <v>6.4473310961598873</v>
      </c>
    </row>
    <row r="790" spans="1:25" ht="15" x14ac:dyDescent="0.25">
      <c r="A790" s="18" t="s">
        <v>1540</v>
      </c>
      <c r="B790" s="18" t="s">
        <v>1541</v>
      </c>
      <c r="C790" s="18" t="s">
        <v>38</v>
      </c>
      <c r="D790" s="19">
        <v>0.68045100000000003</v>
      </c>
      <c r="E790" s="19">
        <v>0</v>
      </c>
      <c r="F790" s="19">
        <v>0</v>
      </c>
      <c r="G790" s="19">
        <v>0</v>
      </c>
      <c r="H790" s="19">
        <f t="shared" si="183"/>
        <v>0.68045100000000003</v>
      </c>
      <c r="I790" s="42">
        <f t="shared" si="184"/>
        <v>0</v>
      </c>
      <c r="J790" s="42">
        <f t="shared" si="185"/>
        <v>0</v>
      </c>
      <c r="K790" s="42">
        <f t="shared" si="186"/>
        <v>0</v>
      </c>
      <c r="L790" s="42">
        <f t="shared" si="187"/>
        <v>100</v>
      </c>
      <c r="M790" s="19">
        <v>0</v>
      </c>
      <c r="N790" s="19">
        <v>0</v>
      </c>
      <c r="O790" s="41">
        <f t="shared" si="188"/>
        <v>0</v>
      </c>
      <c r="P790" s="19">
        <v>2.3622500000000001E-2</v>
      </c>
      <c r="Q790" s="41">
        <f t="shared" si="189"/>
        <v>2.3622500000000001E-2</v>
      </c>
      <c r="R790" s="44">
        <f t="shared" si="190"/>
        <v>0</v>
      </c>
      <c r="S790" s="44">
        <f t="shared" si="191"/>
        <v>0</v>
      </c>
      <c r="T790" s="44">
        <f t="shared" si="192"/>
        <v>0</v>
      </c>
      <c r="U790" s="44">
        <f t="shared" si="193"/>
        <v>3.4715945747746715</v>
      </c>
      <c r="V790" s="44">
        <f t="shared" si="194"/>
        <v>3.4715945747746715</v>
      </c>
      <c r="X790" s="36">
        <f t="shared" si="182"/>
        <v>100</v>
      </c>
      <c r="Y790" s="47">
        <f t="shared" si="195"/>
        <v>3.4715945747746715</v>
      </c>
    </row>
    <row r="791" spans="1:25" ht="15" x14ac:dyDescent="0.25">
      <c r="A791" s="18" t="s">
        <v>1542</v>
      </c>
      <c r="B791" s="18" t="s">
        <v>1543</v>
      </c>
      <c r="C791" s="18" t="s">
        <v>38</v>
      </c>
      <c r="D791" s="19">
        <v>0.44667899999999999</v>
      </c>
      <c r="E791" s="19">
        <v>0</v>
      </c>
      <c r="F791" s="19">
        <v>0</v>
      </c>
      <c r="G791" s="19">
        <v>0</v>
      </c>
      <c r="H791" s="19">
        <f t="shared" si="183"/>
        <v>0.44667899999999999</v>
      </c>
      <c r="I791" s="42">
        <f t="shared" si="184"/>
        <v>0</v>
      </c>
      <c r="J791" s="42">
        <f t="shared" si="185"/>
        <v>0</v>
      </c>
      <c r="K791" s="42">
        <f t="shared" si="186"/>
        <v>0</v>
      </c>
      <c r="L791" s="42">
        <f t="shared" si="187"/>
        <v>100</v>
      </c>
      <c r="M791" s="19">
        <v>0</v>
      </c>
      <c r="N791" s="19">
        <v>0</v>
      </c>
      <c r="O791" s="41">
        <f t="shared" si="188"/>
        <v>0</v>
      </c>
      <c r="P791" s="19">
        <v>0</v>
      </c>
      <c r="Q791" s="41">
        <f t="shared" si="189"/>
        <v>0</v>
      </c>
      <c r="R791" s="44">
        <f t="shared" si="190"/>
        <v>0</v>
      </c>
      <c r="S791" s="44">
        <f t="shared" si="191"/>
        <v>0</v>
      </c>
      <c r="T791" s="44">
        <f t="shared" si="192"/>
        <v>0</v>
      </c>
      <c r="U791" s="44">
        <f t="shared" si="193"/>
        <v>0</v>
      </c>
      <c r="V791" s="44">
        <f t="shared" si="194"/>
        <v>0</v>
      </c>
      <c r="X791" s="36">
        <f t="shared" si="182"/>
        <v>100</v>
      </c>
      <c r="Y791" s="47">
        <f t="shared" si="195"/>
        <v>0</v>
      </c>
    </row>
    <row r="792" spans="1:25" ht="15" x14ac:dyDescent="0.25">
      <c r="A792" s="18" t="s">
        <v>1544</v>
      </c>
      <c r="B792" s="18" t="s">
        <v>1545</v>
      </c>
      <c r="C792" s="18" t="s">
        <v>38</v>
      </c>
      <c r="D792" s="19">
        <v>5.8745099999999999</v>
      </c>
      <c r="E792" s="19">
        <v>0</v>
      </c>
      <c r="F792" s="19">
        <v>0</v>
      </c>
      <c r="G792" s="19">
        <v>0</v>
      </c>
      <c r="H792" s="19">
        <f t="shared" si="183"/>
        <v>5.8745099999999999</v>
      </c>
      <c r="I792" s="42">
        <f t="shared" si="184"/>
        <v>0</v>
      </c>
      <c r="J792" s="42">
        <f t="shared" si="185"/>
        <v>0</v>
      </c>
      <c r="K792" s="42">
        <f t="shared" si="186"/>
        <v>0</v>
      </c>
      <c r="L792" s="42">
        <f t="shared" si="187"/>
        <v>100</v>
      </c>
      <c r="M792" s="19">
        <v>4.0400100000000001E-2</v>
      </c>
      <c r="N792" s="19">
        <v>6.3873700000000005E-2</v>
      </c>
      <c r="O792" s="41">
        <f t="shared" si="188"/>
        <v>0.1042738</v>
      </c>
      <c r="P792" s="19">
        <v>0.135409</v>
      </c>
      <c r="Q792" s="41">
        <f t="shared" si="189"/>
        <v>0.2396828</v>
      </c>
      <c r="R792" s="44">
        <f t="shared" si="190"/>
        <v>0.68771863525638732</v>
      </c>
      <c r="S792" s="44">
        <f t="shared" si="191"/>
        <v>1.0873026005573232</v>
      </c>
      <c r="T792" s="44">
        <f t="shared" si="192"/>
        <v>1.7750212358137105</v>
      </c>
      <c r="U792" s="44">
        <f t="shared" si="193"/>
        <v>2.3050262915545296</v>
      </c>
      <c r="V792" s="44">
        <f t="shared" si="194"/>
        <v>4.0800475273682402</v>
      </c>
      <c r="X792" s="36">
        <f t="shared" si="182"/>
        <v>100</v>
      </c>
      <c r="Y792" s="47">
        <f t="shared" si="195"/>
        <v>4.0800475273682402</v>
      </c>
    </row>
    <row r="793" spans="1:25" ht="15" x14ac:dyDescent="0.25">
      <c r="A793" s="18" t="s">
        <v>1546</v>
      </c>
      <c r="B793" s="18" t="s">
        <v>1547</v>
      </c>
      <c r="C793" s="18" t="s">
        <v>38</v>
      </c>
      <c r="D793" s="19">
        <v>2.18208</v>
      </c>
      <c r="E793" s="19">
        <v>0</v>
      </c>
      <c r="F793" s="19">
        <v>7.7419638263599997E-3</v>
      </c>
      <c r="G793" s="19">
        <v>1.1069161914800001E-2</v>
      </c>
      <c r="H793" s="19">
        <f t="shared" si="183"/>
        <v>2.1632688742588404</v>
      </c>
      <c r="I793" s="42">
        <f t="shared" si="184"/>
        <v>0</v>
      </c>
      <c r="J793" s="42">
        <f t="shared" si="185"/>
        <v>0.3547974330162047</v>
      </c>
      <c r="K793" s="42">
        <f t="shared" si="186"/>
        <v>0.5072757146759056</v>
      </c>
      <c r="L793" s="42">
        <f t="shared" si="187"/>
        <v>99.137926852307913</v>
      </c>
      <c r="M793" s="19">
        <v>1.2E-2</v>
      </c>
      <c r="N793" s="19">
        <v>1.72E-2</v>
      </c>
      <c r="O793" s="41">
        <f t="shared" si="188"/>
        <v>2.92E-2</v>
      </c>
      <c r="P793" s="19">
        <v>5.4022899999999999E-2</v>
      </c>
      <c r="Q793" s="41">
        <f t="shared" si="189"/>
        <v>8.3222900000000002E-2</v>
      </c>
      <c r="R793" s="44">
        <f t="shared" si="190"/>
        <v>0.54993400791904967</v>
      </c>
      <c r="S793" s="44">
        <f t="shared" si="191"/>
        <v>0.78823874468397126</v>
      </c>
      <c r="T793" s="44">
        <f t="shared" si="192"/>
        <v>1.3381727526030209</v>
      </c>
      <c r="U793" s="44">
        <f t="shared" si="193"/>
        <v>2.475752493034169</v>
      </c>
      <c r="V793" s="44">
        <f t="shared" si="194"/>
        <v>3.8139252456371904</v>
      </c>
      <c r="X793" s="36">
        <f t="shared" si="182"/>
        <v>100.00000000000003</v>
      </c>
      <c r="Y793" s="47">
        <f t="shared" si="195"/>
        <v>3.8139252456371899</v>
      </c>
    </row>
    <row r="794" spans="1:25" ht="15" x14ac:dyDescent="0.25">
      <c r="A794" s="18" t="s">
        <v>1548</v>
      </c>
      <c r="B794" s="18" t="s">
        <v>1549</v>
      </c>
      <c r="C794" s="18" t="s">
        <v>38</v>
      </c>
      <c r="D794" s="19">
        <v>0.58975999999999995</v>
      </c>
      <c r="E794" s="19">
        <v>7.9198916132499995E-3</v>
      </c>
      <c r="F794" s="19">
        <v>0.43146487539400002</v>
      </c>
      <c r="G794" s="19">
        <v>0.15037514577</v>
      </c>
      <c r="H794" s="19">
        <f t="shared" si="183"/>
        <v>8.7222749911575193E-8</v>
      </c>
      <c r="I794" s="42">
        <f t="shared" si="184"/>
        <v>1.3429007754425528</v>
      </c>
      <c r="J794" s="42">
        <f t="shared" si="185"/>
        <v>73.15939965307922</v>
      </c>
      <c r="K794" s="42">
        <f t="shared" si="186"/>
        <v>25.4976847819452</v>
      </c>
      <c r="L794" s="42">
        <f t="shared" si="187"/>
        <v>1.4789533015391888E-5</v>
      </c>
      <c r="M794" s="19">
        <v>5.49863E-3</v>
      </c>
      <c r="N794" s="19">
        <v>3.8491300000000001E-3</v>
      </c>
      <c r="O794" s="41">
        <f t="shared" si="188"/>
        <v>9.3477600000000001E-3</v>
      </c>
      <c r="P794" s="19">
        <v>0.24318699999999999</v>
      </c>
      <c r="Q794" s="41">
        <f t="shared" si="189"/>
        <v>0.25253475999999997</v>
      </c>
      <c r="R794" s="44">
        <f t="shared" si="190"/>
        <v>0.93235044763971786</v>
      </c>
      <c r="S794" s="44">
        <f t="shared" si="191"/>
        <v>0.65266040423223015</v>
      </c>
      <c r="T794" s="44">
        <f t="shared" si="192"/>
        <v>1.5850108518719481</v>
      </c>
      <c r="U794" s="44">
        <f t="shared" si="193"/>
        <v>41.234909115572435</v>
      </c>
      <c r="V794" s="44">
        <f t="shared" si="194"/>
        <v>42.819919967444378</v>
      </c>
      <c r="X794" s="36">
        <f t="shared" si="182"/>
        <v>99.999999999999986</v>
      </c>
      <c r="Y794" s="47">
        <f t="shared" si="195"/>
        <v>42.819919967444385</v>
      </c>
    </row>
    <row r="795" spans="1:25" ht="15" x14ac:dyDescent="0.25">
      <c r="A795" s="18" t="s">
        <v>1550</v>
      </c>
      <c r="B795" s="18" t="s">
        <v>1551</v>
      </c>
      <c r="C795" s="18" t="s">
        <v>38</v>
      </c>
      <c r="D795" s="19">
        <v>1.28759</v>
      </c>
      <c r="E795" s="19">
        <v>0</v>
      </c>
      <c r="F795" s="19">
        <v>0</v>
      </c>
      <c r="G795" s="19">
        <v>0</v>
      </c>
      <c r="H795" s="19">
        <f t="shared" si="183"/>
        <v>1.28759</v>
      </c>
      <c r="I795" s="42">
        <f t="shared" si="184"/>
        <v>0</v>
      </c>
      <c r="J795" s="42">
        <f t="shared" si="185"/>
        <v>0</v>
      </c>
      <c r="K795" s="42">
        <f t="shared" si="186"/>
        <v>0</v>
      </c>
      <c r="L795" s="42">
        <f t="shared" si="187"/>
        <v>100</v>
      </c>
      <c r="M795" s="19">
        <v>0.13071099999999999</v>
      </c>
      <c r="N795" s="19">
        <v>1.5918700000000001E-2</v>
      </c>
      <c r="O795" s="41">
        <f t="shared" si="188"/>
        <v>0.1466297</v>
      </c>
      <c r="P795" s="19">
        <v>5.2886200000000001E-2</v>
      </c>
      <c r="Q795" s="41">
        <f t="shared" si="189"/>
        <v>0.1995159</v>
      </c>
      <c r="R795" s="44">
        <f t="shared" si="190"/>
        <v>10.151601053130266</v>
      </c>
      <c r="S795" s="44">
        <f t="shared" si="191"/>
        <v>1.236317461303676</v>
      </c>
      <c r="T795" s="44">
        <f t="shared" si="192"/>
        <v>11.387918514433942</v>
      </c>
      <c r="U795" s="44">
        <f t="shared" si="193"/>
        <v>4.1073789016690094</v>
      </c>
      <c r="V795" s="44">
        <f t="shared" si="194"/>
        <v>15.495297416102952</v>
      </c>
      <c r="X795" s="36">
        <f t="shared" si="182"/>
        <v>100</v>
      </c>
      <c r="Y795" s="47">
        <f t="shared" si="195"/>
        <v>15.49529741610295</v>
      </c>
    </row>
    <row r="796" spans="1:25" ht="15" x14ac:dyDescent="0.25">
      <c r="A796" s="18" t="s">
        <v>1552</v>
      </c>
      <c r="B796" s="18" t="s">
        <v>1553</v>
      </c>
      <c r="C796" s="18" t="s">
        <v>38</v>
      </c>
      <c r="D796" s="19">
        <v>0.60454699999999995</v>
      </c>
      <c r="E796" s="19">
        <v>0</v>
      </c>
      <c r="F796" s="19">
        <v>0</v>
      </c>
      <c r="G796" s="19">
        <v>0</v>
      </c>
      <c r="H796" s="19">
        <f t="shared" si="183"/>
        <v>0.60454699999999995</v>
      </c>
      <c r="I796" s="42">
        <f t="shared" si="184"/>
        <v>0</v>
      </c>
      <c r="J796" s="42">
        <f t="shared" si="185"/>
        <v>0</v>
      </c>
      <c r="K796" s="42">
        <f t="shared" si="186"/>
        <v>0</v>
      </c>
      <c r="L796" s="42">
        <f t="shared" si="187"/>
        <v>100</v>
      </c>
      <c r="M796" s="19">
        <v>0</v>
      </c>
      <c r="N796" s="19">
        <v>0</v>
      </c>
      <c r="O796" s="41">
        <f t="shared" si="188"/>
        <v>0</v>
      </c>
      <c r="P796" s="19">
        <v>0</v>
      </c>
      <c r="Q796" s="41">
        <f t="shared" si="189"/>
        <v>0</v>
      </c>
      <c r="R796" s="44">
        <f t="shared" si="190"/>
        <v>0</v>
      </c>
      <c r="S796" s="44">
        <f t="shared" si="191"/>
        <v>0</v>
      </c>
      <c r="T796" s="44">
        <f t="shared" si="192"/>
        <v>0</v>
      </c>
      <c r="U796" s="44">
        <f t="shared" si="193"/>
        <v>0</v>
      </c>
      <c r="V796" s="44">
        <f t="shared" si="194"/>
        <v>0</v>
      </c>
      <c r="X796" s="36">
        <f t="shared" si="182"/>
        <v>100</v>
      </c>
      <c r="Y796" s="47">
        <f t="shared" si="195"/>
        <v>0</v>
      </c>
    </row>
    <row r="797" spans="1:25" ht="15" x14ac:dyDescent="0.25">
      <c r="A797" s="18" t="s">
        <v>1554</v>
      </c>
      <c r="B797" s="18" t="s">
        <v>1555</v>
      </c>
      <c r="C797" s="18" t="s">
        <v>38</v>
      </c>
      <c r="D797" s="19">
        <v>1.2067300000000001</v>
      </c>
      <c r="E797" s="19">
        <v>0</v>
      </c>
      <c r="F797" s="19">
        <v>0</v>
      </c>
      <c r="G797" s="19">
        <v>0</v>
      </c>
      <c r="H797" s="19">
        <f t="shared" si="183"/>
        <v>1.2067300000000001</v>
      </c>
      <c r="I797" s="42">
        <f t="shared" si="184"/>
        <v>0</v>
      </c>
      <c r="J797" s="42">
        <f t="shared" si="185"/>
        <v>0</v>
      </c>
      <c r="K797" s="42">
        <f t="shared" si="186"/>
        <v>0</v>
      </c>
      <c r="L797" s="42">
        <f t="shared" si="187"/>
        <v>100</v>
      </c>
      <c r="M797" s="19">
        <v>5.6205499999999999E-2</v>
      </c>
      <c r="N797" s="19">
        <v>2.4134699999999999E-2</v>
      </c>
      <c r="O797" s="41">
        <f t="shared" si="188"/>
        <v>8.0340200000000001E-2</v>
      </c>
      <c r="P797" s="19">
        <v>0.1062</v>
      </c>
      <c r="Q797" s="41">
        <f t="shared" si="189"/>
        <v>0.18654019999999999</v>
      </c>
      <c r="R797" s="44">
        <f t="shared" si="190"/>
        <v>4.6576699013035228</v>
      </c>
      <c r="S797" s="44">
        <f t="shared" si="191"/>
        <v>2.0000082868578719</v>
      </c>
      <c r="T797" s="44">
        <f t="shared" si="192"/>
        <v>6.6576781881613947</v>
      </c>
      <c r="U797" s="44">
        <f t="shared" si="193"/>
        <v>8.8006430601708754</v>
      </c>
      <c r="V797" s="44">
        <f t="shared" si="194"/>
        <v>15.458321248332268</v>
      </c>
      <c r="X797" s="36">
        <f t="shared" si="182"/>
        <v>100</v>
      </c>
      <c r="Y797" s="47">
        <f t="shared" si="195"/>
        <v>15.45832124833227</v>
      </c>
    </row>
    <row r="798" spans="1:25" ht="15" x14ac:dyDescent="0.25">
      <c r="A798" s="18" t="s">
        <v>1556</v>
      </c>
      <c r="B798" s="18" t="s">
        <v>1557</v>
      </c>
      <c r="C798" s="18" t="s">
        <v>38</v>
      </c>
      <c r="D798" s="19">
        <v>0.29965000000000003</v>
      </c>
      <c r="E798" s="19">
        <v>0</v>
      </c>
      <c r="F798" s="19">
        <v>0</v>
      </c>
      <c r="G798" s="19">
        <v>0</v>
      </c>
      <c r="H798" s="19">
        <f t="shared" si="183"/>
        <v>0.29965000000000003</v>
      </c>
      <c r="I798" s="42">
        <f t="shared" si="184"/>
        <v>0</v>
      </c>
      <c r="J798" s="42">
        <f t="shared" si="185"/>
        <v>0</v>
      </c>
      <c r="K798" s="42">
        <f t="shared" si="186"/>
        <v>0</v>
      </c>
      <c r="L798" s="42">
        <f t="shared" si="187"/>
        <v>100</v>
      </c>
      <c r="M798" s="19">
        <v>0</v>
      </c>
      <c r="N798" s="19">
        <v>0</v>
      </c>
      <c r="O798" s="41">
        <f t="shared" si="188"/>
        <v>0</v>
      </c>
      <c r="P798" s="19">
        <v>2.8722899999999999E-2</v>
      </c>
      <c r="Q798" s="41">
        <f t="shared" si="189"/>
        <v>2.8722899999999999E-2</v>
      </c>
      <c r="R798" s="44">
        <f t="shared" si="190"/>
        <v>0</v>
      </c>
      <c r="S798" s="44">
        <f t="shared" si="191"/>
        <v>0</v>
      </c>
      <c r="T798" s="44">
        <f t="shared" si="192"/>
        <v>0</v>
      </c>
      <c r="U798" s="44">
        <f t="shared" si="193"/>
        <v>9.5854830635741681</v>
      </c>
      <c r="V798" s="44">
        <f t="shared" si="194"/>
        <v>9.5854830635741681</v>
      </c>
      <c r="X798" s="36">
        <f t="shared" si="182"/>
        <v>100</v>
      </c>
      <c r="Y798" s="47">
        <f t="shared" si="195"/>
        <v>9.5854830635741681</v>
      </c>
    </row>
    <row r="799" spans="1:25" ht="15" x14ac:dyDescent="0.25">
      <c r="A799" s="18" t="s">
        <v>1558</v>
      </c>
      <c r="B799" s="18" t="s">
        <v>1559</v>
      </c>
      <c r="C799" s="18" t="s">
        <v>38</v>
      </c>
      <c r="D799" s="19">
        <v>8.1207799999999997E-2</v>
      </c>
      <c r="E799" s="19">
        <v>0</v>
      </c>
      <c r="F799" s="19">
        <v>0</v>
      </c>
      <c r="G799" s="19">
        <v>0</v>
      </c>
      <c r="H799" s="19">
        <f t="shared" si="183"/>
        <v>8.1207799999999997E-2</v>
      </c>
      <c r="I799" s="42">
        <f t="shared" si="184"/>
        <v>0</v>
      </c>
      <c r="J799" s="42">
        <f t="shared" si="185"/>
        <v>0</v>
      </c>
      <c r="K799" s="42">
        <f t="shared" si="186"/>
        <v>0</v>
      </c>
      <c r="L799" s="42">
        <f t="shared" si="187"/>
        <v>100</v>
      </c>
      <c r="M799" s="19">
        <v>0</v>
      </c>
      <c r="N799" s="19">
        <v>0</v>
      </c>
      <c r="O799" s="41">
        <f t="shared" si="188"/>
        <v>0</v>
      </c>
      <c r="P799" s="19">
        <v>0</v>
      </c>
      <c r="Q799" s="41">
        <f t="shared" si="189"/>
        <v>0</v>
      </c>
      <c r="R799" s="44">
        <f t="shared" si="190"/>
        <v>0</v>
      </c>
      <c r="S799" s="44">
        <f t="shared" si="191"/>
        <v>0</v>
      </c>
      <c r="T799" s="44">
        <f t="shared" si="192"/>
        <v>0</v>
      </c>
      <c r="U799" s="44">
        <f t="shared" si="193"/>
        <v>0</v>
      </c>
      <c r="V799" s="44">
        <f t="shared" si="194"/>
        <v>0</v>
      </c>
      <c r="X799" s="36">
        <f t="shared" si="182"/>
        <v>100</v>
      </c>
      <c r="Y799" s="47">
        <f t="shared" si="195"/>
        <v>0</v>
      </c>
    </row>
    <row r="800" spans="1:25" ht="15" x14ac:dyDescent="0.25">
      <c r="A800" s="18" t="s">
        <v>1560</v>
      </c>
      <c r="B800" s="18" t="s">
        <v>1561</v>
      </c>
      <c r="C800" s="18" t="s">
        <v>38</v>
      </c>
      <c r="D800" s="19">
        <v>0.20973900000000001</v>
      </c>
      <c r="E800" s="19">
        <v>0</v>
      </c>
      <c r="F800" s="19">
        <v>8.0760000738100007E-6</v>
      </c>
      <c r="G800" s="19">
        <v>0</v>
      </c>
      <c r="H800" s="19">
        <f t="shared" si="183"/>
        <v>0.20973092399992621</v>
      </c>
      <c r="I800" s="42">
        <f t="shared" si="184"/>
        <v>0</v>
      </c>
      <c r="J800" s="42">
        <f t="shared" si="185"/>
        <v>3.8504999422186627E-3</v>
      </c>
      <c r="K800" s="42">
        <f t="shared" si="186"/>
        <v>0</v>
      </c>
      <c r="L800" s="42">
        <f t="shared" si="187"/>
        <v>99.996149500057783</v>
      </c>
      <c r="M800" s="19">
        <v>2.6545700000000002E-3</v>
      </c>
      <c r="N800" s="19">
        <v>3.4740700000000001E-3</v>
      </c>
      <c r="O800" s="41">
        <f t="shared" si="188"/>
        <v>6.1286400000000003E-3</v>
      </c>
      <c r="P800" s="19">
        <v>9.6701800000000004E-3</v>
      </c>
      <c r="Q800" s="41">
        <f t="shared" si="189"/>
        <v>1.5798820000000002E-2</v>
      </c>
      <c r="R800" s="44">
        <f t="shared" si="190"/>
        <v>1.2656539794697219</v>
      </c>
      <c r="S800" s="44">
        <f t="shared" si="191"/>
        <v>1.6563776884604198</v>
      </c>
      <c r="T800" s="44">
        <f t="shared" si="192"/>
        <v>2.9220316679301419</v>
      </c>
      <c r="U800" s="44">
        <f t="shared" si="193"/>
        <v>4.6105779087341894</v>
      </c>
      <c r="V800" s="44">
        <f t="shared" si="194"/>
        <v>7.5326095766643313</v>
      </c>
      <c r="X800" s="36">
        <f t="shared" si="182"/>
        <v>100</v>
      </c>
      <c r="Y800" s="47">
        <f t="shared" si="195"/>
        <v>7.5326095766643313</v>
      </c>
    </row>
    <row r="801" spans="1:25" ht="15" x14ac:dyDescent="0.25">
      <c r="A801" s="18" t="s">
        <v>1562</v>
      </c>
      <c r="B801" s="18" t="s">
        <v>1563</v>
      </c>
      <c r="C801" s="18" t="s">
        <v>38</v>
      </c>
      <c r="D801" s="19">
        <v>5.4404099999999997E-2</v>
      </c>
      <c r="E801" s="19">
        <v>0</v>
      </c>
      <c r="F801" s="19">
        <v>0</v>
      </c>
      <c r="G801" s="19">
        <v>0</v>
      </c>
      <c r="H801" s="19">
        <f t="shared" si="183"/>
        <v>5.4404099999999997E-2</v>
      </c>
      <c r="I801" s="42">
        <f t="shared" si="184"/>
        <v>0</v>
      </c>
      <c r="J801" s="42">
        <f t="shared" si="185"/>
        <v>0</v>
      </c>
      <c r="K801" s="42">
        <f t="shared" si="186"/>
        <v>0</v>
      </c>
      <c r="L801" s="42">
        <f t="shared" si="187"/>
        <v>100</v>
      </c>
      <c r="M801" s="19">
        <v>0</v>
      </c>
      <c r="N801" s="19">
        <v>0</v>
      </c>
      <c r="O801" s="41">
        <f t="shared" si="188"/>
        <v>0</v>
      </c>
      <c r="P801" s="19">
        <v>0</v>
      </c>
      <c r="Q801" s="41">
        <f t="shared" si="189"/>
        <v>0</v>
      </c>
      <c r="R801" s="44">
        <f t="shared" si="190"/>
        <v>0</v>
      </c>
      <c r="S801" s="44">
        <f t="shared" si="191"/>
        <v>0</v>
      </c>
      <c r="T801" s="44">
        <f t="shared" si="192"/>
        <v>0</v>
      </c>
      <c r="U801" s="44">
        <f t="shared" si="193"/>
        <v>0</v>
      </c>
      <c r="V801" s="44">
        <f t="shared" si="194"/>
        <v>0</v>
      </c>
      <c r="X801" s="36">
        <f t="shared" si="182"/>
        <v>100</v>
      </c>
      <c r="Y801" s="47">
        <f t="shared" si="195"/>
        <v>0</v>
      </c>
    </row>
    <row r="802" spans="1:25" ht="15" x14ac:dyDescent="0.25">
      <c r="A802" s="18" t="s">
        <v>1564</v>
      </c>
      <c r="B802" s="18" t="s">
        <v>1565</v>
      </c>
      <c r="C802" s="18" t="s">
        <v>38</v>
      </c>
      <c r="D802" s="19">
        <v>5.5230500000000002E-2</v>
      </c>
      <c r="E802" s="19">
        <v>0</v>
      </c>
      <c r="F802" s="19">
        <v>0</v>
      </c>
      <c r="G802" s="19">
        <v>0</v>
      </c>
      <c r="H802" s="19">
        <f t="shared" si="183"/>
        <v>5.5230500000000002E-2</v>
      </c>
      <c r="I802" s="42">
        <f t="shared" si="184"/>
        <v>0</v>
      </c>
      <c r="J802" s="42">
        <f t="shared" si="185"/>
        <v>0</v>
      </c>
      <c r="K802" s="42">
        <f t="shared" si="186"/>
        <v>0</v>
      </c>
      <c r="L802" s="42">
        <f t="shared" si="187"/>
        <v>100</v>
      </c>
      <c r="M802" s="19">
        <v>0</v>
      </c>
      <c r="N802" s="19">
        <v>0</v>
      </c>
      <c r="O802" s="41">
        <f t="shared" si="188"/>
        <v>0</v>
      </c>
      <c r="P802" s="19">
        <v>0</v>
      </c>
      <c r="Q802" s="41">
        <f t="shared" si="189"/>
        <v>0</v>
      </c>
      <c r="R802" s="44">
        <f t="shared" si="190"/>
        <v>0</v>
      </c>
      <c r="S802" s="44">
        <f t="shared" si="191"/>
        <v>0</v>
      </c>
      <c r="T802" s="44">
        <f t="shared" si="192"/>
        <v>0</v>
      </c>
      <c r="U802" s="44">
        <f t="shared" si="193"/>
        <v>0</v>
      </c>
      <c r="V802" s="44">
        <f t="shared" si="194"/>
        <v>0</v>
      </c>
      <c r="X802" s="36">
        <f t="shared" si="182"/>
        <v>100</v>
      </c>
      <c r="Y802" s="47">
        <f t="shared" si="195"/>
        <v>0</v>
      </c>
    </row>
    <row r="803" spans="1:25" ht="15" x14ac:dyDescent="0.25">
      <c r="A803" s="18" t="s">
        <v>1566</v>
      </c>
      <c r="B803" s="18" t="s">
        <v>1567</v>
      </c>
      <c r="C803" s="18" t="s">
        <v>38</v>
      </c>
      <c r="D803" s="19">
        <v>0.118547</v>
      </c>
      <c r="E803" s="19">
        <v>0</v>
      </c>
      <c r="F803" s="19">
        <v>0</v>
      </c>
      <c r="G803" s="19">
        <v>0</v>
      </c>
      <c r="H803" s="19">
        <f t="shared" si="183"/>
        <v>0.118547</v>
      </c>
      <c r="I803" s="42">
        <f t="shared" si="184"/>
        <v>0</v>
      </c>
      <c r="J803" s="42">
        <f t="shared" si="185"/>
        <v>0</v>
      </c>
      <c r="K803" s="42">
        <f t="shared" si="186"/>
        <v>0</v>
      </c>
      <c r="L803" s="42">
        <f t="shared" si="187"/>
        <v>100</v>
      </c>
      <c r="M803" s="19">
        <v>0</v>
      </c>
      <c r="N803" s="19">
        <v>0</v>
      </c>
      <c r="O803" s="41">
        <f t="shared" si="188"/>
        <v>0</v>
      </c>
      <c r="P803" s="19">
        <v>0</v>
      </c>
      <c r="Q803" s="41">
        <f t="shared" si="189"/>
        <v>0</v>
      </c>
      <c r="R803" s="44">
        <f t="shared" si="190"/>
        <v>0</v>
      </c>
      <c r="S803" s="44">
        <f t="shared" si="191"/>
        <v>0</v>
      </c>
      <c r="T803" s="44">
        <f t="shared" si="192"/>
        <v>0</v>
      </c>
      <c r="U803" s="44">
        <f t="shared" si="193"/>
        <v>0</v>
      </c>
      <c r="V803" s="44">
        <f t="shared" si="194"/>
        <v>0</v>
      </c>
      <c r="X803" s="36">
        <f t="shared" si="182"/>
        <v>100</v>
      </c>
      <c r="Y803" s="47">
        <f t="shared" si="195"/>
        <v>0</v>
      </c>
    </row>
    <row r="804" spans="1:25" ht="15" x14ac:dyDescent="0.25">
      <c r="A804" s="18" t="s">
        <v>1568</v>
      </c>
      <c r="B804" s="18" t="s">
        <v>1569</v>
      </c>
      <c r="C804" s="18" t="s">
        <v>38</v>
      </c>
      <c r="D804" s="19">
        <v>0.12083099999999999</v>
      </c>
      <c r="E804" s="19">
        <v>0</v>
      </c>
      <c r="F804" s="19">
        <v>0</v>
      </c>
      <c r="G804" s="19">
        <v>0</v>
      </c>
      <c r="H804" s="19">
        <f t="shared" si="183"/>
        <v>0.12083099999999999</v>
      </c>
      <c r="I804" s="42">
        <f t="shared" si="184"/>
        <v>0</v>
      </c>
      <c r="J804" s="42">
        <f t="shared" si="185"/>
        <v>0</v>
      </c>
      <c r="K804" s="42">
        <f t="shared" si="186"/>
        <v>0</v>
      </c>
      <c r="L804" s="42">
        <f t="shared" si="187"/>
        <v>100</v>
      </c>
      <c r="M804" s="19">
        <v>0</v>
      </c>
      <c r="N804" s="19">
        <v>0</v>
      </c>
      <c r="O804" s="41">
        <f t="shared" si="188"/>
        <v>0</v>
      </c>
      <c r="P804" s="19">
        <v>0</v>
      </c>
      <c r="Q804" s="41">
        <f t="shared" si="189"/>
        <v>0</v>
      </c>
      <c r="R804" s="44">
        <f t="shared" si="190"/>
        <v>0</v>
      </c>
      <c r="S804" s="44">
        <f t="shared" si="191"/>
        <v>0</v>
      </c>
      <c r="T804" s="44">
        <f t="shared" si="192"/>
        <v>0</v>
      </c>
      <c r="U804" s="44">
        <f t="shared" si="193"/>
        <v>0</v>
      </c>
      <c r="V804" s="44">
        <f t="shared" si="194"/>
        <v>0</v>
      </c>
      <c r="X804" s="36">
        <f t="shared" si="182"/>
        <v>100</v>
      </c>
      <c r="Y804" s="47">
        <f t="shared" si="195"/>
        <v>0</v>
      </c>
    </row>
    <row r="805" spans="1:25" ht="15" x14ac:dyDescent="0.25">
      <c r="A805" s="18" t="s">
        <v>1570</v>
      </c>
      <c r="B805" s="18" t="s">
        <v>1571</v>
      </c>
      <c r="C805" s="18" t="s">
        <v>38</v>
      </c>
      <c r="D805" s="19">
        <v>9.4181600000000004E-2</v>
      </c>
      <c r="E805" s="19">
        <v>0</v>
      </c>
      <c r="F805" s="19">
        <v>0</v>
      </c>
      <c r="G805" s="19">
        <v>0</v>
      </c>
      <c r="H805" s="19">
        <f t="shared" si="183"/>
        <v>9.4181600000000004E-2</v>
      </c>
      <c r="I805" s="42">
        <f t="shared" si="184"/>
        <v>0</v>
      </c>
      <c r="J805" s="42">
        <f t="shared" si="185"/>
        <v>0</v>
      </c>
      <c r="K805" s="42">
        <f t="shared" si="186"/>
        <v>0</v>
      </c>
      <c r="L805" s="42">
        <f t="shared" si="187"/>
        <v>100</v>
      </c>
      <c r="M805" s="19">
        <v>0</v>
      </c>
      <c r="N805" s="19">
        <v>0</v>
      </c>
      <c r="O805" s="41">
        <f t="shared" si="188"/>
        <v>0</v>
      </c>
      <c r="P805" s="19">
        <v>0</v>
      </c>
      <c r="Q805" s="41">
        <f t="shared" si="189"/>
        <v>0</v>
      </c>
      <c r="R805" s="44">
        <f t="shared" si="190"/>
        <v>0</v>
      </c>
      <c r="S805" s="44">
        <f t="shared" si="191"/>
        <v>0</v>
      </c>
      <c r="T805" s="44">
        <f t="shared" si="192"/>
        <v>0</v>
      </c>
      <c r="U805" s="44">
        <f t="shared" si="193"/>
        <v>0</v>
      </c>
      <c r="V805" s="44">
        <f t="shared" si="194"/>
        <v>0</v>
      </c>
      <c r="X805" s="36">
        <f t="shared" si="182"/>
        <v>100</v>
      </c>
      <c r="Y805" s="47">
        <f t="shared" si="195"/>
        <v>0</v>
      </c>
    </row>
    <row r="806" spans="1:25" ht="15" x14ac:dyDescent="0.25">
      <c r="A806" s="18" t="s">
        <v>1572</v>
      </c>
      <c r="B806" s="18" t="s">
        <v>1573</v>
      </c>
      <c r="C806" s="18" t="s">
        <v>38</v>
      </c>
      <c r="D806" s="19">
        <v>0.79918199999999995</v>
      </c>
      <c r="E806" s="19">
        <v>1.7407719594E-4</v>
      </c>
      <c r="F806" s="19">
        <v>9.9130843498500005E-3</v>
      </c>
      <c r="G806" s="19">
        <v>2.0252309722400001E-3</v>
      </c>
      <c r="H806" s="19">
        <f t="shared" si="183"/>
        <v>0.78706960748196986</v>
      </c>
      <c r="I806" s="42">
        <f t="shared" si="184"/>
        <v>2.1781921507241155E-2</v>
      </c>
      <c r="J806" s="42">
        <f t="shared" si="185"/>
        <v>1.2404038566747</v>
      </c>
      <c r="K806" s="42">
        <f t="shared" si="186"/>
        <v>0.25341298630850051</v>
      </c>
      <c r="L806" s="42">
        <f t="shared" si="187"/>
        <v>98.484401235509551</v>
      </c>
      <c r="M806" s="19">
        <v>0</v>
      </c>
      <c r="N806" s="19">
        <v>1.0428E-4</v>
      </c>
      <c r="O806" s="41">
        <f t="shared" si="188"/>
        <v>1.0428E-4</v>
      </c>
      <c r="P806" s="19">
        <v>3.4585800000000002E-3</v>
      </c>
      <c r="Q806" s="41">
        <f t="shared" si="189"/>
        <v>3.5628600000000002E-3</v>
      </c>
      <c r="R806" s="44">
        <f t="shared" si="190"/>
        <v>0</v>
      </c>
      <c r="S806" s="44">
        <f t="shared" si="191"/>
        <v>1.304834192962304E-2</v>
      </c>
      <c r="T806" s="44">
        <f t="shared" si="192"/>
        <v>1.304834192962304E-2</v>
      </c>
      <c r="U806" s="44">
        <f t="shared" si="193"/>
        <v>0.4327650022147646</v>
      </c>
      <c r="V806" s="44">
        <f t="shared" si="194"/>
        <v>0.44581334414438767</v>
      </c>
      <c r="X806" s="36">
        <f t="shared" si="182"/>
        <v>100</v>
      </c>
      <c r="Y806" s="47">
        <f t="shared" si="195"/>
        <v>0.44581334414438767</v>
      </c>
    </row>
    <row r="807" spans="1:25" ht="15" x14ac:dyDescent="0.25">
      <c r="A807" s="18" t="s">
        <v>1574</v>
      </c>
      <c r="B807" s="18" t="s">
        <v>1575</v>
      </c>
      <c r="C807" s="18" t="s">
        <v>38</v>
      </c>
      <c r="D807" s="19">
        <v>9.2336200000000002</v>
      </c>
      <c r="E807" s="19">
        <v>0</v>
      </c>
      <c r="F807" s="19">
        <v>0</v>
      </c>
      <c r="G807" s="19">
        <v>0</v>
      </c>
      <c r="H807" s="19">
        <f t="shared" si="183"/>
        <v>9.2336200000000002</v>
      </c>
      <c r="I807" s="42">
        <f t="shared" si="184"/>
        <v>0</v>
      </c>
      <c r="J807" s="42">
        <f t="shared" si="185"/>
        <v>0</v>
      </c>
      <c r="K807" s="42">
        <f t="shared" si="186"/>
        <v>0</v>
      </c>
      <c r="L807" s="42">
        <f t="shared" si="187"/>
        <v>100</v>
      </c>
      <c r="M807" s="19">
        <v>0.18773999999999999</v>
      </c>
      <c r="N807" s="19">
        <v>0.209038</v>
      </c>
      <c r="O807" s="41">
        <f t="shared" si="188"/>
        <v>0.39677799999999996</v>
      </c>
      <c r="P807" s="19">
        <v>0.39324700000000001</v>
      </c>
      <c r="Q807" s="41">
        <f t="shared" si="189"/>
        <v>0.79002499999999998</v>
      </c>
      <c r="R807" s="44">
        <f t="shared" si="190"/>
        <v>2.0332220732497115</v>
      </c>
      <c r="S807" s="44">
        <f t="shared" si="191"/>
        <v>2.2638791719823863</v>
      </c>
      <c r="T807" s="44">
        <f t="shared" si="192"/>
        <v>4.2971012452320965</v>
      </c>
      <c r="U807" s="44">
        <f t="shared" si="193"/>
        <v>4.2588605552318599</v>
      </c>
      <c r="V807" s="44">
        <f t="shared" si="194"/>
        <v>8.5559618004639564</v>
      </c>
      <c r="X807" s="36">
        <f t="shared" ref="X807:X870" si="196">SUM(I807:L807)</f>
        <v>100</v>
      </c>
      <c r="Y807" s="47">
        <f t="shared" si="195"/>
        <v>8.5559618004639582</v>
      </c>
    </row>
    <row r="808" spans="1:25" ht="15" x14ac:dyDescent="0.25">
      <c r="A808" s="18" t="s">
        <v>1576</v>
      </c>
      <c r="B808" s="18" t="s">
        <v>1577</v>
      </c>
      <c r="C808" s="18" t="s">
        <v>49</v>
      </c>
      <c r="D808" s="19">
        <v>10.7582</v>
      </c>
      <c r="E808" s="19">
        <v>0</v>
      </c>
      <c r="F808" s="19">
        <v>0</v>
      </c>
      <c r="G808" s="19">
        <v>0</v>
      </c>
      <c r="H808" s="19">
        <f t="shared" si="183"/>
        <v>10.7582</v>
      </c>
      <c r="I808" s="42">
        <f t="shared" si="184"/>
        <v>0</v>
      </c>
      <c r="J808" s="42">
        <f t="shared" si="185"/>
        <v>0</v>
      </c>
      <c r="K808" s="42">
        <f t="shared" si="186"/>
        <v>0</v>
      </c>
      <c r="L808" s="42">
        <f t="shared" si="187"/>
        <v>100</v>
      </c>
      <c r="M808" s="19">
        <v>0.17599999999999999</v>
      </c>
      <c r="N808" s="19">
        <v>9.9197599999999997E-2</v>
      </c>
      <c r="O808" s="41">
        <f t="shared" si="188"/>
        <v>0.27519759999999999</v>
      </c>
      <c r="P808" s="19">
        <v>0.24638399999999999</v>
      </c>
      <c r="Q808" s="41">
        <f t="shared" si="189"/>
        <v>0.52158159999999998</v>
      </c>
      <c r="R808" s="44">
        <f t="shared" si="190"/>
        <v>1.6359614061831902</v>
      </c>
      <c r="S808" s="44">
        <f t="shared" si="191"/>
        <v>0.92206502946589575</v>
      </c>
      <c r="T808" s="44">
        <f t="shared" si="192"/>
        <v>2.5580264356490861</v>
      </c>
      <c r="U808" s="44">
        <f t="shared" si="193"/>
        <v>2.2901972448922678</v>
      </c>
      <c r="V808" s="44">
        <f t="shared" si="194"/>
        <v>4.8482236805413539</v>
      </c>
      <c r="X808" s="36">
        <f t="shared" si="196"/>
        <v>100</v>
      </c>
      <c r="Y808" s="47">
        <f t="shared" si="195"/>
        <v>4.8482236805413539</v>
      </c>
    </row>
    <row r="809" spans="1:25" ht="15" x14ac:dyDescent="0.25">
      <c r="A809" s="18" t="s">
        <v>1578</v>
      </c>
      <c r="B809" s="18" t="s">
        <v>1579</v>
      </c>
      <c r="C809" s="18" t="s">
        <v>49</v>
      </c>
      <c r="D809" s="19">
        <v>20.197900000000001</v>
      </c>
      <c r="E809" s="19">
        <v>1.05018765408E-3</v>
      </c>
      <c r="F809" s="19">
        <v>9.5513621953899994E-2</v>
      </c>
      <c r="G809" s="19">
        <v>0.49133537782100001</v>
      </c>
      <c r="H809" s="19">
        <f t="shared" si="183"/>
        <v>19.610000812571023</v>
      </c>
      <c r="I809" s="42">
        <f t="shared" si="184"/>
        <v>5.1994893235435364E-3</v>
      </c>
      <c r="J809" s="42">
        <f t="shared" si="185"/>
        <v>0.47288887435773019</v>
      </c>
      <c r="K809" s="42">
        <f t="shared" si="186"/>
        <v>2.43260625025869</v>
      </c>
      <c r="L809" s="42">
        <f t="shared" si="187"/>
        <v>97.089305386060047</v>
      </c>
      <c r="M809" s="19">
        <v>0.69377500000000003</v>
      </c>
      <c r="N809" s="19">
        <v>0.51673199999999997</v>
      </c>
      <c r="O809" s="41">
        <f t="shared" si="188"/>
        <v>1.210507</v>
      </c>
      <c r="P809" s="19">
        <v>1.72441</v>
      </c>
      <c r="Q809" s="41">
        <f t="shared" si="189"/>
        <v>2.934917</v>
      </c>
      <c r="R809" s="44">
        <f t="shared" si="190"/>
        <v>3.4348867951618733</v>
      </c>
      <c r="S809" s="44">
        <f t="shared" si="191"/>
        <v>2.5583451744983385</v>
      </c>
      <c r="T809" s="44">
        <f t="shared" si="192"/>
        <v>5.9932319696602123</v>
      </c>
      <c r="U809" s="44">
        <f t="shared" si="193"/>
        <v>8.5375707375519241</v>
      </c>
      <c r="V809" s="44">
        <f t="shared" si="194"/>
        <v>14.530802707212134</v>
      </c>
      <c r="X809" s="36">
        <f t="shared" si="196"/>
        <v>100.00000000000001</v>
      </c>
      <c r="Y809" s="47">
        <f t="shared" si="195"/>
        <v>14.530802707212136</v>
      </c>
    </row>
    <row r="810" spans="1:25" ht="15" x14ac:dyDescent="0.25">
      <c r="A810" s="18" t="s">
        <v>1580</v>
      </c>
      <c r="B810" s="18" t="s">
        <v>1581</v>
      </c>
      <c r="C810" s="18" t="s">
        <v>38</v>
      </c>
      <c r="D810" s="19">
        <v>5.03146</v>
      </c>
      <c r="E810" s="19">
        <v>0.27625914048</v>
      </c>
      <c r="F810" s="19">
        <v>1.14409121269</v>
      </c>
      <c r="G810" s="19">
        <v>0.397683164521</v>
      </c>
      <c r="H810" s="19">
        <f t="shared" ref="H810:H873" si="197">D810-E810-F810-G810</f>
        <v>3.213426482309</v>
      </c>
      <c r="I810" s="42">
        <f t="shared" ref="I810:I873" si="198">E810/D810*100</f>
        <v>5.4906357295894237</v>
      </c>
      <c r="J810" s="42">
        <f t="shared" ref="J810:J873" si="199">F810/D810*100</f>
        <v>22.738752026052079</v>
      </c>
      <c r="K810" s="42">
        <f t="shared" ref="K810:K873" si="200">G810/D810*100</f>
        <v>7.9039317518374386</v>
      </c>
      <c r="L810" s="42">
        <f t="shared" ref="L810:L873" si="201">H810/D810*100</f>
        <v>63.866680492521056</v>
      </c>
      <c r="M810" s="19">
        <v>0.23294999999999999</v>
      </c>
      <c r="N810" s="19">
        <v>0.165019</v>
      </c>
      <c r="O810" s="41">
        <f t="shared" ref="O810:O873" si="202">M810+N810</f>
        <v>0.39796900000000002</v>
      </c>
      <c r="P810" s="19">
        <v>0.65683199999999997</v>
      </c>
      <c r="Q810" s="41">
        <f t="shared" ref="Q810:Q873" si="203">O810+P810</f>
        <v>1.0548009999999999</v>
      </c>
      <c r="R810" s="44">
        <f t="shared" ref="R810:R873" si="204">M810/D810*100</f>
        <v>4.6298688651007858</v>
      </c>
      <c r="S810" s="44">
        <f t="shared" ref="S810:S873" si="205">N810/D810*100</f>
        <v>3.2797438516851969</v>
      </c>
      <c r="T810" s="44">
        <f t="shared" ref="T810:T873" si="206">O810/D810*100</f>
        <v>7.9096127167859827</v>
      </c>
      <c r="U810" s="44">
        <f t="shared" ref="U810:U873" si="207">P810/D810*100</f>
        <v>13.054501079209613</v>
      </c>
      <c r="V810" s="44">
        <f t="shared" ref="V810:V873" si="208">Q810/D810*100</f>
        <v>20.964113795995594</v>
      </c>
      <c r="X810" s="36">
        <f t="shared" si="196"/>
        <v>100</v>
      </c>
      <c r="Y810" s="47">
        <f t="shared" ref="Y810:Y873" si="209">SUM(R810:S810,U810)</f>
        <v>20.964113795995594</v>
      </c>
    </row>
    <row r="811" spans="1:25" ht="15" x14ac:dyDescent="0.25">
      <c r="A811" s="18" t="s">
        <v>1582</v>
      </c>
      <c r="B811" s="18" t="s">
        <v>1583</v>
      </c>
      <c r="C811" s="18" t="s">
        <v>38</v>
      </c>
      <c r="D811" s="19">
        <v>1.7162200000000001</v>
      </c>
      <c r="E811" s="19">
        <v>0</v>
      </c>
      <c r="F811" s="19">
        <v>0</v>
      </c>
      <c r="G811" s="19">
        <v>0</v>
      </c>
      <c r="H811" s="19">
        <f t="shared" si="197"/>
        <v>1.7162200000000001</v>
      </c>
      <c r="I811" s="42">
        <f t="shared" si="198"/>
        <v>0</v>
      </c>
      <c r="J811" s="42">
        <f t="shared" si="199"/>
        <v>0</v>
      </c>
      <c r="K811" s="42">
        <f t="shared" si="200"/>
        <v>0</v>
      </c>
      <c r="L811" s="42">
        <f t="shared" si="201"/>
        <v>100</v>
      </c>
      <c r="M811" s="19">
        <v>4.8036000000000002E-2</v>
      </c>
      <c r="N811" s="19">
        <v>5.0234899999999999E-2</v>
      </c>
      <c r="O811" s="41">
        <f t="shared" si="202"/>
        <v>9.8270899999999994E-2</v>
      </c>
      <c r="P811" s="19">
        <v>0.111442</v>
      </c>
      <c r="Q811" s="41">
        <f t="shared" si="203"/>
        <v>0.20971289999999998</v>
      </c>
      <c r="R811" s="44">
        <f t="shared" si="204"/>
        <v>2.7989418606006224</v>
      </c>
      <c r="S811" s="44">
        <f t="shared" si="205"/>
        <v>2.9270664600109542</v>
      </c>
      <c r="T811" s="44">
        <f t="shared" si="206"/>
        <v>5.7260083206115757</v>
      </c>
      <c r="U811" s="44">
        <f t="shared" si="207"/>
        <v>6.4934565498595749</v>
      </c>
      <c r="V811" s="44">
        <f t="shared" si="208"/>
        <v>12.21946487047115</v>
      </c>
      <c r="X811" s="36">
        <f t="shared" si="196"/>
        <v>100</v>
      </c>
      <c r="Y811" s="47">
        <f t="shared" si="209"/>
        <v>12.219464870471151</v>
      </c>
    </row>
    <row r="812" spans="1:25" ht="30" x14ac:dyDescent="0.25">
      <c r="A812" s="18" t="s">
        <v>1584</v>
      </c>
      <c r="B812" s="49" t="s">
        <v>1755</v>
      </c>
      <c r="C812" s="18" t="s">
        <v>38</v>
      </c>
      <c r="D812" s="19">
        <v>6.2573600000000003</v>
      </c>
      <c r="E812" s="19">
        <v>0</v>
      </c>
      <c r="F812" s="19">
        <v>0</v>
      </c>
      <c r="G812" s="19">
        <v>0</v>
      </c>
      <c r="H812" s="19">
        <f t="shared" si="197"/>
        <v>6.2573600000000003</v>
      </c>
      <c r="I812" s="42">
        <f t="shared" si="198"/>
        <v>0</v>
      </c>
      <c r="J812" s="42">
        <f t="shared" si="199"/>
        <v>0</v>
      </c>
      <c r="K812" s="42">
        <f t="shared" si="200"/>
        <v>0</v>
      </c>
      <c r="L812" s="42">
        <f t="shared" si="201"/>
        <v>100</v>
      </c>
      <c r="M812" s="19">
        <v>0.107347</v>
      </c>
      <c r="N812" s="19">
        <v>5.1743999999999998E-2</v>
      </c>
      <c r="O812" s="41">
        <f t="shared" si="202"/>
        <v>0.15909099999999998</v>
      </c>
      <c r="P812" s="19">
        <v>0.15189900000000001</v>
      </c>
      <c r="Q812" s="41">
        <f t="shared" si="203"/>
        <v>0.31098999999999999</v>
      </c>
      <c r="R812" s="44">
        <f t="shared" si="204"/>
        <v>1.7155317897643734</v>
      </c>
      <c r="S812" s="44">
        <f t="shared" si="205"/>
        <v>0.82693020698825048</v>
      </c>
      <c r="T812" s="44">
        <f t="shared" si="206"/>
        <v>2.5424619967526239</v>
      </c>
      <c r="U812" s="44">
        <f t="shared" si="207"/>
        <v>2.4275253461523709</v>
      </c>
      <c r="V812" s="44">
        <f t="shared" si="208"/>
        <v>4.9699873429049948</v>
      </c>
      <c r="X812" s="36">
        <f t="shared" si="196"/>
        <v>100</v>
      </c>
      <c r="Y812" s="47">
        <f t="shared" si="209"/>
        <v>4.9699873429049948</v>
      </c>
    </row>
    <row r="813" spans="1:25" ht="15" x14ac:dyDescent="0.25">
      <c r="A813" s="18" t="s">
        <v>1585</v>
      </c>
      <c r="B813" s="18" t="s">
        <v>1586</v>
      </c>
      <c r="C813" s="18" t="s">
        <v>38</v>
      </c>
      <c r="D813" s="19">
        <v>2.8946499999999999</v>
      </c>
      <c r="E813" s="19">
        <v>0</v>
      </c>
      <c r="F813" s="19">
        <v>0</v>
      </c>
      <c r="G813" s="19">
        <v>0</v>
      </c>
      <c r="H813" s="19">
        <f t="shared" si="197"/>
        <v>2.8946499999999999</v>
      </c>
      <c r="I813" s="42">
        <f t="shared" si="198"/>
        <v>0</v>
      </c>
      <c r="J813" s="42">
        <f t="shared" si="199"/>
        <v>0</v>
      </c>
      <c r="K813" s="42">
        <f t="shared" si="200"/>
        <v>0</v>
      </c>
      <c r="L813" s="42">
        <f t="shared" si="201"/>
        <v>100</v>
      </c>
      <c r="M813" s="19">
        <v>0.12956500000000001</v>
      </c>
      <c r="N813" s="19">
        <v>9.1929899999999995E-2</v>
      </c>
      <c r="O813" s="41">
        <f t="shared" si="202"/>
        <v>0.22149489999999999</v>
      </c>
      <c r="P813" s="19">
        <v>0.39180799999999999</v>
      </c>
      <c r="Q813" s="41">
        <f t="shared" si="203"/>
        <v>0.61330289999999998</v>
      </c>
      <c r="R813" s="44">
        <f t="shared" si="204"/>
        <v>4.4760160986647781</v>
      </c>
      <c r="S813" s="44">
        <f t="shared" si="205"/>
        <v>3.175855457481906</v>
      </c>
      <c r="T813" s="44">
        <f t="shared" si="206"/>
        <v>7.651871556146685</v>
      </c>
      <c r="U813" s="44">
        <f t="shared" si="207"/>
        <v>13.535591522291124</v>
      </c>
      <c r="V813" s="44">
        <f t="shared" si="208"/>
        <v>21.187463078437808</v>
      </c>
      <c r="X813" s="36">
        <f t="shared" si="196"/>
        <v>100</v>
      </c>
      <c r="Y813" s="47">
        <f t="shared" si="209"/>
        <v>21.187463078437808</v>
      </c>
    </row>
    <row r="814" spans="1:25" ht="15" x14ac:dyDescent="0.25">
      <c r="A814" s="18" t="s">
        <v>1587</v>
      </c>
      <c r="B814" s="18" t="s">
        <v>1588</v>
      </c>
      <c r="C814" s="18" t="s">
        <v>38</v>
      </c>
      <c r="D814" s="19">
        <v>0.27026099999999997</v>
      </c>
      <c r="E814" s="19">
        <v>0</v>
      </c>
      <c r="F814" s="19">
        <v>0</v>
      </c>
      <c r="G814" s="19">
        <v>0</v>
      </c>
      <c r="H814" s="19">
        <f t="shared" si="197"/>
        <v>0.27026099999999997</v>
      </c>
      <c r="I814" s="42">
        <f t="shared" si="198"/>
        <v>0</v>
      </c>
      <c r="J814" s="42">
        <f t="shared" si="199"/>
        <v>0</v>
      </c>
      <c r="K814" s="42">
        <f t="shared" si="200"/>
        <v>0</v>
      </c>
      <c r="L814" s="42">
        <f t="shared" si="201"/>
        <v>100</v>
      </c>
      <c r="M814" s="19">
        <v>0</v>
      </c>
      <c r="N814" s="19">
        <v>0</v>
      </c>
      <c r="O814" s="41">
        <f t="shared" si="202"/>
        <v>0</v>
      </c>
      <c r="P814" s="19">
        <v>0</v>
      </c>
      <c r="Q814" s="41">
        <f t="shared" si="203"/>
        <v>0</v>
      </c>
      <c r="R814" s="44">
        <f t="shared" si="204"/>
        <v>0</v>
      </c>
      <c r="S814" s="44">
        <f t="shared" si="205"/>
        <v>0</v>
      </c>
      <c r="T814" s="44">
        <f t="shared" si="206"/>
        <v>0</v>
      </c>
      <c r="U814" s="44">
        <f t="shared" si="207"/>
        <v>0</v>
      </c>
      <c r="V814" s="44">
        <f t="shared" si="208"/>
        <v>0</v>
      </c>
      <c r="X814" s="36">
        <f t="shared" si="196"/>
        <v>100</v>
      </c>
      <c r="Y814" s="47">
        <f t="shared" si="209"/>
        <v>0</v>
      </c>
    </row>
    <row r="815" spans="1:25" ht="15" x14ac:dyDescent="0.25">
      <c r="A815" s="18" t="s">
        <v>1589</v>
      </c>
      <c r="B815" s="49" t="s">
        <v>1756</v>
      </c>
      <c r="C815" s="18" t="s">
        <v>38</v>
      </c>
      <c r="D815" s="19">
        <v>0.34995900000000002</v>
      </c>
      <c r="E815" s="19">
        <v>0</v>
      </c>
      <c r="F815" s="19">
        <v>0</v>
      </c>
      <c r="G815" s="19">
        <v>0</v>
      </c>
      <c r="H815" s="19">
        <f t="shared" si="197"/>
        <v>0.34995900000000002</v>
      </c>
      <c r="I815" s="42">
        <f t="shared" si="198"/>
        <v>0</v>
      </c>
      <c r="J815" s="42">
        <f t="shared" si="199"/>
        <v>0</v>
      </c>
      <c r="K815" s="42">
        <f t="shared" si="200"/>
        <v>0</v>
      </c>
      <c r="L815" s="42">
        <f t="shared" si="201"/>
        <v>100</v>
      </c>
      <c r="M815" s="19">
        <v>0</v>
      </c>
      <c r="N815" s="19">
        <v>0</v>
      </c>
      <c r="O815" s="41">
        <f t="shared" si="202"/>
        <v>0</v>
      </c>
      <c r="P815" s="19">
        <v>0</v>
      </c>
      <c r="Q815" s="41">
        <f t="shared" si="203"/>
        <v>0</v>
      </c>
      <c r="R815" s="44">
        <f t="shared" si="204"/>
        <v>0</v>
      </c>
      <c r="S815" s="44">
        <f t="shared" si="205"/>
        <v>0</v>
      </c>
      <c r="T815" s="44">
        <f t="shared" si="206"/>
        <v>0</v>
      </c>
      <c r="U815" s="44">
        <f t="shared" si="207"/>
        <v>0</v>
      </c>
      <c r="V815" s="44">
        <f t="shared" si="208"/>
        <v>0</v>
      </c>
      <c r="X815" s="36">
        <f t="shared" si="196"/>
        <v>100</v>
      </c>
      <c r="Y815" s="47">
        <f t="shared" si="209"/>
        <v>0</v>
      </c>
    </row>
    <row r="816" spans="1:25" ht="15" x14ac:dyDescent="0.25">
      <c r="A816" s="18" t="s">
        <v>1590</v>
      </c>
      <c r="B816" s="18" t="s">
        <v>1591</v>
      </c>
      <c r="C816" s="18" t="s">
        <v>38</v>
      </c>
      <c r="D816" s="19">
        <v>1.3990499999999999</v>
      </c>
      <c r="E816" s="19">
        <v>0</v>
      </c>
      <c r="F816" s="19">
        <v>0</v>
      </c>
      <c r="G816" s="19">
        <v>0.138611649758</v>
      </c>
      <c r="H816" s="19">
        <f t="shared" si="197"/>
        <v>1.260438350242</v>
      </c>
      <c r="I816" s="42">
        <f t="shared" si="198"/>
        <v>0</v>
      </c>
      <c r="J816" s="42">
        <f t="shared" si="199"/>
        <v>0</v>
      </c>
      <c r="K816" s="42">
        <f t="shared" si="200"/>
        <v>9.9075551093956626</v>
      </c>
      <c r="L816" s="42">
        <f t="shared" si="201"/>
        <v>90.092444890604355</v>
      </c>
      <c r="M816" s="19">
        <v>0</v>
      </c>
      <c r="N816" s="19">
        <v>0</v>
      </c>
      <c r="O816" s="41">
        <f t="shared" si="202"/>
        <v>0</v>
      </c>
      <c r="P816" s="19">
        <v>1.77573E-2</v>
      </c>
      <c r="Q816" s="41">
        <f t="shared" si="203"/>
        <v>1.77573E-2</v>
      </c>
      <c r="R816" s="44">
        <f t="shared" si="204"/>
        <v>0</v>
      </c>
      <c r="S816" s="44">
        <f t="shared" si="205"/>
        <v>0</v>
      </c>
      <c r="T816" s="44">
        <f t="shared" si="206"/>
        <v>0</v>
      </c>
      <c r="U816" s="44">
        <f t="shared" si="207"/>
        <v>1.2692398413208965</v>
      </c>
      <c r="V816" s="44">
        <f t="shared" si="208"/>
        <v>1.2692398413208965</v>
      </c>
      <c r="X816" s="36">
        <f t="shared" si="196"/>
        <v>100.00000000000001</v>
      </c>
      <c r="Y816" s="47">
        <f t="shared" si="209"/>
        <v>1.2692398413208965</v>
      </c>
    </row>
    <row r="817" spans="1:25" ht="15" x14ac:dyDescent="0.25">
      <c r="A817" s="18" t="s">
        <v>1592</v>
      </c>
      <c r="B817" s="18" t="s">
        <v>1593</v>
      </c>
      <c r="C817" s="18" t="s">
        <v>38</v>
      </c>
      <c r="D817" s="19">
        <v>1.44242</v>
      </c>
      <c r="E817" s="19">
        <v>0</v>
      </c>
      <c r="F817" s="19">
        <v>0</v>
      </c>
      <c r="G817" s="19">
        <v>0</v>
      </c>
      <c r="H817" s="19">
        <f t="shared" si="197"/>
        <v>1.44242</v>
      </c>
      <c r="I817" s="42">
        <f t="shared" si="198"/>
        <v>0</v>
      </c>
      <c r="J817" s="42">
        <f t="shared" si="199"/>
        <v>0</v>
      </c>
      <c r="K817" s="42">
        <f t="shared" si="200"/>
        <v>0</v>
      </c>
      <c r="L817" s="42">
        <f t="shared" si="201"/>
        <v>100</v>
      </c>
      <c r="M817" s="19">
        <v>0.16334000000000001</v>
      </c>
      <c r="N817" s="19">
        <v>7.3796200000000006E-2</v>
      </c>
      <c r="O817" s="41">
        <f t="shared" si="202"/>
        <v>0.23713620000000002</v>
      </c>
      <c r="P817" s="19">
        <v>0.12576499999999999</v>
      </c>
      <c r="Q817" s="41">
        <f t="shared" si="203"/>
        <v>0.36290120000000003</v>
      </c>
      <c r="R817" s="44">
        <f t="shared" si="204"/>
        <v>11.324024902594251</v>
      </c>
      <c r="S817" s="44">
        <f t="shared" si="205"/>
        <v>5.1161381567088648</v>
      </c>
      <c r="T817" s="44">
        <f t="shared" si="206"/>
        <v>16.440163059303117</v>
      </c>
      <c r="U817" s="44">
        <f t="shared" si="207"/>
        <v>8.7190277450395861</v>
      </c>
      <c r="V817" s="44">
        <f t="shared" si="208"/>
        <v>25.1591908043427</v>
      </c>
      <c r="X817" s="36">
        <f t="shared" si="196"/>
        <v>100</v>
      </c>
      <c r="Y817" s="47">
        <f t="shared" si="209"/>
        <v>25.159190804342703</v>
      </c>
    </row>
    <row r="818" spans="1:25" ht="30" x14ac:dyDescent="0.25">
      <c r="A818" s="18" t="s">
        <v>1594</v>
      </c>
      <c r="B818" s="49" t="s">
        <v>1757</v>
      </c>
      <c r="C818" s="18" t="s">
        <v>38</v>
      </c>
      <c r="D818" s="19">
        <v>1.9757100000000001</v>
      </c>
      <c r="E818" s="19">
        <v>0</v>
      </c>
      <c r="F818" s="19">
        <v>0</v>
      </c>
      <c r="G818" s="19">
        <v>0</v>
      </c>
      <c r="H818" s="19">
        <f t="shared" si="197"/>
        <v>1.9757100000000001</v>
      </c>
      <c r="I818" s="42">
        <f t="shared" si="198"/>
        <v>0</v>
      </c>
      <c r="J818" s="42">
        <f t="shared" si="199"/>
        <v>0</v>
      </c>
      <c r="K818" s="42">
        <f t="shared" si="200"/>
        <v>0</v>
      </c>
      <c r="L818" s="42">
        <f t="shared" si="201"/>
        <v>100</v>
      </c>
      <c r="M818" s="19">
        <v>2.99303E-2</v>
      </c>
      <c r="N818" s="19">
        <v>8.1471600000000005E-3</v>
      </c>
      <c r="O818" s="41">
        <f t="shared" si="202"/>
        <v>3.807746E-2</v>
      </c>
      <c r="P818" s="19">
        <v>6.1247099999999999E-2</v>
      </c>
      <c r="Q818" s="41">
        <f t="shared" si="203"/>
        <v>9.9324560000000006E-2</v>
      </c>
      <c r="R818" s="44">
        <f t="shared" si="204"/>
        <v>1.5149136259876195</v>
      </c>
      <c r="S818" s="44">
        <f t="shared" si="205"/>
        <v>0.41236618734530872</v>
      </c>
      <c r="T818" s="44">
        <f t="shared" si="206"/>
        <v>1.9272798133329283</v>
      </c>
      <c r="U818" s="44">
        <f t="shared" si="207"/>
        <v>3.1000045553244151</v>
      </c>
      <c r="V818" s="44">
        <f t="shared" si="208"/>
        <v>5.0272843686573436</v>
      </c>
      <c r="X818" s="36">
        <f t="shared" si="196"/>
        <v>100</v>
      </c>
      <c r="Y818" s="47">
        <f t="shared" si="209"/>
        <v>5.0272843686573427</v>
      </c>
    </row>
    <row r="819" spans="1:25" ht="15" x14ac:dyDescent="0.25">
      <c r="A819" s="18" t="s">
        <v>1595</v>
      </c>
      <c r="B819" s="18" t="s">
        <v>1596</v>
      </c>
      <c r="C819" s="18" t="s">
        <v>38</v>
      </c>
      <c r="D819" s="19">
        <v>4.9368400000000001</v>
      </c>
      <c r="E819" s="19">
        <v>0</v>
      </c>
      <c r="F819" s="19">
        <v>0</v>
      </c>
      <c r="G819" s="19">
        <v>0</v>
      </c>
      <c r="H819" s="19">
        <f t="shared" si="197"/>
        <v>4.9368400000000001</v>
      </c>
      <c r="I819" s="42">
        <f t="shared" si="198"/>
        <v>0</v>
      </c>
      <c r="J819" s="42">
        <f t="shared" si="199"/>
        <v>0</v>
      </c>
      <c r="K819" s="42">
        <f t="shared" si="200"/>
        <v>0</v>
      </c>
      <c r="L819" s="42">
        <f t="shared" si="201"/>
        <v>100</v>
      </c>
      <c r="M819" s="19">
        <v>0.106784</v>
      </c>
      <c r="N819" s="19">
        <v>4.9581100000000003E-2</v>
      </c>
      <c r="O819" s="41">
        <f t="shared" si="202"/>
        <v>0.15636510000000001</v>
      </c>
      <c r="P819" s="19">
        <v>9.7348299999999999E-2</v>
      </c>
      <c r="Q819" s="41">
        <f t="shared" si="203"/>
        <v>0.25371339999999998</v>
      </c>
      <c r="R819" s="44">
        <f t="shared" si="204"/>
        <v>2.1630030545855243</v>
      </c>
      <c r="S819" s="44">
        <f t="shared" si="205"/>
        <v>1.0043084240121212</v>
      </c>
      <c r="T819" s="44">
        <f t="shared" si="206"/>
        <v>3.1673114785976453</v>
      </c>
      <c r="U819" s="44">
        <f t="shared" si="207"/>
        <v>1.9718747214817576</v>
      </c>
      <c r="V819" s="44">
        <f t="shared" si="208"/>
        <v>5.1391862000794024</v>
      </c>
      <c r="X819" s="36">
        <f t="shared" si="196"/>
        <v>100</v>
      </c>
      <c r="Y819" s="47">
        <f t="shared" si="209"/>
        <v>5.1391862000794033</v>
      </c>
    </row>
    <row r="820" spans="1:25" ht="15" x14ac:dyDescent="0.25">
      <c r="A820" s="18" t="s">
        <v>1597</v>
      </c>
      <c r="B820" s="18" t="s">
        <v>1598</v>
      </c>
      <c r="C820" s="18" t="s">
        <v>38</v>
      </c>
      <c r="D820" s="19">
        <v>4.4824999999999999</v>
      </c>
      <c r="E820" s="19">
        <v>0</v>
      </c>
      <c r="F820" s="19">
        <v>0</v>
      </c>
      <c r="G820" s="19">
        <v>0</v>
      </c>
      <c r="H820" s="19">
        <f t="shared" si="197"/>
        <v>4.4824999999999999</v>
      </c>
      <c r="I820" s="42">
        <f t="shared" si="198"/>
        <v>0</v>
      </c>
      <c r="J820" s="42">
        <f t="shared" si="199"/>
        <v>0</v>
      </c>
      <c r="K820" s="42">
        <f t="shared" si="200"/>
        <v>0</v>
      </c>
      <c r="L820" s="42">
        <f t="shared" si="201"/>
        <v>100</v>
      </c>
      <c r="M820" s="19">
        <v>0.138158</v>
      </c>
      <c r="N820" s="19">
        <v>5.3743399999999997E-2</v>
      </c>
      <c r="O820" s="41">
        <f t="shared" si="202"/>
        <v>0.1919014</v>
      </c>
      <c r="P820" s="19">
        <v>0.449625</v>
      </c>
      <c r="Q820" s="41">
        <f t="shared" si="203"/>
        <v>0.64152640000000005</v>
      </c>
      <c r="R820" s="44">
        <f t="shared" si="204"/>
        <v>3.0821639709983266</v>
      </c>
      <c r="S820" s="44">
        <f t="shared" si="205"/>
        <v>1.1989604015616284</v>
      </c>
      <c r="T820" s="44">
        <f t="shared" si="206"/>
        <v>4.2811243725599555</v>
      </c>
      <c r="U820" s="44">
        <f t="shared" si="207"/>
        <v>10.030674846625768</v>
      </c>
      <c r="V820" s="44">
        <f t="shared" si="208"/>
        <v>14.311799219185723</v>
      </c>
      <c r="X820" s="36">
        <f t="shared" si="196"/>
        <v>100</v>
      </c>
      <c r="Y820" s="47">
        <f t="shared" si="209"/>
        <v>14.311799219185723</v>
      </c>
    </row>
    <row r="821" spans="1:25" ht="15" x14ac:dyDescent="0.25">
      <c r="A821" s="18" t="s">
        <v>1599</v>
      </c>
      <c r="B821" s="49" t="s">
        <v>1758</v>
      </c>
      <c r="C821" s="18" t="s">
        <v>38</v>
      </c>
      <c r="D821" s="19">
        <v>16.062799999999999</v>
      </c>
      <c r="E821" s="19">
        <v>0</v>
      </c>
      <c r="F821" s="19">
        <v>0</v>
      </c>
      <c r="G821" s="19">
        <v>0</v>
      </c>
      <c r="H821" s="19">
        <f t="shared" si="197"/>
        <v>16.062799999999999</v>
      </c>
      <c r="I821" s="42">
        <f t="shared" si="198"/>
        <v>0</v>
      </c>
      <c r="J821" s="42">
        <f t="shared" si="199"/>
        <v>0</v>
      </c>
      <c r="K821" s="42">
        <f t="shared" si="200"/>
        <v>0</v>
      </c>
      <c r="L821" s="42">
        <f t="shared" si="201"/>
        <v>100</v>
      </c>
      <c r="M821" s="19">
        <v>0.1812</v>
      </c>
      <c r="N821" s="19">
        <v>0.51039999999999996</v>
      </c>
      <c r="O821" s="41">
        <f t="shared" si="202"/>
        <v>0.69159999999999999</v>
      </c>
      <c r="P821" s="19">
        <v>2.57938</v>
      </c>
      <c r="Q821" s="41">
        <f t="shared" si="203"/>
        <v>3.2709799999999998</v>
      </c>
      <c r="R821" s="44">
        <f t="shared" si="204"/>
        <v>1.1280723161590758</v>
      </c>
      <c r="S821" s="44">
        <f t="shared" si="205"/>
        <v>3.1775282018079039</v>
      </c>
      <c r="T821" s="44">
        <f t="shared" si="206"/>
        <v>4.3056005179669796</v>
      </c>
      <c r="U821" s="44">
        <f t="shared" si="207"/>
        <v>16.058096969395123</v>
      </c>
      <c r="V821" s="44">
        <f t="shared" si="208"/>
        <v>20.363697487362103</v>
      </c>
      <c r="X821" s="36">
        <f t="shared" si="196"/>
        <v>100</v>
      </c>
      <c r="Y821" s="47">
        <f t="shared" si="209"/>
        <v>20.363697487362103</v>
      </c>
    </row>
    <row r="822" spans="1:25" ht="15" x14ac:dyDescent="0.25">
      <c r="A822" s="18" t="s">
        <v>1600</v>
      </c>
      <c r="B822" s="18" t="s">
        <v>1601</v>
      </c>
      <c r="C822" s="18" t="s">
        <v>49</v>
      </c>
      <c r="D822" s="19">
        <v>2.5111400000000001</v>
      </c>
      <c r="E822" s="19">
        <v>0</v>
      </c>
      <c r="F822" s="19">
        <v>0</v>
      </c>
      <c r="G822" s="19">
        <v>0</v>
      </c>
      <c r="H822" s="19">
        <f t="shared" si="197"/>
        <v>2.5111400000000001</v>
      </c>
      <c r="I822" s="42">
        <f t="shared" si="198"/>
        <v>0</v>
      </c>
      <c r="J822" s="42">
        <f t="shared" si="199"/>
        <v>0</v>
      </c>
      <c r="K822" s="42">
        <f t="shared" si="200"/>
        <v>0</v>
      </c>
      <c r="L822" s="42">
        <f t="shared" si="201"/>
        <v>100</v>
      </c>
      <c r="M822" s="19">
        <v>0.11756</v>
      </c>
      <c r="N822" s="19">
        <v>8.36147E-2</v>
      </c>
      <c r="O822" s="41">
        <f t="shared" si="202"/>
        <v>0.20117469999999998</v>
      </c>
      <c r="P822" s="19">
        <v>0.355217</v>
      </c>
      <c r="Q822" s="41">
        <f t="shared" si="203"/>
        <v>0.55639170000000004</v>
      </c>
      <c r="R822" s="44">
        <f t="shared" si="204"/>
        <v>4.6815390619399952</v>
      </c>
      <c r="S822" s="44">
        <f t="shared" si="205"/>
        <v>3.3297506311874288</v>
      </c>
      <c r="T822" s="44">
        <f t="shared" si="206"/>
        <v>8.0112896931274236</v>
      </c>
      <c r="U822" s="44">
        <f t="shared" si="207"/>
        <v>14.145646996981451</v>
      </c>
      <c r="V822" s="44">
        <f t="shared" si="208"/>
        <v>22.156936690108875</v>
      </c>
      <c r="X822" s="36">
        <f t="shared" si="196"/>
        <v>100</v>
      </c>
      <c r="Y822" s="47">
        <f t="shared" si="209"/>
        <v>22.156936690108875</v>
      </c>
    </row>
    <row r="823" spans="1:25" ht="15" x14ac:dyDescent="0.25">
      <c r="A823" s="18" t="s">
        <v>1602</v>
      </c>
      <c r="B823" s="49" t="s">
        <v>1759</v>
      </c>
      <c r="C823" s="18" t="s">
        <v>38</v>
      </c>
      <c r="D823" s="19">
        <v>0.28896100000000002</v>
      </c>
      <c r="E823" s="19">
        <v>0</v>
      </c>
      <c r="F823" s="19">
        <v>0</v>
      </c>
      <c r="G823" s="19">
        <v>0</v>
      </c>
      <c r="H823" s="19">
        <f t="shared" si="197"/>
        <v>0.28896100000000002</v>
      </c>
      <c r="I823" s="42">
        <f t="shared" si="198"/>
        <v>0</v>
      </c>
      <c r="J823" s="42">
        <f t="shared" si="199"/>
        <v>0</v>
      </c>
      <c r="K823" s="42">
        <f t="shared" si="200"/>
        <v>0</v>
      </c>
      <c r="L823" s="42">
        <f t="shared" si="201"/>
        <v>100</v>
      </c>
      <c r="M823" s="19">
        <v>0</v>
      </c>
      <c r="N823" s="19">
        <v>0</v>
      </c>
      <c r="O823" s="41">
        <f t="shared" si="202"/>
        <v>0</v>
      </c>
      <c r="P823" s="19">
        <v>1.42171E-2</v>
      </c>
      <c r="Q823" s="41">
        <f t="shared" si="203"/>
        <v>1.42171E-2</v>
      </c>
      <c r="R823" s="44">
        <f t="shared" si="204"/>
        <v>0</v>
      </c>
      <c r="S823" s="44">
        <f t="shared" si="205"/>
        <v>0</v>
      </c>
      <c r="T823" s="44">
        <f t="shared" si="206"/>
        <v>0</v>
      </c>
      <c r="U823" s="44">
        <f t="shared" si="207"/>
        <v>4.9200757195607707</v>
      </c>
      <c r="V823" s="44">
        <f t="shared" si="208"/>
        <v>4.9200757195607707</v>
      </c>
      <c r="X823" s="36">
        <f t="shared" si="196"/>
        <v>100</v>
      </c>
      <c r="Y823" s="47">
        <f t="shared" si="209"/>
        <v>4.9200757195607707</v>
      </c>
    </row>
    <row r="824" spans="1:25" ht="15" x14ac:dyDescent="0.25">
      <c r="A824" s="18" t="s">
        <v>2511</v>
      </c>
      <c r="B824" s="18" t="s">
        <v>1603</v>
      </c>
      <c r="C824" s="18" t="s">
        <v>38</v>
      </c>
      <c r="D824" s="19">
        <v>3.2569699999999999</v>
      </c>
      <c r="E824" s="19">
        <v>0</v>
      </c>
      <c r="F824" s="19">
        <v>0</v>
      </c>
      <c r="G824" s="19">
        <v>0</v>
      </c>
      <c r="H824" s="19">
        <f t="shared" si="197"/>
        <v>3.2569699999999999</v>
      </c>
      <c r="I824" s="42">
        <f t="shared" si="198"/>
        <v>0</v>
      </c>
      <c r="J824" s="42">
        <f t="shared" si="199"/>
        <v>0</v>
      </c>
      <c r="K824" s="42">
        <f t="shared" si="200"/>
        <v>0</v>
      </c>
      <c r="L824" s="42">
        <f t="shared" si="201"/>
        <v>100</v>
      </c>
      <c r="M824" s="19">
        <v>0.16200000000000001</v>
      </c>
      <c r="N824" s="19">
        <v>5.3199999999999997E-2</v>
      </c>
      <c r="O824" s="41">
        <f t="shared" si="202"/>
        <v>0.2152</v>
      </c>
      <c r="P824" s="19">
        <v>9.72084E-2</v>
      </c>
      <c r="Q824" s="41">
        <f t="shared" si="203"/>
        <v>0.31240840000000003</v>
      </c>
      <c r="R824" s="44">
        <f t="shared" si="204"/>
        <v>4.9739481788287891</v>
      </c>
      <c r="S824" s="44">
        <f t="shared" si="205"/>
        <v>1.6334200192203181</v>
      </c>
      <c r="T824" s="44">
        <f t="shared" si="206"/>
        <v>6.607368198049107</v>
      </c>
      <c r="U824" s="44">
        <f t="shared" si="207"/>
        <v>2.9846268157213607</v>
      </c>
      <c r="V824" s="44">
        <f t="shared" si="208"/>
        <v>9.5919950137704681</v>
      </c>
      <c r="X824" s="36">
        <f t="shared" si="196"/>
        <v>100</v>
      </c>
      <c r="Y824" s="47">
        <f t="shared" si="209"/>
        <v>9.5919950137704681</v>
      </c>
    </row>
    <row r="825" spans="1:25" ht="45" x14ac:dyDescent="0.25">
      <c r="A825" s="18" t="s">
        <v>1604</v>
      </c>
      <c r="B825" s="49" t="s">
        <v>1605</v>
      </c>
      <c r="C825" s="18" t="s">
        <v>38</v>
      </c>
      <c r="D825" s="19">
        <v>8.6066400000000005</v>
      </c>
      <c r="E825" s="19">
        <v>0</v>
      </c>
      <c r="F825" s="19">
        <v>2.2177343510300001E-3</v>
      </c>
      <c r="G825" s="19">
        <v>6.3581213815300002</v>
      </c>
      <c r="H825" s="19">
        <f t="shared" si="197"/>
        <v>2.2463008841189707</v>
      </c>
      <c r="I825" s="42">
        <f t="shared" si="198"/>
        <v>0</v>
      </c>
      <c r="J825" s="42">
        <f t="shared" si="199"/>
        <v>2.576771366096409E-2</v>
      </c>
      <c r="K825" s="42">
        <f t="shared" si="200"/>
        <v>73.874605903465223</v>
      </c>
      <c r="L825" s="42">
        <f t="shared" si="201"/>
        <v>26.099626382873808</v>
      </c>
      <c r="M825" s="19">
        <v>6.08362E-2</v>
      </c>
      <c r="N825" s="19">
        <v>7.7186900000000003E-2</v>
      </c>
      <c r="O825" s="41">
        <f t="shared" si="202"/>
        <v>0.13802310000000001</v>
      </c>
      <c r="P825" s="19">
        <v>0.28438000000000002</v>
      </c>
      <c r="Q825" s="41">
        <f t="shared" si="203"/>
        <v>0.42240310000000003</v>
      </c>
      <c r="R825" s="44">
        <f t="shared" si="204"/>
        <v>0.70685191898348243</v>
      </c>
      <c r="S825" s="44">
        <f t="shared" si="205"/>
        <v>0.8968296571019585</v>
      </c>
      <c r="T825" s="44">
        <f t="shared" si="206"/>
        <v>1.603681576085441</v>
      </c>
      <c r="U825" s="44">
        <f t="shared" si="207"/>
        <v>3.3041930416515619</v>
      </c>
      <c r="V825" s="44">
        <f t="shared" si="208"/>
        <v>4.9078746177370025</v>
      </c>
      <c r="X825" s="36">
        <f t="shared" si="196"/>
        <v>100</v>
      </c>
      <c r="Y825" s="47">
        <f t="shared" si="209"/>
        <v>4.9078746177370025</v>
      </c>
    </row>
    <row r="826" spans="1:25" ht="15" x14ac:dyDescent="0.25">
      <c r="A826" s="18" t="s">
        <v>1606</v>
      </c>
      <c r="B826" s="18" t="s">
        <v>1607</v>
      </c>
      <c r="C826" s="18" t="s">
        <v>38</v>
      </c>
      <c r="D826" s="19">
        <v>5.72689</v>
      </c>
      <c r="E826" s="19">
        <v>0</v>
      </c>
      <c r="F826" s="19">
        <v>0</v>
      </c>
      <c r="G826" s="19">
        <v>0</v>
      </c>
      <c r="H826" s="19">
        <f t="shared" si="197"/>
        <v>5.72689</v>
      </c>
      <c r="I826" s="42">
        <f t="shared" si="198"/>
        <v>0</v>
      </c>
      <c r="J826" s="42">
        <f t="shared" si="199"/>
        <v>0</v>
      </c>
      <c r="K826" s="42">
        <f t="shared" si="200"/>
        <v>0</v>
      </c>
      <c r="L826" s="42">
        <f t="shared" si="201"/>
        <v>100</v>
      </c>
      <c r="M826" s="19">
        <v>5.7456100000000003E-2</v>
      </c>
      <c r="N826" s="19">
        <v>3.2631399999999998E-2</v>
      </c>
      <c r="O826" s="41">
        <f t="shared" si="202"/>
        <v>9.0087500000000001E-2</v>
      </c>
      <c r="P826" s="19">
        <v>0.157193</v>
      </c>
      <c r="Q826" s="41">
        <f t="shared" si="203"/>
        <v>0.24728050000000001</v>
      </c>
      <c r="R826" s="44">
        <f t="shared" si="204"/>
        <v>1.0032687898667514</v>
      </c>
      <c r="S826" s="44">
        <f t="shared" si="205"/>
        <v>0.56979267979653869</v>
      </c>
      <c r="T826" s="44">
        <f t="shared" si="206"/>
        <v>1.5730614696632901</v>
      </c>
      <c r="U826" s="44">
        <f t="shared" si="207"/>
        <v>2.7448231064329853</v>
      </c>
      <c r="V826" s="44">
        <f t="shared" si="208"/>
        <v>4.3178845760962759</v>
      </c>
      <c r="X826" s="36">
        <f t="shared" si="196"/>
        <v>100</v>
      </c>
      <c r="Y826" s="47">
        <f t="shared" si="209"/>
        <v>4.3178845760962759</v>
      </c>
    </row>
    <row r="827" spans="1:25" ht="15" x14ac:dyDescent="0.25">
      <c r="A827" s="18" t="s">
        <v>1608</v>
      </c>
      <c r="B827" s="49" t="s">
        <v>1760</v>
      </c>
      <c r="C827" s="18" t="s">
        <v>38</v>
      </c>
      <c r="D827" s="19">
        <v>0.47117999999999999</v>
      </c>
      <c r="E827" s="19">
        <v>0</v>
      </c>
      <c r="F827" s="19">
        <v>0</v>
      </c>
      <c r="G827" s="19">
        <v>0</v>
      </c>
      <c r="H827" s="19">
        <f t="shared" si="197"/>
        <v>0.47117999999999999</v>
      </c>
      <c r="I827" s="42">
        <f t="shared" si="198"/>
        <v>0</v>
      </c>
      <c r="J827" s="42">
        <f t="shared" si="199"/>
        <v>0</v>
      </c>
      <c r="K827" s="42">
        <f t="shared" si="200"/>
        <v>0</v>
      </c>
      <c r="L827" s="42">
        <f t="shared" si="201"/>
        <v>100</v>
      </c>
      <c r="M827" s="19">
        <v>0</v>
      </c>
      <c r="N827" s="19">
        <v>0</v>
      </c>
      <c r="O827" s="41">
        <f t="shared" si="202"/>
        <v>0</v>
      </c>
      <c r="P827" s="19">
        <v>1.5443399999999999E-3</v>
      </c>
      <c r="Q827" s="41">
        <f t="shared" si="203"/>
        <v>1.5443399999999999E-3</v>
      </c>
      <c r="R827" s="44">
        <f t="shared" si="204"/>
        <v>0</v>
      </c>
      <c r="S827" s="44">
        <f t="shared" si="205"/>
        <v>0</v>
      </c>
      <c r="T827" s="44">
        <f t="shared" si="206"/>
        <v>0</v>
      </c>
      <c r="U827" s="44">
        <f t="shared" si="207"/>
        <v>0.32776009168470649</v>
      </c>
      <c r="V827" s="44">
        <f t="shared" si="208"/>
        <v>0.32776009168470649</v>
      </c>
      <c r="X827" s="36">
        <f t="shared" si="196"/>
        <v>100</v>
      </c>
      <c r="Y827" s="47">
        <f t="shared" si="209"/>
        <v>0.32776009168470649</v>
      </c>
    </row>
    <row r="828" spans="1:25" ht="15" x14ac:dyDescent="0.25">
      <c r="A828" s="18" t="s">
        <v>1609</v>
      </c>
      <c r="B828" s="49" t="s">
        <v>1761</v>
      </c>
      <c r="C828" s="18" t="s">
        <v>38</v>
      </c>
      <c r="D828" s="19">
        <v>1.4168499999999999</v>
      </c>
      <c r="E828" s="19">
        <v>0</v>
      </c>
      <c r="F828" s="19">
        <v>0</v>
      </c>
      <c r="G828" s="19">
        <v>0</v>
      </c>
      <c r="H828" s="19">
        <f t="shared" si="197"/>
        <v>1.4168499999999999</v>
      </c>
      <c r="I828" s="42">
        <f t="shared" si="198"/>
        <v>0</v>
      </c>
      <c r="J828" s="42">
        <f t="shared" si="199"/>
        <v>0</v>
      </c>
      <c r="K828" s="42">
        <f t="shared" si="200"/>
        <v>0</v>
      </c>
      <c r="L828" s="42">
        <f t="shared" si="201"/>
        <v>100</v>
      </c>
      <c r="M828" s="19">
        <v>2.7012100000000001E-2</v>
      </c>
      <c r="N828" s="19">
        <v>3.4579899999999999E-4</v>
      </c>
      <c r="O828" s="41">
        <f t="shared" si="202"/>
        <v>2.7357899000000001E-2</v>
      </c>
      <c r="P828" s="19">
        <v>7.7289200000000002E-3</v>
      </c>
      <c r="Q828" s="41">
        <f t="shared" si="203"/>
        <v>3.5086819000000005E-2</v>
      </c>
      <c r="R828" s="44">
        <f t="shared" si="204"/>
        <v>1.9064897483855032</v>
      </c>
      <c r="S828" s="44">
        <f t="shared" si="205"/>
        <v>2.4406182729293856E-2</v>
      </c>
      <c r="T828" s="44">
        <f t="shared" si="206"/>
        <v>1.9308959311147973</v>
      </c>
      <c r="U828" s="44">
        <f t="shared" si="207"/>
        <v>0.54550022938207998</v>
      </c>
      <c r="V828" s="44">
        <f t="shared" si="208"/>
        <v>2.4763961604968774</v>
      </c>
      <c r="X828" s="36">
        <f t="shared" si="196"/>
        <v>100</v>
      </c>
      <c r="Y828" s="47">
        <f t="shared" si="209"/>
        <v>2.4763961604968769</v>
      </c>
    </row>
    <row r="829" spans="1:25" ht="15" x14ac:dyDescent="0.25">
      <c r="A829" s="18" t="s">
        <v>1610</v>
      </c>
      <c r="B829" s="49" t="s">
        <v>1762</v>
      </c>
      <c r="C829" s="18" t="s">
        <v>38</v>
      </c>
      <c r="D829" s="19">
        <v>4.8602800000000002E-2</v>
      </c>
      <c r="E829" s="19">
        <v>0</v>
      </c>
      <c r="F829" s="19">
        <v>0</v>
      </c>
      <c r="G829" s="19">
        <v>0</v>
      </c>
      <c r="H829" s="19">
        <f t="shared" si="197"/>
        <v>4.8602800000000002E-2</v>
      </c>
      <c r="I829" s="42">
        <f t="shared" si="198"/>
        <v>0</v>
      </c>
      <c r="J829" s="42">
        <f t="shared" si="199"/>
        <v>0</v>
      </c>
      <c r="K829" s="42">
        <f t="shared" si="200"/>
        <v>0</v>
      </c>
      <c r="L829" s="42">
        <f t="shared" si="201"/>
        <v>100</v>
      </c>
      <c r="M829" s="19">
        <v>0</v>
      </c>
      <c r="N829" s="19">
        <v>0</v>
      </c>
      <c r="O829" s="41">
        <f t="shared" si="202"/>
        <v>0</v>
      </c>
      <c r="P829" s="19">
        <v>1.2652E-4</v>
      </c>
      <c r="Q829" s="41">
        <f t="shared" si="203"/>
        <v>1.2652E-4</v>
      </c>
      <c r="R829" s="44">
        <f t="shared" si="204"/>
        <v>0</v>
      </c>
      <c r="S829" s="44">
        <f t="shared" si="205"/>
        <v>0</v>
      </c>
      <c r="T829" s="44">
        <f t="shared" si="206"/>
        <v>0</v>
      </c>
      <c r="U829" s="44">
        <f t="shared" si="207"/>
        <v>0.26031422057988429</v>
      </c>
      <c r="V829" s="44">
        <f t="shared" si="208"/>
        <v>0.26031422057988429</v>
      </c>
      <c r="X829" s="36">
        <f t="shared" si="196"/>
        <v>100</v>
      </c>
      <c r="Y829" s="47">
        <f t="shared" si="209"/>
        <v>0.26031422057988429</v>
      </c>
    </row>
    <row r="830" spans="1:25" ht="15" x14ac:dyDescent="0.25">
      <c r="A830" s="18" t="s">
        <v>1611</v>
      </c>
      <c r="B830" s="49" t="s">
        <v>1763</v>
      </c>
      <c r="C830" s="18" t="s">
        <v>38</v>
      </c>
      <c r="D830" s="19">
        <v>0.18704100000000001</v>
      </c>
      <c r="E830" s="19">
        <v>0</v>
      </c>
      <c r="F830" s="19">
        <v>0</v>
      </c>
      <c r="G830" s="19">
        <v>0</v>
      </c>
      <c r="H830" s="19">
        <f t="shared" si="197"/>
        <v>0.18704100000000001</v>
      </c>
      <c r="I830" s="42">
        <f t="shared" si="198"/>
        <v>0</v>
      </c>
      <c r="J830" s="42">
        <f t="shared" si="199"/>
        <v>0</v>
      </c>
      <c r="K830" s="42">
        <f t="shared" si="200"/>
        <v>0</v>
      </c>
      <c r="L830" s="42">
        <f t="shared" si="201"/>
        <v>100</v>
      </c>
      <c r="M830" s="19">
        <v>0</v>
      </c>
      <c r="N830" s="19">
        <v>0</v>
      </c>
      <c r="O830" s="41">
        <f t="shared" si="202"/>
        <v>0</v>
      </c>
      <c r="P830" s="19">
        <v>0</v>
      </c>
      <c r="Q830" s="41">
        <f t="shared" si="203"/>
        <v>0</v>
      </c>
      <c r="R830" s="44">
        <f t="shared" si="204"/>
        <v>0</v>
      </c>
      <c r="S830" s="44">
        <f t="shared" si="205"/>
        <v>0</v>
      </c>
      <c r="T830" s="44">
        <f t="shared" si="206"/>
        <v>0</v>
      </c>
      <c r="U830" s="44">
        <f t="shared" si="207"/>
        <v>0</v>
      </c>
      <c r="V830" s="44">
        <f t="shared" si="208"/>
        <v>0</v>
      </c>
      <c r="X830" s="36">
        <f t="shared" si="196"/>
        <v>100</v>
      </c>
      <c r="Y830" s="47">
        <f t="shared" si="209"/>
        <v>0</v>
      </c>
    </row>
    <row r="831" spans="1:25" ht="45" x14ac:dyDescent="0.25">
      <c r="A831" s="18" t="s">
        <v>1612</v>
      </c>
      <c r="B831" s="49" t="s">
        <v>1764</v>
      </c>
      <c r="C831" s="18" t="s">
        <v>38</v>
      </c>
      <c r="D831" s="19">
        <v>4.0177899999999998</v>
      </c>
      <c r="E831" s="19">
        <v>0</v>
      </c>
      <c r="F831" s="19">
        <v>0</v>
      </c>
      <c r="G831" s="19">
        <v>0</v>
      </c>
      <c r="H831" s="19">
        <f t="shared" si="197"/>
        <v>4.0177899999999998</v>
      </c>
      <c r="I831" s="42">
        <f t="shared" si="198"/>
        <v>0</v>
      </c>
      <c r="J831" s="42">
        <f t="shared" si="199"/>
        <v>0</v>
      </c>
      <c r="K831" s="42">
        <f t="shared" si="200"/>
        <v>0</v>
      </c>
      <c r="L831" s="42">
        <f t="shared" si="201"/>
        <v>100</v>
      </c>
      <c r="M831" s="19">
        <v>1.7922899999999999E-2</v>
      </c>
      <c r="N831" s="19">
        <v>3.9424899999999999E-2</v>
      </c>
      <c r="O831" s="41">
        <f t="shared" si="202"/>
        <v>5.7347799999999997E-2</v>
      </c>
      <c r="P831" s="19">
        <v>0.24413699999999999</v>
      </c>
      <c r="Q831" s="41">
        <f t="shared" si="203"/>
        <v>0.3014848</v>
      </c>
      <c r="R831" s="44">
        <f t="shared" si="204"/>
        <v>0.44608852130151155</v>
      </c>
      <c r="S831" s="44">
        <f t="shared" si="205"/>
        <v>0.98125835347292922</v>
      </c>
      <c r="T831" s="44">
        <f t="shared" si="206"/>
        <v>1.4273468747744407</v>
      </c>
      <c r="U831" s="44">
        <f t="shared" si="207"/>
        <v>6.0764002100657324</v>
      </c>
      <c r="V831" s="44">
        <f t="shared" si="208"/>
        <v>7.5037470848401728</v>
      </c>
      <c r="X831" s="36">
        <f t="shared" si="196"/>
        <v>100</v>
      </c>
      <c r="Y831" s="47">
        <f t="shared" si="209"/>
        <v>7.5037470848401728</v>
      </c>
    </row>
    <row r="832" spans="1:25" ht="15" x14ac:dyDescent="0.25">
      <c r="A832" s="18" t="s">
        <v>1613</v>
      </c>
      <c r="B832" s="49" t="s">
        <v>1765</v>
      </c>
      <c r="C832" s="18" t="s">
        <v>38</v>
      </c>
      <c r="D832" s="19">
        <v>0.20389599999999999</v>
      </c>
      <c r="E832" s="19">
        <v>0</v>
      </c>
      <c r="F832" s="19">
        <v>0</v>
      </c>
      <c r="G832" s="19">
        <v>0</v>
      </c>
      <c r="H832" s="19">
        <f t="shared" si="197"/>
        <v>0.20389599999999999</v>
      </c>
      <c r="I832" s="42">
        <f t="shared" si="198"/>
        <v>0</v>
      </c>
      <c r="J832" s="42">
        <f t="shared" si="199"/>
        <v>0</v>
      </c>
      <c r="K832" s="42">
        <f t="shared" si="200"/>
        <v>0</v>
      </c>
      <c r="L832" s="42">
        <f t="shared" si="201"/>
        <v>100</v>
      </c>
      <c r="M832" s="19">
        <v>0</v>
      </c>
      <c r="N832" s="19">
        <v>7.3072299999999996E-4</v>
      </c>
      <c r="O832" s="41">
        <f t="shared" si="202"/>
        <v>7.3072299999999996E-4</v>
      </c>
      <c r="P832" s="19">
        <v>7.1056499999999998E-3</v>
      </c>
      <c r="Q832" s="41">
        <f t="shared" si="203"/>
        <v>7.8363730000000006E-3</v>
      </c>
      <c r="R832" s="44">
        <f t="shared" si="204"/>
        <v>0</v>
      </c>
      <c r="S832" s="44">
        <f t="shared" si="205"/>
        <v>0.35838025267783574</v>
      </c>
      <c r="T832" s="44">
        <f t="shared" si="206"/>
        <v>0.35838025267783574</v>
      </c>
      <c r="U832" s="44">
        <f t="shared" si="207"/>
        <v>3.4849383999686117</v>
      </c>
      <c r="V832" s="44">
        <f t="shared" si="208"/>
        <v>3.8433186526464476</v>
      </c>
      <c r="X832" s="36">
        <f t="shared" si="196"/>
        <v>100</v>
      </c>
      <c r="Y832" s="47">
        <f t="shared" si="209"/>
        <v>3.8433186526464476</v>
      </c>
    </row>
    <row r="833" spans="1:25" ht="15" x14ac:dyDescent="0.25">
      <c r="A833" s="18" t="s">
        <v>1614</v>
      </c>
      <c r="B833" s="18" t="s">
        <v>1615</v>
      </c>
      <c r="C833" s="18" t="s">
        <v>38</v>
      </c>
      <c r="D833" s="19">
        <v>1.87601</v>
      </c>
      <c r="E833" s="19">
        <v>0</v>
      </c>
      <c r="F833" s="19">
        <v>0</v>
      </c>
      <c r="G833" s="19">
        <v>0</v>
      </c>
      <c r="H833" s="19">
        <f t="shared" si="197"/>
        <v>1.87601</v>
      </c>
      <c r="I833" s="42">
        <f t="shared" si="198"/>
        <v>0</v>
      </c>
      <c r="J833" s="42">
        <f t="shared" si="199"/>
        <v>0</v>
      </c>
      <c r="K833" s="42">
        <f t="shared" si="200"/>
        <v>0</v>
      </c>
      <c r="L833" s="42">
        <f t="shared" si="201"/>
        <v>100</v>
      </c>
      <c r="M833" s="19">
        <v>1.31317E-2</v>
      </c>
      <c r="N833" s="19">
        <v>1.62608E-3</v>
      </c>
      <c r="O833" s="41">
        <f t="shared" si="202"/>
        <v>1.475778E-2</v>
      </c>
      <c r="P833" s="19">
        <v>3.88487E-2</v>
      </c>
      <c r="Q833" s="41">
        <f t="shared" si="203"/>
        <v>5.3606479999999998E-2</v>
      </c>
      <c r="R833" s="44">
        <f t="shared" si="204"/>
        <v>0.69998027729063272</v>
      </c>
      <c r="S833" s="44">
        <f t="shared" si="205"/>
        <v>8.6677576345541879E-2</v>
      </c>
      <c r="T833" s="44">
        <f t="shared" si="206"/>
        <v>0.78665785363617458</v>
      </c>
      <c r="U833" s="44">
        <f t="shared" si="207"/>
        <v>2.0708151875523049</v>
      </c>
      <c r="V833" s="44">
        <f t="shared" si="208"/>
        <v>2.8574730411884799</v>
      </c>
      <c r="X833" s="36">
        <f t="shared" si="196"/>
        <v>100</v>
      </c>
      <c r="Y833" s="47">
        <f t="shared" si="209"/>
        <v>2.8574730411884794</v>
      </c>
    </row>
    <row r="834" spans="1:25" ht="15" x14ac:dyDescent="0.25">
      <c r="A834" s="18" t="s">
        <v>1616</v>
      </c>
      <c r="B834" s="18" t="s">
        <v>1617</v>
      </c>
      <c r="C834" s="18" t="s">
        <v>38</v>
      </c>
      <c r="D834" s="19">
        <v>0.39275900000000002</v>
      </c>
      <c r="E834" s="19">
        <v>0</v>
      </c>
      <c r="F834" s="19">
        <v>0</v>
      </c>
      <c r="G834" s="19">
        <v>0</v>
      </c>
      <c r="H834" s="19">
        <f t="shared" si="197"/>
        <v>0.39275900000000002</v>
      </c>
      <c r="I834" s="42">
        <f t="shared" si="198"/>
        <v>0</v>
      </c>
      <c r="J834" s="42">
        <f t="shared" si="199"/>
        <v>0</v>
      </c>
      <c r="K834" s="42">
        <f t="shared" si="200"/>
        <v>0</v>
      </c>
      <c r="L834" s="42">
        <f t="shared" si="201"/>
        <v>100</v>
      </c>
      <c r="M834" s="19">
        <v>0</v>
      </c>
      <c r="N834" s="19">
        <v>0</v>
      </c>
      <c r="O834" s="41">
        <f t="shared" si="202"/>
        <v>0</v>
      </c>
      <c r="P834" s="19">
        <v>3.2315000000000003E-2</v>
      </c>
      <c r="Q834" s="41">
        <f t="shared" si="203"/>
        <v>3.2315000000000003E-2</v>
      </c>
      <c r="R834" s="44">
        <f t="shared" si="204"/>
        <v>0</v>
      </c>
      <c r="S834" s="44">
        <f t="shared" si="205"/>
        <v>0</v>
      </c>
      <c r="T834" s="44">
        <f t="shared" si="206"/>
        <v>0</v>
      </c>
      <c r="U834" s="44">
        <f t="shared" si="207"/>
        <v>8.227691790640062</v>
      </c>
      <c r="V834" s="44">
        <f t="shared" si="208"/>
        <v>8.227691790640062</v>
      </c>
      <c r="X834" s="36">
        <f t="shared" si="196"/>
        <v>100</v>
      </c>
      <c r="Y834" s="47">
        <f t="shared" si="209"/>
        <v>8.227691790640062</v>
      </c>
    </row>
    <row r="835" spans="1:25" ht="15" x14ac:dyDescent="0.25">
      <c r="A835" s="18" t="s">
        <v>1618</v>
      </c>
      <c r="B835" s="18" t="s">
        <v>1619</v>
      </c>
      <c r="C835" s="18" t="s">
        <v>38</v>
      </c>
      <c r="D835" s="19">
        <v>2.25542</v>
      </c>
      <c r="E835" s="19">
        <v>0</v>
      </c>
      <c r="F835" s="19">
        <v>0</v>
      </c>
      <c r="G835" s="19">
        <v>0</v>
      </c>
      <c r="H835" s="19">
        <f t="shared" si="197"/>
        <v>2.25542</v>
      </c>
      <c r="I835" s="42">
        <f t="shared" si="198"/>
        <v>0</v>
      </c>
      <c r="J835" s="42">
        <f t="shared" si="199"/>
        <v>0</v>
      </c>
      <c r="K835" s="42">
        <f t="shared" si="200"/>
        <v>0</v>
      </c>
      <c r="L835" s="42">
        <f t="shared" si="201"/>
        <v>100</v>
      </c>
      <c r="M835" s="19">
        <v>1.9480299999999999E-2</v>
      </c>
      <c r="N835" s="19">
        <v>1.1110200000000001E-2</v>
      </c>
      <c r="O835" s="41">
        <f t="shared" si="202"/>
        <v>3.05905E-2</v>
      </c>
      <c r="P835" s="19">
        <v>0.27791700000000003</v>
      </c>
      <c r="Q835" s="41">
        <f t="shared" si="203"/>
        <v>0.30850750000000005</v>
      </c>
      <c r="R835" s="44">
        <f t="shared" si="204"/>
        <v>0.86371052841599338</v>
      </c>
      <c r="S835" s="44">
        <f t="shared" si="205"/>
        <v>0.49260004788465128</v>
      </c>
      <c r="T835" s="44">
        <f t="shared" si="206"/>
        <v>1.3563105763006447</v>
      </c>
      <c r="U835" s="44">
        <f t="shared" si="207"/>
        <v>12.32218389479565</v>
      </c>
      <c r="V835" s="44">
        <f t="shared" si="208"/>
        <v>13.678494471096295</v>
      </c>
      <c r="X835" s="36">
        <f t="shared" si="196"/>
        <v>100</v>
      </c>
      <c r="Y835" s="47">
        <f t="shared" si="209"/>
        <v>13.678494471096295</v>
      </c>
    </row>
    <row r="836" spans="1:25" ht="15" x14ac:dyDescent="0.25">
      <c r="A836" s="18" t="s">
        <v>1620</v>
      </c>
      <c r="B836" s="18" t="s">
        <v>1621</v>
      </c>
      <c r="C836" s="18" t="s">
        <v>38</v>
      </c>
      <c r="D836" s="19">
        <v>3.46428</v>
      </c>
      <c r="E836" s="19">
        <v>0</v>
      </c>
      <c r="F836" s="19">
        <v>0</v>
      </c>
      <c r="G836" s="19">
        <v>0</v>
      </c>
      <c r="H836" s="19">
        <f t="shared" si="197"/>
        <v>3.46428</v>
      </c>
      <c r="I836" s="42">
        <f t="shared" si="198"/>
        <v>0</v>
      </c>
      <c r="J836" s="42">
        <f t="shared" si="199"/>
        <v>0</v>
      </c>
      <c r="K836" s="42">
        <f t="shared" si="200"/>
        <v>0</v>
      </c>
      <c r="L836" s="42">
        <f t="shared" si="201"/>
        <v>100</v>
      </c>
      <c r="M836" s="19">
        <v>6.0719500000000003E-2</v>
      </c>
      <c r="N836" s="19">
        <v>2.2527100000000002E-3</v>
      </c>
      <c r="O836" s="41">
        <f t="shared" si="202"/>
        <v>6.2972210000000001E-2</v>
      </c>
      <c r="P836" s="19">
        <v>8.78747E-2</v>
      </c>
      <c r="Q836" s="41">
        <f t="shared" si="203"/>
        <v>0.15084691</v>
      </c>
      <c r="R836" s="44">
        <f t="shared" si="204"/>
        <v>1.7527307261537752</v>
      </c>
      <c r="S836" s="44">
        <f t="shared" si="205"/>
        <v>6.5026787673051839E-2</v>
      </c>
      <c r="T836" s="44">
        <f t="shared" si="206"/>
        <v>1.8177575138268269</v>
      </c>
      <c r="U836" s="44">
        <f t="shared" si="207"/>
        <v>2.5365934624222057</v>
      </c>
      <c r="V836" s="44">
        <f t="shared" si="208"/>
        <v>4.3543509762490329</v>
      </c>
      <c r="X836" s="36">
        <f t="shared" si="196"/>
        <v>100</v>
      </c>
      <c r="Y836" s="47">
        <f t="shared" si="209"/>
        <v>4.3543509762490329</v>
      </c>
    </row>
    <row r="837" spans="1:25" ht="15" x14ac:dyDescent="0.25">
      <c r="A837" s="18" t="s">
        <v>1622</v>
      </c>
      <c r="B837" s="18" t="s">
        <v>1623</v>
      </c>
      <c r="C837" s="18" t="s">
        <v>38</v>
      </c>
      <c r="D837" s="19">
        <v>2.2987799999999998</v>
      </c>
      <c r="E837" s="19">
        <v>0</v>
      </c>
      <c r="F837" s="19">
        <v>0</v>
      </c>
      <c r="G837" s="19">
        <v>0</v>
      </c>
      <c r="H837" s="19">
        <f t="shared" si="197"/>
        <v>2.2987799999999998</v>
      </c>
      <c r="I837" s="42">
        <f t="shared" si="198"/>
        <v>0</v>
      </c>
      <c r="J837" s="42">
        <f t="shared" si="199"/>
        <v>0</v>
      </c>
      <c r="K837" s="42">
        <f t="shared" si="200"/>
        <v>0</v>
      </c>
      <c r="L837" s="42">
        <f t="shared" si="201"/>
        <v>100</v>
      </c>
      <c r="M837" s="19">
        <v>0.14798800000000001</v>
      </c>
      <c r="N837" s="19">
        <v>3.69827E-2</v>
      </c>
      <c r="O837" s="41">
        <f t="shared" si="202"/>
        <v>0.18497070000000002</v>
      </c>
      <c r="P837" s="19">
        <v>9.5024999999999998E-2</v>
      </c>
      <c r="Q837" s="41">
        <f t="shared" si="203"/>
        <v>0.27999570000000001</v>
      </c>
      <c r="R837" s="44">
        <f t="shared" si="204"/>
        <v>6.4376756366420453</v>
      </c>
      <c r="S837" s="44">
        <f t="shared" si="205"/>
        <v>1.6087968400629902</v>
      </c>
      <c r="T837" s="44">
        <f t="shared" si="206"/>
        <v>8.046472476705036</v>
      </c>
      <c r="U837" s="44">
        <f t="shared" si="207"/>
        <v>4.1337144050322348</v>
      </c>
      <c r="V837" s="44">
        <f t="shared" si="208"/>
        <v>12.180186881737271</v>
      </c>
      <c r="X837" s="36">
        <f t="shared" si="196"/>
        <v>100</v>
      </c>
      <c r="Y837" s="47">
        <f t="shared" si="209"/>
        <v>12.180186881737271</v>
      </c>
    </row>
    <row r="838" spans="1:25" ht="30" x14ac:dyDescent="0.25">
      <c r="A838" s="18" t="s">
        <v>1624</v>
      </c>
      <c r="B838" s="49" t="s">
        <v>1766</v>
      </c>
      <c r="C838" s="18" t="s">
        <v>38</v>
      </c>
      <c r="D838" s="19">
        <v>1.8511299999999999</v>
      </c>
      <c r="E838" s="19">
        <v>0</v>
      </c>
      <c r="F838" s="19">
        <v>0</v>
      </c>
      <c r="G838" s="19">
        <v>0</v>
      </c>
      <c r="H838" s="19">
        <f t="shared" si="197"/>
        <v>1.8511299999999999</v>
      </c>
      <c r="I838" s="42">
        <f t="shared" si="198"/>
        <v>0</v>
      </c>
      <c r="J838" s="42">
        <f t="shared" si="199"/>
        <v>0</v>
      </c>
      <c r="K838" s="42">
        <f t="shared" si="200"/>
        <v>0</v>
      </c>
      <c r="L838" s="42">
        <f t="shared" si="201"/>
        <v>100</v>
      </c>
      <c r="M838" s="19">
        <v>3.8157700000000003E-2</v>
      </c>
      <c r="N838" s="19">
        <v>4.5113899999999998E-2</v>
      </c>
      <c r="O838" s="41">
        <f t="shared" si="202"/>
        <v>8.3271600000000001E-2</v>
      </c>
      <c r="P838" s="19">
        <v>0.19295899999999999</v>
      </c>
      <c r="Q838" s="41">
        <f t="shared" si="203"/>
        <v>0.27623059999999999</v>
      </c>
      <c r="R838" s="44">
        <f t="shared" si="204"/>
        <v>2.0613193022640228</v>
      </c>
      <c r="S838" s="44">
        <f t="shared" si="205"/>
        <v>2.4371005818067881</v>
      </c>
      <c r="T838" s="44">
        <f t="shared" si="206"/>
        <v>4.4984198840708114</v>
      </c>
      <c r="U838" s="44">
        <f t="shared" si="207"/>
        <v>10.423849216424562</v>
      </c>
      <c r="V838" s="44">
        <f t="shared" si="208"/>
        <v>14.922269100495372</v>
      </c>
      <c r="X838" s="36">
        <f t="shared" si="196"/>
        <v>100</v>
      </c>
      <c r="Y838" s="47">
        <f t="shared" si="209"/>
        <v>14.922269100495374</v>
      </c>
    </row>
    <row r="839" spans="1:25" ht="15" x14ac:dyDescent="0.25">
      <c r="A839" s="18" t="s">
        <v>1625</v>
      </c>
      <c r="B839" s="18" t="s">
        <v>1626</v>
      </c>
      <c r="C839" s="18" t="s">
        <v>38</v>
      </c>
      <c r="D839" s="19">
        <v>2.0781800000000001</v>
      </c>
      <c r="E839" s="19">
        <v>0</v>
      </c>
      <c r="F839" s="19">
        <v>0</v>
      </c>
      <c r="G839" s="19">
        <v>0</v>
      </c>
      <c r="H839" s="19">
        <f t="shared" si="197"/>
        <v>2.0781800000000001</v>
      </c>
      <c r="I839" s="42">
        <f t="shared" si="198"/>
        <v>0</v>
      </c>
      <c r="J839" s="42">
        <f t="shared" si="199"/>
        <v>0</v>
      </c>
      <c r="K839" s="42">
        <f t="shared" si="200"/>
        <v>0</v>
      </c>
      <c r="L839" s="42">
        <f t="shared" si="201"/>
        <v>100</v>
      </c>
      <c r="M839" s="19">
        <v>1.30043E-2</v>
      </c>
      <c r="N839" s="19">
        <v>1.1561699999999999E-2</v>
      </c>
      <c r="O839" s="41">
        <f t="shared" si="202"/>
        <v>2.4565999999999998E-2</v>
      </c>
      <c r="P839" s="19">
        <v>1.3781699999999999E-2</v>
      </c>
      <c r="Q839" s="41">
        <f t="shared" si="203"/>
        <v>3.8347699999999998E-2</v>
      </c>
      <c r="R839" s="44">
        <f t="shared" si="204"/>
        <v>0.62575426575176352</v>
      </c>
      <c r="S839" s="44">
        <f t="shared" si="205"/>
        <v>0.55633775707590294</v>
      </c>
      <c r="T839" s="44">
        <f t="shared" si="206"/>
        <v>1.1820920228276663</v>
      </c>
      <c r="U839" s="44">
        <f t="shared" si="207"/>
        <v>0.66316199751705818</v>
      </c>
      <c r="V839" s="44">
        <f t="shared" si="208"/>
        <v>1.8452540203447245</v>
      </c>
      <c r="X839" s="36">
        <f t="shared" si="196"/>
        <v>100</v>
      </c>
      <c r="Y839" s="47">
        <f t="shared" si="209"/>
        <v>1.8452540203447245</v>
      </c>
    </row>
    <row r="840" spans="1:25" ht="15" x14ac:dyDescent="0.25">
      <c r="A840" s="18" t="s">
        <v>1627</v>
      </c>
      <c r="B840" s="18" t="s">
        <v>1628</v>
      </c>
      <c r="C840" s="18" t="s">
        <v>38</v>
      </c>
      <c r="D840" s="19">
        <v>12.8026</v>
      </c>
      <c r="E840" s="19">
        <v>0.43608281375000002</v>
      </c>
      <c r="F840" s="19">
        <v>1.3727475206299999</v>
      </c>
      <c r="G840" s="19">
        <v>1.5220254895100001</v>
      </c>
      <c r="H840" s="19">
        <f t="shared" si="197"/>
        <v>9.4717441761100005</v>
      </c>
      <c r="I840" s="42">
        <f t="shared" si="198"/>
        <v>3.4062050970115449</v>
      </c>
      <c r="J840" s="42">
        <f t="shared" si="199"/>
        <v>10.722412014981332</v>
      </c>
      <c r="K840" s="42">
        <f t="shared" si="200"/>
        <v>11.88840930365707</v>
      </c>
      <c r="L840" s="42">
        <f t="shared" si="201"/>
        <v>73.982973584350049</v>
      </c>
      <c r="M840" s="19">
        <v>0.49451000000000001</v>
      </c>
      <c r="N840" s="19">
        <v>0.48364299999999999</v>
      </c>
      <c r="O840" s="41">
        <f t="shared" si="202"/>
        <v>0.97815300000000005</v>
      </c>
      <c r="P840" s="19">
        <v>2.24701</v>
      </c>
      <c r="Q840" s="41">
        <f t="shared" si="203"/>
        <v>3.2251630000000002</v>
      </c>
      <c r="R840" s="44">
        <f t="shared" si="204"/>
        <v>3.8625747894958837</v>
      </c>
      <c r="S840" s="44">
        <f t="shared" si="205"/>
        <v>3.7776935934888227</v>
      </c>
      <c r="T840" s="44">
        <f t="shared" si="206"/>
        <v>7.6402683829847069</v>
      </c>
      <c r="U840" s="44">
        <f t="shared" si="207"/>
        <v>17.551200537390844</v>
      </c>
      <c r="V840" s="44">
        <f t="shared" si="208"/>
        <v>25.191468920375549</v>
      </c>
      <c r="X840" s="36">
        <f t="shared" si="196"/>
        <v>100</v>
      </c>
      <c r="Y840" s="47">
        <f t="shared" si="209"/>
        <v>25.191468920375549</v>
      </c>
    </row>
    <row r="841" spans="1:25" ht="30" x14ac:dyDescent="0.25">
      <c r="A841" s="18" t="s">
        <v>1629</v>
      </c>
      <c r="B841" s="49" t="s">
        <v>1767</v>
      </c>
      <c r="C841" s="18" t="s">
        <v>38</v>
      </c>
      <c r="D841" s="19">
        <v>3.1307999999999998</v>
      </c>
      <c r="E841" s="19">
        <v>0</v>
      </c>
      <c r="F841" s="19">
        <v>0</v>
      </c>
      <c r="G841" s="19">
        <v>0</v>
      </c>
      <c r="H841" s="19">
        <f t="shared" si="197"/>
        <v>3.1307999999999998</v>
      </c>
      <c r="I841" s="42">
        <f t="shared" si="198"/>
        <v>0</v>
      </c>
      <c r="J841" s="42">
        <f t="shared" si="199"/>
        <v>0</v>
      </c>
      <c r="K841" s="42">
        <f t="shared" si="200"/>
        <v>0</v>
      </c>
      <c r="L841" s="42">
        <f t="shared" si="201"/>
        <v>100</v>
      </c>
      <c r="M841" s="19">
        <v>7.4583499999999997E-2</v>
      </c>
      <c r="N841" s="19">
        <v>1.8640400000000001E-2</v>
      </c>
      <c r="O841" s="41">
        <f t="shared" si="202"/>
        <v>9.3223899999999998E-2</v>
      </c>
      <c r="P841" s="19">
        <v>0.105574</v>
      </c>
      <c r="Q841" s="41">
        <f t="shared" si="203"/>
        <v>0.1987979</v>
      </c>
      <c r="R841" s="44">
        <f t="shared" si="204"/>
        <v>2.3822505429922063</v>
      </c>
      <c r="S841" s="44">
        <f t="shared" si="205"/>
        <v>0.59538776031685203</v>
      </c>
      <c r="T841" s="44">
        <f t="shared" si="206"/>
        <v>2.9776383033090585</v>
      </c>
      <c r="U841" s="44">
        <f t="shared" si="207"/>
        <v>3.3721093650185261</v>
      </c>
      <c r="V841" s="44">
        <f t="shared" si="208"/>
        <v>6.3497476683275851</v>
      </c>
      <c r="X841" s="36">
        <f t="shared" si="196"/>
        <v>100</v>
      </c>
      <c r="Y841" s="47">
        <f t="shared" si="209"/>
        <v>6.3497476683275842</v>
      </c>
    </row>
    <row r="842" spans="1:25" ht="15" x14ac:dyDescent="0.25">
      <c r="A842" s="18" t="s">
        <v>1630</v>
      </c>
      <c r="B842" s="18" t="s">
        <v>1631</v>
      </c>
      <c r="C842" s="18" t="s">
        <v>49</v>
      </c>
      <c r="D842" s="19">
        <v>3.2244600000000001</v>
      </c>
      <c r="E842" s="19">
        <v>0</v>
      </c>
      <c r="F842" s="19">
        <v>0</v>
      </c>
      <c r="G842" s="19">
        <v>0</v>
      </c>
      <c r="H842" s="19">
        <f t="shared" si="197"/>
        <v>3.2244600000000001</v>
      </c>
      <c r="I842" s="42">
        <f t="shared" si="198"/>
        <v>0</v>
      </c>
      <c r="J842" s="42">
        <f t="shared" si="199"/>
        <v>0</v>
      </c>
      <c r="K842" s="42">
        <f t="shared" si="200"/>
        <v>0</v>
      </c>
      <c r="L842" s="42">
        <f t="shared" si="201"/>
        <v>100</v>
      </c>
      <c r="M842" s="19">
        <v>1.82271E-3</v>
      </c>
      <c r="N842" s="19">
        <v>1.1944200000000001E-3</v>
      </c>
      <c r="O842" s="41">
        <f t="shared" si="202"/>
        <v>3.0171299999999998E-3</v>
      </c>
      <c r="P842" s="19">
        <v>4.7128400000000001E-2</v>
      </c>
      <c r="Q842" s="41">
        <f t="shared" si="203"/>
        <v>5.0145530000000001E-2</v>
      </c>
      <c r="R842" s="44">
        <f t="shared" si="204"/>
        <v>5.652760462216929E-2</v>
      </c>
      <c r="S842" s="44">
        <f t="shared" si="205"/>
        <v>3.704248153179137E-2</v>
      </c>
      <c r="T842" s="44">
        <f t="shared" si="206"/>
        <v>9.3570086153960647E-2</v>
      </c>
      <c r="U842" s="44">
        <f t="shared" si="207"/>
        <v>1.4615904678612852</v>
      </c>
      <c r="V842" s="44">
        <f t="shared" si="208"/>
        <v>1.5551605540152458</v>
      </c>
      <c r="X842" s="36">
        <f t="shared" si="196"/>
        <v>100</v>
      </c>
      <c r="Y842" s="47">
        <f t="shared" si="209"/>
        <v>1.5551605540152458</v>
      </c>
    </row>
    <row r="843" spans="1:25" ht="15" x14ac:dyDescent="0.25">
      <c r="A843" s="18" t="s">
        <v>1632</v>
      </c>
      <c r="B843" s="18" t="s">
        <v>1633</v>
      </c>
      <c r="C843" s="18" t="s">
        <v>49</v>
      </c>
      <c r="D843" s="19">
        <v>11.933999999999999</v>
      </c>
      <c r="E843" s="19">
        <v>0</v>
      </c>
      <c r="F843" s="19">
        <v>0.40428765759899998</v>
      </c>
      <c r="G843" s="19">
        <v>6.2521926423900004E-2</v>
      </c>
      <c r="H843" s="19">
        <f t="shared" si="197"/>
        <v>11.4671904159771</v>
      </c>
      <c r="I843" s="42">
        <f t="shared" si="198"/>
        <v>0</v>
      </c>
      <c r="J843" s="42">
        <f t="shared" si="199"/>
        <v>3.3876961421065861</v>
      </c>
      <c r="K843" s="42">
        <f t="shared" si="200"/>
        <v>0.52389748972599304</v>
      </c>
      <c r="L843" s="42">
        <f t="shared" si="201"/>
        <v>96.088406368167441</v>
      </c>
      <c r="M843" s="19">
        <v>0.326735</v>
      </c>
      <c r="N843" s="19">
        <v>7.97403E-2</v>
      </c>
      <c r="O843" s="41">
        <f t="shared" si="202"/>
        <v>0.40647529999999998</v>
      </c>
      <c r="P843" s="19">
        <v>0.23433899999999999</v>
      </c>
      <c r="Q843" s="41">
        <f t="shared" si="203"/>
        <v>0.64081429999999995</v>
      </c>
      <c r="R843" s="44">
        <f t="shared" si="204"/>
        <v>2.7378498407910175</v>
      </c>
      <c r="S843" s="44">
        <f t="shared" si="205"/>
        <v>0.66817747611865264</v>
      </c>
      <c r="T843" s="44">
        <f t="shared" si="206"/>
        <v>3.4060273169096695</v>
      </c>
      <c r="U843" s="44">
        <f t="shared" si="207"/>
        <v>1.9636249371543488</v>
      </c>
      <c r="V843" s="44">
        <f t="shared" si="208"/>
        <v>5.369652254064019</v>
      </c>
      <c r="X843" s="36">
        <f t="shared" si="196"/>
        <v>100.00000000000001</v>
      </c>
      <c r="Y843" s="47">
        <f t="shared" si="209"/>
        <v>5.369652254064019</v>
      </c>
    </row>
    <row r="844" spans="1:25" ht="15" x14ac:dyDescent="0.25">
      <c r="A844" s="18" t="s">
        <v>1634</v>
      </c>
      <c r="B844" s="18" t="s">
        <v>1635</v>
      </c>
      <c r="C844" s="18" t="s">
        <v>49</v>
      </c>
      <c r="D844" s="19">
        <v>11.2742</v>
      </c>
      <c r="E844" s="19">
        <v>0</v>
      </c>
      <c r="F844" s="19">
        <v>0</v>
      </c>
      <c r="G844" s="19">
        <v>0</v>
      </c>
      <c r="H844" s="19">
        <f t="shared" si="197"/>
        <v>11.2742</v>
      </c>
      <c r="I844" s="42">
        <f t="shared" si="198"/>
        <v>0</v>
      </c>
      <c r="J844" s="42">
        <f t="shared" si="199"/>
        <v>0</v>
      </c>
      <c r="K844" s="42">
        <f t="shared" si="200"/>
        <v>0</v>
      </c>
      <c r="L844" s="42">
        <f t="shared" si="201"/>
        <v>100</v>
      </c>
      <c r="M844" s="19">
        <v>0.42543900000000001</v>
      </c>
      <c r="N844" s="19">
        <v>0.13503399999999999</v>
      </c>
      <c r="O844" s="41">
        <f t="shared" si="202"/>
        <v>0.560473</v>
      </c>
      <c r="P844" s="19">
        <v>0.37835600000000003</v>
      </c>
      <c r="Q844" s="41">
        <f t="shared" si="203"/>
        <v>0.93882900000000002</v>
      </c>
      <c r="R844" s="44">
        <f t="shared" si="204"/>
        <v>3.7735626474605737</v>
      </c>
      <c r="S844" s="44">
        <f t="shared" si="205"/>
        <v>1.1977257809866775</v>
      </c>
      <c r="T844" s="44">
        <f t="shared" si="206"/>
        <v>4.9712884284472514</v>
      </c>
      <c r="U844" s="44">
        <f t="shared" si="207"/>
        <v>3.3559454329353748</v>
      </c>
      <c r="V844" s="44">
        <f t="shared" si="208"/>
        <v>8.3272338613826253</v>
      </c>
      <c r="X844" s="36">
        <f t="shared" si="196"/>
        <v>100</v>
      </c>
      <c r="Y844" s="47">
        <f t="shared" si="209"/>
        <v>8.3272338613826271</v>
      </c>
    </row>
    <row r="845" spans="1:25" ht="15" x14ac:dyDescent="0.25">
      <c r="A845" s="18" t="s">
        <v>1636</v>
      </c>
      <c r="B845" s="18" t="s">
        <v>1637</v>
      </c>
      <c r="C845" s="18" t="s">
        <v>38</v>
      </c>
      <c r="D845" s="19">
        <v>6.1737599999999997</v>
      </c>
      <c r="E845" s="19">
        <v>0</v>
      </c>
      <c r="F845" s="19">
        <v>0.165395881253</v>
      </c>
      <c r="G845" s="19">
        <v>3.5365797153700002E-2</v>
      </c>
      <c r="H845" s="19">
        <f t="shared" si="197"/>
        <v>5.9729983215933</v>
      </c>
      <c r="I845" s="42">
        <f t="shared" si="198"/>
        <v>0</v>
      </c>
      <c r="J845" s="42">
        <f t="shared" si="199"/>
        <v>2.6790137817634636</v>
      </c>
      <c r="K845" s="42">
        <f t="shared" si="200"/>
        <v>0.57284049191578557</v>
      </c>
      <c r="L845" s="42">
        <f t="shared" si="201"/>
        <v>96.748145726320757</v>
      </c>
      <c r="M845" s="19">
        <v>8.8245699999999996E-2</v>
      </c>
      <c r="N845" s="19">
        <v>4.7987200000000001E-2</v>
      </c>
      <c r="O845" s="41">
        <f t="shared" si="202"/>
        <v>0.13623289999999999</v>
      </c>
      <c r="P845" s="19">
        <v>0.183804</v>
      </c>
      <c r="Q845" s="41">
        <f t="shared" si="203"/>
        <v>0.32003689999999996</v>
      </c>
      <c r="R845" s="44">
        <f t="shared" si="204"/>
        <v>1.4293671927642149</v>
      </c>
      <c r="S845" s="44">
        <f t="shared" si="205"/>
        <v>0.77727673249365059</v>
      </c>
      <c r="T845" s="44">
        <f t="shared" si="206"/>
        <v>2.2066439252578656</v>
      </c>
      <c r="U845" s="44">
        <f t="shared" si="207"/>
        <v>2.9771808427927229</v>
      </c>
      <c r="V845" s="44">
        <f t="shared" si="208"/>
        <v>5.183824768050588</v>
      </c>
      <c r="X845" s="36">
        <f t="shared" si="196"/>
        <v>100</v>
      </c>
      <c r="Y845" s="47">
        <f t="shared" si="209"/>
        <v>5.183824768050588</v>
      </c>
    </row>
    <row r="846" spans="1:25" ht="15" x14ac:dyDescent="0.25">
      <c r="A846" s="18" t="s">
        <v>1638</v>
      </c>
      <c r="B846" s="18" t="s">
        <v>1639</v>
      </c>
      <c r="C846" s="18" t="s">
        <v>38</v>
      </c>
      <c r="D846" s="19">
        <v>7.7735900000000004</v>
      </c>
      <c r="E846" s="19">
        <v>0</v>
      </c>
      <c r="F846" s="19">
        <v>0.71228168716200002</v>
      </c>
      <c r="G846" s="19">
        <v>0.89557078950799995</v>
      </c>
      <c r="H846" s="19">
        <f t="shared" si="197"/>
        <v>6.1657375233300007</v>
      </c>
      <c r="I846" s="42">
        <f t="shared" si="198"/>
        <v>0</v>
      </c>
      <c r="J846" s="42">
        <f t="shared" si="199"/>
        <v>9.1628409417270529</v>
      </c>
      <c r="K846" s="42">
        <f t="shared" si="200"/>
        <v>11.520684645163945</v>
      </c>
      <c r="L846" s="42">
        <f t="shared" si="201"/>
        <v>79.316474413109006</v>
      </c>
      <c r="M846" s="19">
        <v>0.70964099999999997</v>
      </c>
      <c r="N846" s="19">
        <v>0.36062899999999998</v>
      </c>
      <c r="O846" s="41">
        <f t="shared" si="202"/>
        <v>1.0702699999999998</v>
      </c>
      <c r="P846" s="19">
        <v>1.8211299999999999</v>
      </c>
      <c r="Q846" s="41">
        <f t="shared" si="203"/>
        <v>2.8914</v>
      </c>
      <c r="R846" s="44">
        <f t="shared" si="204"/>
        <v>9.1288709592350497</v>
      </c>
      <c r="S846" s="44">
        <f t="shared" si="205"/>
        <v>4.6391564257955462</v>
      </c>
      <c r="T846" s="44">
        <f t="shared" si="206"/>
        <v>13.768027385030592</v>
      </c>
      <c r="U846" s="44">
        <f t="shared" si="207"/>
        <v>23.427142414251328</v>
      </c>
      <c r="V846" s="44">
        <f t="shared" si="208"/>
        <v>37.195169799281928</v>
      </c>
      <c r="X846" s="36">
        <f t="shared" si="196"/>
        <v>100</v>
      </c>
      <c r="Y846" s="47">
        <f t="shared" si="209"/>
        <v>37.195169799281928</v>
      </c>
    </row>
    <row r="847" spans="1:25" ht="15" x14ac:dyDescent="0.25">
      <c r="A847" s="18" t="s">
        <v>1640</v>
      </c>
      <c r="B847" s="18" t="s">
        <v>1641</v>
      </c>
      <c r="C847" s="18" t="s">
        <v>38</v>
      </c>
      <c r="D847" s="19">
        <v>1.8475600000000001</v>
      </c>
      <c r="E847" s="19">
        <v>0</v>
      </c>
      <c r="F847" s="19">
        <v>0</v>
      </c>
      <c r="G847" s="19">
        <v>0</v>
      </c>
      <c r="H847" s="19">
        <f t="shared" si="197"/>
        <v>1.8475600000000001</v>
      </c>
      <c r="I847" s="42">
        <f t="shared" si="198"/>
        <v>0</v>
      </c>
      <c r="J847" s="42">
        <f t="shared" si="199"/>
        <v>0</v>
      </c>
      <c r="K847" s="42">
        <f t="shared" si="200"/>
        <v>0</v>
      </c>
      <c r="L847" s="42">
        <f t="shared" si="201"/>
        <v>100</v>
      </c>
      <c r="M847" s="19">
        <v>3.0012299999999999E-2</v>
      </c>
      <c r="N847" s="19">
        <v>7.6223799999999994E-2</v>
      </c>
      <c r="O847" s="41">
        <f t="shared" si="202"/>
        <v>0.1062361</v>
      </c>
      <c r="P847" s="19">
        <v>0.157833</v>
      </c>
      <c r="Q847" s="41">
        <f t="shared" si="203"/>
        <v>0.2640691</v>
      </c>
      <c r="R847" s="44">
        <f t="shared" si="204"/>
        <v>1.624428976596159</v>
      </c>
      <c r="S847" s="44">
        <f t="shared" si="205"/>
        <v>4.1256467990214114</v>
      </c>
      <c r="T847" s="44">
        <f t="shared" si="206"/>
        <v>5.7500757756175709</v>
      </c>
      <c r="U847" s="44">
        <f t="shared" si="207"/>
        <v>8.5427807486631</v>
      </c>
      <c r="V847" s="44">
        <f t="shared" si="208"/>
        <v>14.292856524280673</v>
      </c>
      <c r="X847" s="36">
        <f t="shared" si="196"/>
        <v>100</v>
      </c>
      <c r="Y847" s="47">
        <f t="shared" si="209"/>
        <v>14.292856524280671</v>
      </c>
    </row>
    <row r="848" spans="1:25" ht="30" x14ac:dyDescent="0.25">
      <c r="A848" s="18" t="s">
        <v>1642</v>
      </c>
      <c r="B848" s="49" t="s">
        <v>1768</v>
      </c>
      <c r="C848" s="18" t="s">
        <v>38</v>
      </c>
      <c r="D848" s="19">
        <v>27.232600000000001</v>
      </c>
      <c r="E848" s="19">
        <v>0</v>
      </c>
      <c r="F848" s="19">
        <v>0</v>
      </c>
      <c r="G848" s="19">
        <v>0</v>
      </c>
      <c r="H848" s="19">
        <f t="shared" si="197"/>
        <v>27.232600000000001</v>
      </c>
      <c r="I848" s="42">
        <f t="shared" si="198"/>
        <v>0</v>
      </c>
      <c r="J848" s="42">
        <f t="shared" si="199"/>
        <v>0</v>
      </c>
      <c r="K848" s="42">
        <f t="shared" si="200"/>
        <v>0</v>
      </c>
      <c r="L848" s="42">
        <f t="shared" si="201"/>
        <v>100</v>
      </c>
      <c r="M848" s="19">
        <v>0.638818</v>
      </c>
      <c r="N848" s="19">
        <v>0.44879200000000002</v>
      </c>
      <c r="O848" s="41">
        <f t="shared" si="202"/>
        <v>1.08761</v>
      </c>
      <c r="P848" s="19">
        <v>1.3870400000000001</v>
      </c>
      <c r="Q848" s="41">
        <f t="shared" si="203"/>
        <v>2.47465</v>
      </c>
      <c r="R848" s="44">
        <f t="shared" si="204"/>
        <v>2.3457840970013879</v>
      </c>
      <c r="S848" s="44">
        <f t="shared" si="205"/>
        <v>1.647995417257258</v>
      </c>
      <c r="T848" s="44">
        <f t="shared" si="206"/>
        <v>3.9937795142586454</v>
      </c>
      <c r="U848" s="44">
        <f t="shared" si="207"/>
        <v>5.0933072861203117</v>
      </c>
      <c r="V848" s="44">
        <f t="shared" si="208"/>
        <v>9.0870868003789571</v>
      </c>
      <c r="X848" s="36">
        <f t="shared" si="196"/>
        <v>100</v>
      </c>
      <c r="Y848" s="47">
        <f t="shared" si="209"/>
        <v>9.0870868003789571</v>
      </c>
    </row>
    <row r="849" spans="1:25" ht="15" x14ac:dyDescent="0.25">
      <c r="A849" s="18" t="s">
        <v>1643</v>
      </c>
      <c r="B849" s="18" t="s">
        <v>1644</v>
      </c>
      <c r="C849" s="18" t="s">
        <v>49</v>
      </c>
      <c r="D849" s="19">
        <v>4.01675</v>
      </c>
      <c r="E849" s="19">
        <v>0</v>
      </c>
      <c r="F849" s="19">
        <v>0</v>
      </c>
      <c r="G849" s="19">
        <v>0</v>
      </c>
      <c r="H849" s="19">
        <f t="shared" si="197"/>
        <v>4.01675</v>
      </c>
      <c r="I849" s="42">
        <f t="shared" si="198"/>
        <v>0</v>
      </c>
      <c r="J849" s="42">
        <f t="shared" si="199"/>
        <v>0</v>
      </c>
      <c r="K849" s="42">
        <f t="shared" si="200"/>
        <v>0</v>
      </c>
      <c r="L849" s="42">
        <f t="shared" si="201"/>
        <v>100</v>
      </c>
      <c r="M849" s="19">
        <v>0</v>
      </c>
      <c r="N849" s="19">
        <v>2.3082600000000002E-5</v>
      </c>
      <c r="O849" s="41">
        <f t="shared" si="202"/>
        <v>2.3082600000000002E-5</v>
      </c>
      <c r="P849" s="19">
        <v>0.17255200000000001</v>
      </c>
      <c r="Q849" s="41">
        <f t="shared" si="203"/>
        <v>0.17257508260000001</v>
      </c>
      <c r="R849" s="44">
        <f t="shared" si="204"/>
        <v>0</v>
      </c>
      <c r="S849" s="44">
        <f t="shared" si="205"/>
        <v>5.7465861704114032E-4</v>
      </c>
      <c r="T849" s="44">
        <f t="shared" si="206"/>
        <v>5.7465861704114032E-4</v>
      </c>
      <c r="U849" s="44">
        <f t="shared" si="207"/>
        <v>4.2958112902221952</v>
      </c>
      <c r="V849" s="44">
        <f t="shared" si="208"/>
        <v>4.2963859488392364</v>
      </c>
      <c r="X849" s="36">
        <f t="shared" si="196"/>
        <v>100</v>
      </c>
      <c r="Y849" s="47">
        <f t="shared" si="209"/>
        <v>4.2963859488392364</v>
      </c>
    </row>
    <row r="850" spans="1:25" ht="15" x14ac:dyDescent="0.25">
      <c r="A850" s="18" t="s">
        <v>1645</v>
      </c>
      <c r="B850" s="18" t="s">
        <v>1646</v>
      </c>
      <c r="C850" s="18" t="s">
        <v>49</v>
      </c>
      <c r="D850" s="19">
        <v>2.97024</v>
      </c>
      <c r="E850" s="19">
        <v>0</v>
      </c>
      <c r="F850" s="19">
        <v>0</v>
      </c>
      <c r="G850" s="19">
        <v>0</v>
      </c>
      <c r="H850" s="19">
        <f t="shared" si="197"/>
        <v>2.97024</v>
      </c>
      <c r="I850" s="42">
        <f t="shared" si="198"/>
        <v>0</v>
      </c>
      <c r="J850" s="42">
        <f t="shared" si="199"/>
        <v>0</v>
      </c>
      <c r="K850" s="42">
        <f t="shared" si="200"/>
        <v>0</v>
      </c>
      <c r="L850" s="42">
        <f t="shared" si="201"/>
        <v>100</v>
      </c>
      <c r="M850" s="19">
        <v>1.4919099999999999E-2</v>
      </c>
      <c r="N850" s="19">
        <v>2.13671E-3</v>
      </c>
      <c r="O850" s="41">
        <f t="shared" si="202"/>
        <v>1.7055809999999998E-2</v>
      </c>
      <c r="P850" s="19">
        <v>2.9247700000000001E-2</v>
      </c>
      <c r="Q850" s="41">
        <f t="shared" si="203"/>
        <v>4.6303509999999999E-2</v>
      </c>
      <c r="R850" s="44">
        <f t="shared" si="204"/>
        <v>0.50228601055806943</v>
      </c>
      <c r="S850" s="44">
        <f t="shared" si="205"/>
        <v>7.1937284529196302E-2</v>
      </c>
      <c r="T850" s="44">
        <f t="shared" si="206"/>
        <v>0.57422329508726555</v>
      </c>
      <c r="U850" s="44">
        <f t="shared" si="207"/>
        <v>0.98469147274294344</v>
      </c>
      <c r="V850" s="44">
        <f t="shared" si="208"/>
        <v>1.5589147678302089</v>
      </c>
      <c r="X850" s="36">
        <f t="shared" si="196"/>
        <v>100</v>
      </c>
      <c r="Y850" s="47">
        <f t="shared" si="209"/>
        <v>1.5589147678302093</v>
      </c>
    </row>
    <row r="851" spans="1:25" ht="15" x14ac:dyDescent="0.25">
      <c r="A851" s="18" t="s">
        <v>1647</v>
      </c>
      <c r="B851" s="49" t="s">
        <v>1769</v>
      </c>
      <c r="C851" s="18" t="s">
        <v>49</v>
      </c>
      <c r="D851" s="19">
        <v>35.437600000000003</v>
      </c>
      <c r="E851" s="19">
        <v>0</v>
      </c>
      <c r="F851" s="19">
        <v>0</v>
      </c>
      <c r="G851" s="19">
        <v>0</v>
      </c>
      <c r="H851" s="19">
        <f t="shared" si="197"/>
        <v>35.437600000000003</v>
      </c>
      <c r="I851" s="42">
        <f t="shared" si="198"/>
        <v>0</v>
      </c>
      <c r="J851" s="42">
        <f t="shared" si="199"/>
        <v>0</v>
      </c>
      <c r="K851" s="42">
        <f t="shared" si="200"/>
        <v>0</v>
      </c>
      <c r="L851" s="42">
        <f t="shared" si="201"/>
        <v>100</v>
      </c>
      <c r="M851" s="19">
        <v>0.26254499999999997</v>
      </c>
      <c r="N851" s="19">
        <v>0.23472299999999999</v>
      </c>
      <c r="O851" s="41">
        <f t="shared" si="202"/>
        <v>0.49726799999999993</v>
      </c>
      <c r="P851" s="19">
        <v>0.70732399999999995</v>
      </c>
      <c r="Q851" s="41">
        <f t="shared" si="203"/>
        <v>1.2045919999999999</v>
      </c>
      <c r="R851" s="44">
        <f t="shared" si="204"/>
        <v>0.74086563424159635</v>
      </c>
      <c r="S851" s="44">
        <f t="shared" si="205"/>
        <v>0.66235580287604112</v>
      </c>
      <c r="T851" s="44">
        <f t="shared" si="206"/>
        <v>1.4032214371176375</v>
      </c>
      <c r="U851" s="44">
        <f t="shared" si="207"/>
        <v>1.9959703817414267</v>
      </c>
      <c r="V851" s="44">
        <f t="shared" si="208"/>
        <v>3.3991918188590646</v>
      </c>
      <c r="X851" s="36">
        <f t="shared" si="196"/>
        <v>100</v>
      </c>
      <c r="Y851" s="47">
        <f t="shared" si="209"/>
        <v>3.3991918188590642</v>
      </c>
    </row>
    <row r="852" spans="1:25" ht="15" x14ac:dyDescent="0.25">
      <c r="A852" s="18" t="s">
        <v>1648</v>
      </c>
      <c r="B852" s="18" t="s">
        <v>1649</v>
      </c>
      <c r="C852" s="18" t="s">
        <v>38</v>
      </c>
      <c r="D852" s="19">
        <v>10.731199999999999</v>
      </c>
      <c r="E852" s="19">
        <v>0</v>
      </c>
      <c r="F852" s="19">
        <v>0</v>
      </c>
      <c r="G852" s="19">
        <v>0</v>
      </c>
      <c r="H852" s="19">
        <f t="shared" si="197"/>
        <v>10.731199999999999</v>
      </c>
      <c r="I852" s="42">
        <f t="shared" si="198"/>
        <v>0</v>
      </c>
      <c r="J852" s="42">
        <f t="shared" si="199"/>
        <v>0</v>
      </c>
      <c r="K852" s="42">
        <f t="shared" si="200"/>
        <v>0</v>
      </c>
      <c r="L852" s="42">
        <f t="shared" si="201"/>
        <v>100</v>
      </c>
      <c r="M852" s="19">
        <v>4.9945200000000002E-2</v>
      </c>
      <c r="N852" s="19">
        <v>0.16182099999999999</v>
      </c>
      <c r="O852" s="41">
        <f t="shared" si="202"/>
        <v>0.21176619999999999</v>
      </c>
      <c r="P852" s="19">
        <v>0.38743</v>
      </c>
      <c r="Q852" s="41">
        <f t="shared" si="203"/>
        <v>0.59919619999999996</v>
      </c>
      <c r="R852" s="44">
        <f t="shared" si="204"/>
        <v>0.46542045623974954</v>
      </c>
      <c r="S852" s="44">
        <f t="shared" si="205"/>
        <v>1.5079487848516475</v>
      </c>
      <c r="T852" s="44">
        <f t="shared" si="206"/>
        <v>1.973369241091397</v>
      </c>
      <c r="U852" s="44">
        <f t="shared" si="207"/>
        <v>3.6103138512002384</v>
      </c>
      <c r="V852" s="44">
        <f t="shared" si="208"/>
        <v>5.5836830922916363</v>
      </c>
      <c r="X852" s="36">
        <f t="shared" si="196"/>
        <v>100</v>
      </c>
      <c r="Y852" s="47">
        <f t="shared" si="209"/>
        <v>5.5836830922916354</v>
      </c>
    </row>
    <row r="853" spans="1:25" ht="15" x14ac:dyDescent="0.25">
      <c r="A853" s="18" t="s">
        <v>1650</v>
      </c>
      <c r="B853" s="18" t="s">
        <v>1651</v>
      </c>
      <c r="C853" s="18" t="s">
        <v>38</v>
      </c>
      <c r="D853" s="19">
        <v>32.5139</v>
      </c>
      <c r="E853" s="19">
        <v>0</v>
      </c>
      <c r="F853" s="19">
        <v>0.63816923871200004</v>
      </c>
      <c r="G853" s="19">
        <v>0.2225</v>
      </c>
      <c r="H853" s="19">
        <f t="shared" si="197"/>
        <v>31.653230761288</v>
      </c>
      <c r="I853" s="42">
        <f t="shared" si="198"/>
        <v>0</v>
      </c>
      <c r="J853" s="42">
        <f t="shared" si="199"/>
        <v>1.962758200990961</v>
      </c>
      <c r="K853" s="42">
        <f t="shared" si="200"/>
        <v>0.68432270505845194</v>
      </c>
      <c r="L853" s="42">
        <f t="shared" si="201"/>
        <v>97.35291909395059</v>
      </c>
      <c r="M853" s="19">
        <v>0.88956400000000002</v>
      </c>
      <c r="N853" s="19">
        <v>0.60406400000000005</v>
      </c>
      <c r="O853" s="41">
        <f t="shared" si="202"/>
        <v>1.4936280000000002</v>
      </c>
      <c r="P853" s="19">
        <v>2.2135600000000002</v>
      </c>
      <c r="Q853" s="41">
        <f t="shared" si="203"/>
        <v>3.7071880000000004</v>
      </c>
      <c r="R853" s="44">
        <f t="shared" si="204"/>
        <v>2.7359498552926595</v>
      </c>
      <c r="S853" s="44">
        <f t="shared" si="205"/>
        <v>1.8578638674536123</v>
      </c>
      <c r="T853" s="44">
        <f t="shared" si="206"/>
        <v>4.5938137227462716</v>
      </c>
      <c r="U853" s="44">
        <f t="shared" si="207"/>
        <v>6.808042098917694</v>
      </c>
      <c r="V853" s="44">
        <f t="shared" si="208"/>
        <v>11.401855821663966</v>
      </c>
      <c r="X853" s="36">
        <f t="shared" si="196"/>
        <v>100</v>
      </c>
      <c r="Y853" s="47">
        <f t="shared" si="209"/>
        <v>11.401855821663965</v>
      </c>
    </row>
    <row r="854" spans="1:25" ht="15" x14ac:dyDescent="0.25">
      <c r="A854" s="18" t="s">
        <v>1652</v>
      </c>
      <c r="B854" s="18" t="s">
        <v>1653</v>
      </c>
      <c r="C854" s="18" t="s">
        <v>38</v>
      </c>
      <c r="D854" s="19">
        <v>10.717700000000001</v>
      </c>
      <c r="E854" s="19">
        <v>0</v>
      </c>
      <c r="F854" s="19">
        <v>0</v>
      </c>
      <c r="G854" s="19">
        <v>0</v>
      </c>
      <c r="H854" s="19">
        <f t="shared" si="197"/>
        <v>10.717700000000001</v>
      </c>
      <c r="I854" s="42">
        <f t="shared" si="198"/>
        <v>0</v>
      </c>
      <c r="J854" s="42">
        <f t="shared" si="199"/>
        <v>0</v>
      </c>
      <c r="K854" s="42">
        <f t="shared" si="200"/>
        <v>0</v>
      </c>
      <c r="L854" s="42">
        <f t="shared" si="201"/>
        <v>100</v>
      </c>
      <c r="M854" s="19">
        <v>1.8715200000000001E-2</v>
      </c>
      <c r="N854" s="19">
        <v>0.117086</v>
      </c>
      <c r="O854" s="41">
        <f t="shared" si="202"/>
        <v>0.13580120000000001</v>
      </c>
      <c r="P854" s="19">
        <v>0.23882200000000001</v>
      </c>
      <c r="Q854" s="41">
        <f t="shared" si="203"/>
        <v>0.37462320000000005</v>
      </c>
      <c r="R854" s="44">
        <f t="shared" si="204"/>
        <v>0.17461955456861081</v>
      </c>
      <c r="S854" s="44">
        <f t="shared" si="205"/>
        <v>1.0924545378206145</v>
      </c>
      <c r="T854" s="44">
        <f t="shared" si="206"/>
        <v>1.2670740923892252</v>
      </c>
      <c r="U854" s="44">
        <f t="shared" si="207"/>
        <v>2.2282952499136943</v>
      </c>
      <c r="V854" s="44">
        <f t="shared" si="208"/>
        <v>3.4953693423029195</v>
      </c>
      <c r="X854" s="36">
        <f t="shared" si="196"/>
        <v>100</v>
      </c>
      <c r="Y854" s="47">
        <f t="shared" si="209"/>
        <v>3.4953693423029195</v>
      </c>
    </row>
    <row r="855" spans="1:25" ht="15" x14ac:dyDescent="0.25">
      <c r="A855" s="18" t="s">
        <v>1654</v>
      </c>
      <c r="B855" s="18" t="s">
        <v>1655</v>
      </c>
      <c r="C855" s="18" t="s">
        <v>38</v>
      </c>
      <c r="D855" s="19">
        <v>0.72467400000000004</v>
      </c>
      <c r="E855" s="19">
        <v>0</v>
      </c>
      <c r="F855" s="19">
        <v>0</v>
      </c>
      <c r="G855" s="19">
        <v>0</v>
      </c>
      <c r="H855" s="19">
        <f t="shared" si="197"/>
        <v>0.72467400000000004</v>
      </c>
      <c r="I855" s="42">
        <f t="shared" si="198"/>
        <v>0</v>
      </c>
      <c r="J855" s="42">
        <f t="shared" si="199"/>
        <v>0</v>
      </c>
      <c r="K855" s="42">
        <f t="shared" si="200"/>
        <v>0</v>
      </c>
      <c r="L855" s="42">
        <f t="shared" si="201"/>
        <v>100</v>
      </c>
      <c r="M855" s="19">
        <v>2.53652E-3</v>
      </c>
      <c r="N855" s="19">
        <v>2.1261800000000001E-3</v>
      </c>
      <c r="O855" s="41">
        <f t="shared" si="202"/>
        <v>4.6627000000000005E-3</v>
      </c>
      <c r="P855" s="19">
        <v>2.3382900000000002E-2</v>
      </c>
      <c r="Q855" s="41">
        <f t="shared" si="203"/>
        <v>2.8045600000000004E-2</v>
      </c>
      <c r="R855" s="44">
        <f t="shared" si="204"/>
        <v>0.35002221688648966</v>
      </c>
      <c r="S855" s="44">
        <f t="shared" si="205"/>
        <v>0.29339813488547956</v>
      </c>
      <c r="T855" s="44">
        <f t="shared" si="206"/>
        <v>0.64342035177196921</v>
      </c>
      <c r="U855" s="44">
        <f t="shared" si="207"/>
        <v>3.2266784788746388</v>
      </c>
      <c r="V855" s="44">
        <f t="shared" si="208"/>
        <v>3.870098830646608</v>
      </c>
      <c r="X855" s="36">
        <f t="shared" si="196"/>
        <v>100</v>
      </c>
      <c r="Y855" s="47">
        <f t="shared" si="209"/>
        <v>3.870098830646608</v>
      </c>
    </row>
    <row r="856" spans="1:25" ht="15" x14ac:dyDescent="0.25">
      <c r="A856" s="18" t="s">
        <v>1656</v>
      </c>
      <c r="B856" s="18" t="s">
        <v>1657</v>
      </c>
      <c r="C856" s="18" t="s">
        <v>28</v>
      </c>
      <c r="D856" s="19">
        <v>1.1452599999999999</v>
      </c>
      <c r="E856" s="19">
        <v>0</v>
      </c>
      <c r="F856" s="19">
        <v>1.14526441766</v>
      </c>
      <c r="G856" s="19">
        <v>0</v>
      </c>
      <c r="H856" s="19">
        <f t="shared" si="197"/>
        <v>-4.4176600000334076E-6</v>
      </c>
      <c r="I856" s="42">
        <f t="shared" si="198"/>
        <v>0</v>
      </c>
      <c r="J856" s="42">
        <f t="shared" si="199"/>
        <v>100.00038573424375</v>
      </c>
      <c r="K856" s="42">
        <f t="shared" si="200"/>
        <v>0</v>
      </c>
      <c r="L856" s="42">
        <f t="shared" si="201"/>
        <v>-3.857342437554274E-4</v>
      </c>
      <c r="M856" s="19">
        <v>1.3727500000000001E-3</v>
      </c>
      <c r="N856" s="19">
        <v>2.8482300000000002E-3</v>
      </c>
      <c r="O856" s="41">
        <f t="shared" si="202"/>
        <v>4.22098E-3</v>
      </c>
      <c r="P856" s="19">
        <v>6.4140000000000003E-2</v>
      </c>
      <c r="Q856" s="41">
        <f t="shared" si="203"/>
        <v>6.8360980000000002E-2</v>
      </c>
      <c r="R856" s="44">
        <f t="shared" si="204"/>
        <v>0.11986361175628242</v>
      </c>
      <c r="S856" s="44">
        <f t="shared" si="205"/>
        <v>0.24869723905488716</v>
      </c>
      <c r="T856" s="44">
        <f t="shared" si="206"/>
        <v>0.36856085081116957</v>
      </c>
      <c r="U856" s="44">
        <f t="shared" si="207"/>
        <v>5.6004750013097464</v>
      </c>
      <c r="V856" s="44">
        <f t="shared" si="208"/>
        <v>5.9690358521209168</v>
      </c>
      <c r="X856" s="36">
        <f t="shared" si="196"/>
        <v>100</v>
      </c>
      <c r="Y856" s="47">
        <f t="shared" si="209"/>
        <v>5.9690358521209159</v>
      </c>
    </row>
    <row r="857" spans="1:25" ht="15" x14ac:dyDescent="0.25">
      <c r="A857" s="18" t="s">
        <v>1658</v>
      </c>
      <c r="B857" s="49" t="s">
        <v>1770</v>
      </c>
      <c r="C857" s="18" t="s">
        <v>38</v>
      </c>
      <c r="D857" s="19">
        <v>1.40621</v>
      </c>
      <c r="E857" s="19">
        <v>0</v>
      </c>
      <c r="F857" s="19">
        <v>8.4786535359899998E-3</v>
      </c>
      <c r="G857" s="19">
        <v>0.54080987814399994</v>
      </c>
      <c r="H857" s="19">
        <f t="shared" si="197"/>
        <v>0.85692146832001004</v>
      </c>
      <c r="I857" s="42">
        <f t="shared" si="198"/>
        <v>0</v>
      </c>
      <c r="J857" s="42">
        <f t="shared" si="199"/>
        <v>0.6029436240668179</v>
      </c>
      <c r="K857" s="42">
        <f t="shared" si="200"/>
        <v>38.458685270621032</v>
      </c>
      <c r="L857" s="42">
        <f t="shared" si="201"/>
        <v>60.93837110531215</v>
      </c>
      <c r="M857" s="19">
        <v>7.6568000000000003E-5</v>
      </c>
      <c r="N857" s="19">
        <v>1.2114199999999999E-3</v>
      </c>
      <c r="O857" s="41">
        <f t="shared" si="202"/>
        <v>1.2879879999999999E-3</v>
      </c>
      <c r="P857" s="19">
        <v>2.1969099999999998E-2</v>
      </c>
      <c r="Q857" s="41">
        <f t="shared" si="203"/>
        <v>2.3257087999999999E-2</v>
      </c>
      <c r="R857" s="44">
        <f t="shared" si="204"/>
        <v>5.4449904352834927E-3</v>
      </c>
      <c r="S857" s="44">
        <f t="shared" si="205"/>
        <v>8.6147872650599838E-2</v>
      </c>
      <c r="T857" s="44">
        <f t="shared" si="206"/>
        <v>9.1592863085883325E-2</v>
      </c>
      <c r="U857" s="44">
        <f t="shared" si="207"/>
        <v>1.5622915496263003</v>
      </c>
      <c r="V857" s="44">
        <f t="shared" si="208"/>
        <v>1.6538844127121837</v>
      </c>
      <c r="X857" s="36">
        <f t="shared" si="196"/>
        <v>100</v>
      </c>
      <c r="Y857" s="47">
        <f t="shared" si="209"/>
        <v>1.6538844127121837</v>
      </c>
    </row>
    <row r="858" spans="1:25" ht="15" x14ac:dyDescent="0.25">
      <c r="A858" s="18" t="s">
        <v>1659</v>
      </c>
      <c r="B858" s="49" t="s">
        <v>1771</v>
      </c>
      <c r="C858" s="18" t="s">
        <v>38</v>
      </c>
      <c r="D858" s="19">
        <v>0.27210699999999999</v>
      </c>
      <c r="E858" s="19">
        <v>0</v>
      </c>
      <c r="F858" s="19">
        <v>2.8565389567200001E-3</v>
      </c>
      <c r="G858" s="19">
        <v>7.9730910468199995E-2</v>
      </c>
      <c r="H858" s="19">
        <f t="shared" si="197"/>
        <v>0.18951955057507999</v>
      </c>
      <c r="I858" s="42">
        <f t="shared" si="198"/>
        <v>0</v>
      </c>
      <c r="J858" s="42">
        <f t="shared" si="199"/>
        <v>1.049785178889187</v>
      </c>
      <c r="K858" s="42">
        <f t="shared" si="200"/>
        <v>29.301308113425968</v>
      </c>
      <c r="L858" s="42">
        <f t="shared" si="201"/>
        <v>69.648906707684844</v>
      </c>
      <c r="M858" s="19">
        <v>0</v>
      </c>
      <c r="N858" s="19">
        <v>0</v>
      </c>
      <c r="O858" s="41">
        <f t="shared" si="202"/>
        <v>0</v>
      </c>
      <c r="P858" s="19">
        <v>4.9131000000000001E-3</v>
      </c>
      <c r="Q858" s="41">
        <f t="shared" si="203"/>
        <v>4.9131000000000001E-3</v>
      </c>
      <c r="R858" s="44">
        <f t="shared" si="204"/>
        <v>0</v>
      </c>
      <c r="S858" s="44">
        <f t="shared" si="205"/>
        <v>0</v>
      </c>
      <c r="T858" s="44">
        <f t="shared" si="206"/>
        <v>0</v>
      </c>
      <c r="U858" s="44">
        <f t="shared" si="207"/>
        <v>1.8055764827806711</v>
      </c>
      <c r="V858" s="44">
        <f t="shared" si="208"/>
        <v>1.8055764827806711</v>
      </c>
      <c r="X858" s="36">
        <f t="shared" si="196"/>
        <v>100</v>
      </c>
      <c r="Y858" s="47">
        <f t="shared" si="209"/>
        <v>1.8055764827806711</v>
      </c>
    </row>
    <row r="859" spans="1:25" ht="15" x14ac:dyDescent="0.25">
      <c r="A859" s="18" t="s">
        <v>1660</v>
      </c>
      <c r="B859" s="49" t="s">
        <v>1772</v>
      </c>
      <c r="C859" s="18" t="s">
        <v>38</v>
      </c>
      <c r="D859" s="19">
        <v>1.1815199999999999</v>
      </c>
      <c r="E859" s="19">
        <v>0</v>
      </c>
      <c r="F859" s="19">
        <v>8.3337852766400006E-3</v>
      </c>
      <c r="G859" s="19">
        <v>2.8139315424100001E-3</v>
      </c>
      <c r="H859" s="19">
        <f t="shared" si="197"/>
        <v>1.1703722831809498</v>
      </c>
      <c r="I859" s="42">
        <f t="shared" si="198"/>
        <v>0</v>
      </c>
      <c r="J859" s="42">
        <f t="shared" si="199"/>
        <v>0.70534441030536943</v>
      </c>
      <c r="K859" s="42">
        <f t="shared" si="200"/>
        <v>0.23816198984443773</v>
      </c>
      <c r="L859" s="42">
        <f t="shared" si="201"/>
        <v>99.056493599850185</v>
      </c>
      <c r="M859" s="19">
        <v>1.20889E-4</v>
      </c>
      <c r="N859" s="19">
        <v>2.1583999999999999E-2</v>
      </c>
      <c r="O859" s="41">
        <f t="shared" si="202"/>
        <v>2.1704888999999998E-2</v>
      </c>
      <c r="P859" s="19">
        <v>4.5419300000000003E-2</v>
      </c>
      <c r="Q859" s="41">
        <f t="shared" si="203"/>
        <v>6.7124189000000001E-2</v>
      </c>
      <c r="R859" s="44">
        <f t="shared" si="204"/>
        <v>1.0231650754959713E-2</v>
      </c>
      <c r="S859" s="44">
        <f t="shared" si="205"/>
        <v>1.8267993770736002</v>
      </c>
      <c r="T859" s="44">
        <f t="shared" si="206"/>
        <v>1.8370310278285598</v>
      </c>
      <c r="U859" s="44">
        <f t="shared" si="207"/>
        <v>3.8441414449184106</v>
      </c>
      <c r="V859" s="44">
        <f t="shared" si="208"/>
        <v>5.6811724727469706</v>
      </c>
      <c r="X859" s="36">
        <f t="shared" si="196"/>
        <v>99.999999999999986</v>
      </c>
      <c r="Y859" s="47">
        <f t="shared" si="209"/>
        <v>5.6811724727469706</v>
      </c>
    </row>
    <row r="860" spans="1:25" ht="15" x14ac:dyDescent="0.25">
      <c r="A860" s="18" t="s">
        <v>1661</v>
      </c>
      <c r="B860" s="18" t="s">
        <v>1662</v>
      </c>
      <c r="C860" s="18" t="s">
        <v>38</v>
      </c>
      <c r="D860" s="19">
        <v>1.10164</v>
      </c>
      <c r="E860" s="19">
        <v>0.75014546512900004</v>
      </c>
      <c r="F860" s="19">
        <v>0.33873831731300003</v>
      </c>
      <c r="G860" s="19">
        <v>1.2760167706100001E-2</v>
      </c>
      <c r="H860" s="19">
        <f t="shared" si="197"/>
        <v>-3.9501481001180672E-6</v>
      </c>
      <c r="I860" s="42">
        <f t="shared" si="198"/>
        <v>68.093521034911603</v>
      </c>
      <c r="J860" s="42">
        <f t="shared" si="199"/>
        <v>30.748549191478165</v>
      </c>
      <c r="K860" s="42">
        <f t="shared" si="200"/>
        <v>1.1582883433880398</v>
      </c>
      <c r="L860" s="42">
        <f t="shared" si="201"/>
        <v>-3.5856977779656396E-4</v>
      </c>
      <c r="M860" s="19">
        <v>3.5975400000000002E-3</v>
      </c>
      <c r="N860" s="19">
        <v>3.7519599999999999E-3</v>
      </c>
      <c r="O860" s="41">
        <f t="shared" si="202"/>
        <v>7.3495000000000001E-3</v>
      </c>
      <c r="P860" s="19">
        <v>1.0530200000000001</v>
      </c>
      <c r="Q860" s="41">
        <f t="shared" si="203"/>
        <v>1.0603695</v>
      </c>
      <c r="R860" s="44">
        <f t="shared" si="204"/>
        <v>0.32656221633201415</v>
      </c>
      <c r="S860" s="44">
        <f t="shared" si="205"/>
        <v>0.34057949965505974</v>
      </c>
      <c r="T860" s="44">
        <f t="shared" si="206"/>
        <v>0.66714171598707384</v>
      </c>
      <c r="U860" s="44">
        <f t="shared" si="207"/>
        <v>95.586580007988104</v>
      </c>
      <c r="V860" s="44">
        <f t="shared" si="208"/>
        <v>96.253721723975161</v>
      </c>
      <c r="X860" s="36">
        <f t="shared" si="196"/>
        <v>100</v>
      </c>
      <c r="Y860" s="47">
        <f t="shared" si="209"/>
        <v>96.253721723975175</v>
      </c>
    </row>
    <row r="861" spans="1:25" ht="15" x14ac:dyDescent="0.25">
      <c r="A861" s="18" t="s">
        <v>1663</v>
      </c>
      <c r="B861" s="49" t="s">
        <v>1773</v>
      </c>
      <c r="C861" s="18" t="s">
        <v>38</v>
      </c>
      <c r="D861" s="19">
        <v>2.9794299999999998</v>
      </c>
      <c r="E861" s="19">
        <v>0</v>
      </c>
      <c r="F861" s="19">
        <v>0</v>
      </c>
      <c r="G861" s="19">
        <v>0.226026892876</v>
      </c>
      <c r="H861" s="19">
        <f t="shared" si="197"/>
        <v>2.7534031071239999</v>
      </c>
      <c r="I861" s="42">
        <f t="shared" si="198"/>
        <v>0</v>
      </c>
      <c r="J861" s="42">
        <f t="shared" si="199"/>
        <v>0</v>
      </c>
      <c r="K861" s="42">
        <f t="shared" si="200"/>
        <v>7.5862461234531438</v>
      </c>
      <c r="L861" s="42">
        <f t="shared" si="201"/>
        <v>92.413753876546849</v>
      </c>
      <c r="M861" s="19">
        <v>1.9187699999999999E-2</v>
      </c>
      <c r="N861" s="19">
        <v>0.117897</v>
      </c>
      <c r="O861" s="41">
        <f t="shared" si="202"/>
        <v>0.1370847</v>
      </c>
      <c r="P861" s="19">
        <v>0.25901600000000002</v>
      </c>
      <c r="Q861" s="41">
        <f t="shared" si="203"/>
        <v>0.39610070000000003</v>
      </c>
      <c r="R861" s="44">
        <f t="shared" si="204"/>
        <v>0.64400573264013594</v>
      </c>
      <c r="S861" s="44">
        <f t="shared" si="205"/>
        <v>3.957032049754484</v>
      </c>
      <c r="T861" s="44">
        <f t="shared" si="206"/>
        <v>4.6010377823946191</v>
      </c>
      <c r="U861" s="44">
        <f t="shared" si="207"/>
        <v>8.693474926412101</v>
      </c>
      <c r="V861" s="44">
        <f t="shared" si="208"/>
        <v>13.294512708806719</v>
      </c>
      <c r="X861" s="36">
        <f t="shared" si="196"/>
        <v>100</v>
      </c>
      <c r="Y861" s="47">
        <f t="shared" si="209"/>
        <v>13.294512708806721</v>
      </c>
    </row>
    <row r="862" spans="1:25" ht="15" x14ac:dyDescent="0.25">
      <c r="A862" s="18" t="s">
        <v>1664</v>
      </c>
      <c r="B862" s="18" t="s">
        <v>1665</v>
      </c>
      <c r="C862" s="18" t="s">
        <v>38</v>
      </c>
      <c r="D862" s="19">
        <v>0.42229</v>
      </c>
      <c r="E862" s="19">
        <v>0</v>
      </c>
      <c r="F862" s="19">
        <v>0</v>
      </c>
      <c r="G862" s="19">
        <v>0</v>
      </c>
      <c r="H862" s="19">
        <f t="shared" si="197"/>
        <v>0.42229</v>
      </c>
      <c r="I862" s="42">
        <f t="shared" si="198"/>
        <v>0</v>
      </c>
      <c r="J862" s="42">
        <f t="shared" si="199"/>
        <v>0</v>
      </c>
      <c r="K862" s="42">
        <f t="shared" si="200"/>
        <v>0</v>
      </c>
      <c r="L862" s="42">
        <f t="shared" si="201"/>
        <v>100</v>
      </c>
      <c r="M862" s="19">
        <v>0</v>
      </c>
      <c r="N862" s="19">
        <v>0</v>
      </c>
      <c r="O862" s="41">
        <f t="shared" si="202"/>
        <v>0</v>
      </c>
      <c r="P862" s="19">
        <v>0</v>
      </c>
      <c r="Q862" s="41">
        <f t="shared" si="203"/>
        <v>0</v>
      </c>
      <c r="R862" s="44">
        <f t="shared" si="204"/>
        <v>0</v>
      </c>
      <c r="S862" s="44">
        <f t="shared" si="205"/>
        <v>0</v>
      </c>
      <c r="T862" s="44">
        <f t="shared" si="206"/>
        <v>0</v>
      </c>
      <c r="U862" s="44">
        <f t="shared" si="207"/>
        <v>0</v>
      </c>
      <c r="V862" s="44">
        <f t="shared" si="208"/>
        <v>0</v>
      </c>
      <c r="X862" s="36">
        <f t="shared" si="196"/>
        <v>100</v>
      </c>
      <c r="Y862" s="47">
        <f t="shared" si="209"/>
        <v>0</v>
      </c>
    </row>
    <row r="863" spans="1:25" ht="15" x14ac:dyDescent="0.25">
      <c r="A863" s="18" t="s">
        <v>1666</v>
      </c>
      <c r="B863" s="49" t="s">
        <v>1774</v>
      </c>
      <c r="C863" s="18" t="s">
        <v>38</v>
      </c>
      <c r="D863" s="19">
        <v>2.0664799999999999</v>
      </c>
      <c r="E863" s="19">
        <v>0</v>
      </c>
      <c r="F863" s="19">
        <v>0</v>
      </c>
      <c r="G863" s="19">
        <v>0</v>
      </c>
      <c r="H863" s="19">
        <f t="shared" si="197"/>
        <v>2.0664799999999999</v>
      </c>
      <c r="I863" s="42">
        <f t="shared" si="198"/>
        <v>0</v>
      </c>
      <c r="J863" s="42">
        <f t="shared" si="199"/>
        <v>0</v>
      </c>
      <c r="K863" s="42">
        <f t="shared" si="200"/>
        <v>0</v>
      </c>
      <c r="L863" s="42">
        <f t="shared" si="201"/>
        <v>100</v>
      </c>
      <c r="M863" s="19">
        <v>0</v>
      </c>
      <c r="N863" s="19">
        <v>0</v>
      </c>
      <c r="O863" s="41">
        <f t="shared" si="202"/>
        <v>0</v>
      </c>
      <c r="P863" s="19">
        <v>1.4097200000000001E-2</v>
      </c>
      <c r="Q863" s="41">
        <f t="shared" si="203"/>
        <v>1.4097200000000001E-2</v>
      </c>
      <c r="R863" s="44">
        <f t="shared" si="204"/>
        <v>0</v>
      </c>
      <c r="S863" s="44">
        <f t="shared" si="205"/>
        <v>0</v>
      </c>
      <c r="T863" s="44">
        <f t="shared" si="206"/>
        <v>0</v>
      </c>
      <c r="U863" s="44">
        <f t="shared" si="207"/>
        <v>0.68218419728233526</v>
      </c>
      <c r="V863" s="44">
        <f t="shared" si="208"/>
        <v>0.68218419728233526</v>
      </c>
      <c r="X863" s="36">
        <f t="shared" si="196"/>
        <v>100</v>
      </c>
      <c r="Y863" s="47">
        <f t="shared" si="209"/>
        <v>0.68218419728233526</v>
      </c>
    </row>
    <row r="864" spans="1:25" ht="15" x14ac:dyDescent="0.25">
      <c r="A864" s="18" t="s">
        <v>1667</v>
      </c>
      <c r="B864" s="18" t="s">
        <v>1668</v>
      </c>
      <c r="C864" s="18" t="s">
        <v>49</v>
      </c>
      <c r="D864" s="19">
        <v>2.3406500000000001</v>
      </c>
      <c r="E864" s="19">
        <v>0</v>
      </c>
      <c r="F864" s="19">
        <v>0</v>
      </c>
      <c r="G864" s="19">
        <v>0</v>
      </c>
      <c r="H864" s="19">
        <f t="shared" si="197"/>
        <v>2.3406500000000001</v>
      </c>
      <c r="I864" s="42">
        <f t="shared" si="198"/>
        <v>0</v>
      </c>
      <c r="J864" s="42">
        <f t="shared" si="199"/>
        <v>0</v>
      </c>
      <c r="K864" s="42">
        <f t="shared" si="200"/>
        <v>0</v>
      </c>
      <c r="L864" s="42">
        <f t="shared" si="201"/>
        <v>100</v>
      </c>
      <c r="M864" s="19">
        <v>1.03601E-3</v>
      </c>
      <c r="N864" s="19">
        <v>2.8948499999999999E-2</v>
      </c>
      <c r="O864" s="41">
        <f t="shared" si="202"/>
        <v>2.9984509999999999E-2</v>
      </c>
      <c r="P864" s="19">
        <v>0.12734500000000001</v>
      </c>
      <c r="Q864" s="41">
        <f t="shared" si="203"/>
        <v>0.15732951000000001</v>
      </c>
      <c r="R864" s="44">
        <f t="shared" si="204"/>
        <v>4.4261636724841388E-2</v>
      </c>
      <c r="S864" s="44">
        <f t="shared" si="205"/>
        <v>1.236771836882917</v>
      </c>
      <c r="T864" s="44">
        <f t="shared" si="206"/>
        <v>1.2810334736077584</v>
      </c>
      <c r="U864" s="44">
        <f t="shared" si="207"/>
        <v>5.4405827441095429</v>
      </c>
      <c r="V864" s="44">
        <f t="shared" si="208"/>
        <v>6.7216162177173011</v>
      </c>
      <c r="X864" s="36">
        <f t="shared" si="196"/>
        <v>100</v>
      </c>
      <c r="Y864" s="47">
        <f t="shared" si="209"/>
        <v>6.7216162177173011</v>
      </c>
    </row>
    <row r="865" spans="1:25" ht="15" x14ac:dyDescent="0.25">
      <c r="A865" s="18" t="s">
        <v>1669</v>
      </c>
      <c r="B865" s="49" t="s">
        <v>1775</v>
      </c>
      <c r="C865" s="18" t="s">
        <v>49</v>
      </c>
      <c r="D865" s="19">
        <v>6.2527900000000001</v>
      </c>
      <c r="E865" s="19">
        <v>0</v>
      </c>
      <c r="F865" s="19">
        <v>0</v>
      </c>
      <c r="G865" s="19">
        <v>0</v>
      </c>
      <c r="H865" s="19">
        <f t="shared" si="197"/>
        <v>6.2527900000000001</v>
      </c>
      <c r="I865" s="42">
        <f t="shared" si="198"/>
        <v>0</v>
      </c>
      <c r="J865" s="42">
        <f t="shared" si="199"/>
        <v>0</v>
      </c>
      <c r="K865" s="42">
        <f t="shared" si="200"/>
        <v>0</v>
      </c>
      <c r="L865" s="42">
        <f t="shared" si="201"/>
        <v>100</v>
      </c>
      <c r="M865" s="19">
        <v>1.6610799999999998E-2</v>
      </c>
      <c r="N865" s="19">
        <v>6.1575299999999999E-2</v>
      </c>
      <c r="O865" s="41">
        <f t="shared" si="202"/>
        <v>7.8186099999999994E-2</v>
      </c>
      <c r="P865" s="19">
        <v>0.27195799999999998</v>
      </c>
      <c r="Q865" s="41">
        <f t="shared" si="203"/>
        <v>0.35014409999999996</v>
      </c>
      <c r="R865" s="44">
        <f t="shared" si="204"/>
        <v>0.26565421195978112</v>
      </c>
      <c r="S865" s="44">
        <f t="shared" si="205"/>
        <v>0.98476520081435637</v>
      </c>
      <c r="T865" s="44">
        <f t="shared" si="206"/>
        <v>1.2504194127741375</v>
      </c>
      <c r="U865" s="44">
        <f t="shared" si="207"/>
        <v>4.3493864338959085</v>
      </c>
      <c r="V865" s="44">
        <f t="shared" si="208"/>
        <v>5.599805846670046</v>
      </c>
      <c r="X865" s="36">
        <f t="shared" si="196"/>
        <v>100</v>
      </c>
      <c r="Y865" s="47">
        <f t="shared" si="209"/>
        <v>5.599805846670046</v>
      </c>
    </row>
    <row r="866" spans="1:25" ht="15" x14ac:dyDescent="0.25">
      <c r="A866" s="18" t="s">
        <v>1670</v>
      </c>
      <c r="B866" s="18" t="s">
        <v>1671</v>
      </c>
      <c r="C866" s="18" t="s">
        <v>49</v>
      </c>
      <c r="D866" s="19">
        <v>0.28863699999999998</v>
      </c>
      <c r="E866" s="19">
        <v>0</v>
      </c>
      <c r="F866" s="19">
        <v>0</v>
      </c>
      <c r="G866" s="19">
        <v>0</v>
      </c>
      <c r="H866" s="19">
        <f t="shared" si="197"/>
        <v>0.28863699999999998</v>
      </c>
      <c r="I866" s="42">
        <f t="shared" si="198"/>
        <v>0</v>
      </c>
      <c r="J866" s="42">
        <f t="shared" si="199"/>
        <v>0</v>
      </c>
      <c r="K866" s="42">
        <f t="shared" si="200"/>
        <v>0</v>
      </c>
      <c r="L866" s="42">
        <f t="shared" si="201"/>
        <v>100</v>
      </c>
      <c r="M866" s="19">
        <v>0</v>
      </c>
      <c r="N866" s="19">
        <v>0</v>
      </c>
      <c r="O866" s="41">
        <f t="shared" si="202"/>
        <v>0</v>
      </c>
      <c r="P866" s="19">
        <v>1.42171E-2</v>
      </c>
      <c r="Q866" s="41">
        <f t="shared" si="203"/>
        <v>1.42171E-2</v>
      </c>
      <c r="R866" s="44">
        <f t="shared" si="204"/>
        <v>0</v>
      </c>
      <c r="S866" s="44">
        <f t="shared" si="205"/>
        <v>0</v>
      </c>
      <c r="T866" s="44">
        <f t="shared" si="206"/>
        <v>0</v>
      </c>
      <c r="U866" s="44">
        <f t="shared" si="207"/>
        <v>4.9255985892314573</v>
      </c>
      <c r="V866" s="44">
        <f t="shared" si="208"/>
        <v>4.9255985892314573</v>
      </c>
      <c r="X866" s="36">
        <f t="shared" si="196"/>
        <v>100</v>
      </c>
      <c r="Y866" s="47">
        <f t="shared" si="209"/>
        <v>4.9255985892314573</v>
      </c>
    </row>
    <row r="867" spans="1:25" ht="15" x14ac:dyDescent="0.25">
      <c r="A867" s="18" t="s">
        <v>1672</v>
      </c>
      <c r="B867" s="49" t="s">
        <v>1776</v>
      </c>
      <c r="C867" s="18" t="s">
        <v>38</v>
      </c>
      <c r="D867" s="19">
        <v>0.213864</v>
      </c>
      <c r="E867" s="19">
        <v>0</v>
      </c>
      <c r="F867" s="19">
        <v>0</v>
      </c>
      <c r="G867" s="19">
        <v>0</v>
      </c>
      <c r="H867" s="19">
        <f t="shared" si="197"/>
        <v>0.213864</v>
      </c>
      <c r="I867" s="42">
        <f t="shared" si="198"/>
        <v>0</v>
      </c>
      <c r="J867" s="42">
        <f t="shared" si="199"/>
        <v>0</v>
      </c>
      <c r="K867" s="42">
        <f t="shared" si="200"/>
        <v>0</v>
      </c>
      <c r="L867" s="42">
        <f t="shared" si="201"/>
        <v>100</v>
      </c>
      <c r="M867" s="19">
        <v>0</v>
      </c>
      <c r="N867" s="19">
        <v>0</v>
      </c>
      <c r="O867" s="41">
        <f t="shared" si="202"/>
        <v>0</v>
      </c>
      <c r="P867" s="19">
        <v>0</v>
      </c>
      <c r="Q867" s="41">
        <f t="shared" si="203"/>
        <v>0</v>
      </c>
      <c r="R867" s="44">
        <f t="shared" si="204"/>
        <v>0</v>
      </c>
      <c r="S867" s="44">
        <f t="shared" si="205"/>
        <v>0</v>
      </c>
      <c r="T867" s="44">
        <f t="shared" si="206"/>
        <v>0</v>
      </c>
      <c r="U867" s="44">
        <f t="shared" si="207"/>
        <v>0</v>
      </c>
      <c r="V867" s="44">
        <f t="shared" si="208"/>
        <v>0</v>
      </c>
      <c r="X867" s="36">
        <f t="shared" si="196"/>
        <v>100</v>
      </c>
      <c r="Y867" s="47">
        <f t="shared" si="209"/>
        <v>0</v>
      </c>
    </row>
    <row r="868" spans="1:25" ht="15" x14ac:dyDescent="0.25">
      <c r="A868" s="18" t="s">
        <v>1673</v>
      </c>
      <c r="B868" s="18" t="s">
        <v>1631</v>
      </c>
      <c r="C868" s="18" t="s">
        <v>38</v>
      </c>
      <c r="D868" s="19">
        <v>3.2167400000000002</v>
      </c>
      <c r="E868" s="19">
        <v>0</v>
      </c>
      <c r="F868" s="19">
        <v>0</v>
      </c>
      <c r="G868" s="19">
        <v>0</v>
      </c>
      <c r="H868" s="19">
        <f t="shared" si="197"/>
        <v>3.2167400000000002</v>
      </c>
      <c r="I868" s="42">
        <f t="shared" si="198"/>
        <v>0</v>
      </c>
      <c r="J868" s="42">
        <f t="shared" si="199"/>
        <v>0</v>
      </c>
      <c r="K868" s="42">
        <f t="shared" si="200"/>
        <v>0</v>
      </c>
      <c r="L868" s="42">
        <f t="shared" si="201"/>
        <v>100</v>
      </c>
      <c r="M868" s="19">
        <v>1.9678400000000002E-3</v>
      </c>
      <c r="N868" s="19">
        <v>1.19476E-3</v>
      </c>
      <c r="O868" s="41">
        <f t="shared" si="202"/>
        <v>3.1626000000000002E-3</v>
      </c>
      <c r="P868" s="19">
        <v>4.61926E-2</v>
      </c>
      <c r="Q868" s="41">
        <f t="shared" si="203"/>
        <v>4.9355200000000002E-2</v>
      </c>
      <c r="R868" s="44">
        <f t="shared" si="204"/>
        <v>6.1174978394274958E-2</v>
      </c>
      <c r="S868" s="44">
        <f t="shared" si="205"/>
        <v>3.7141951167952644E-2</v>
      </c>
      <c r="T868" s="44">
        <f t="shared" si="206"/>
        <v>9.8316929562227595E-2</v>
      </c>
      <c r="U868" s="44">
        <f t="shared" si="207"/>
        <v>1.4360066402631235</v>
      </c>
      <c r="V868" s="44">
        <f t="shared" si="208"/>
        <v>1.534323569825351</v>
      </c>
      <c r="X868" s="36">
        <f t="shared" si="196"/>
        <v>100</v>
      </c>
      <c r="Y868" s="47">
        <f t="shared" si="209"/>
        <v>1.534323569825351</v>
      </c>
    </row>
    <row r="869" spans="1:25" ht="15" x14ac:dyDescent="0.25">
      <c r="A869" s="18" t="s">
        <v>1674</v>
      </c>
      <c r="B869" s="18" t="s">
        <v>1633</v>
      </c>
      <c r="C869" s="18" t="s">
        <v>38</v>
      </c>
      <c r="D869" s="19">
        <v>11.9314</v>
      </c>
      <c r="E869" s="19">
        <v>0</v>
      </c>
      <c r="F869" s="19">
        <v>0.402326024718</v>
      </c>
      <c r="G869" s="19">
        <v>6.2521484841899996E-2</v>
      </c>
      <c r="H869" s="19">
        <f t="shared" si="197"/>
        <v>11.466552490440099</v>
      </c>
      <c r="I869" s="42">
        <f t="shared" si="198"/>
        <v>0</v>
      </c>
      <c r="J869" s="42">
        <f t="shared" si="199"/>
        <v>3.3719934351207739</v>
      </c>
      <c r="K869" s="42">
        <f t="shared" si="200"/>
        <v>0.52400795247749632</v>
      </c>
      <c r="L869" s="42">
        <f t="shared" si="201"/>
        <v>96.103998612401725</v>
      </c>
      <c r="M869" s="19">
        <v>0.325959</v>
      </c>
      <c r="N869" s="19">
        <v>7.9237600000000005E-2</v>
      </c>
      <c r="O869" s="41">
        <f t="shared" si="202"/>
        <v>0.40519660000000002</v>
      </c>
      <c r="P869" s="19">
        <v>0.23166999999999999</v>
      </c>
      <c r="Q869" s="41">
        <f t="shared" si="203"/>
        <v>0.63686660000000006</v>
      </c>
      <c r="R869" s="44">
        <f t="shared" si="204"/>
        <v>2.731942605226545</v>
      </c>
      <c r="S869" s="44">
        <f t="shared" si="205"/>
        <v>0.66410982784920469</v>
      </c>
      <c r="T869" s="44">
        <f t="shared" si="206"/>
        <v>3.3960524330757496</v>
      </c>
      <c r="U869" s="44">
        <f t="shared" si="207"/>
        <v>1.9416832894714786</v>
      </c>
      <c r="V869" s="44">
        <f t="shared" si="208"/>
        <v>5.3377357225472286</v>
      </c>
      <c r="X869" s="36">
        <f t="shared" si="196"/>
        <v>100</v>
      </c>
      <c r="Y869" s="47">
        <f t="shared" si="209"/>
        <v>5.3377357225472277</v>
      </c>
    </row>
    <row r="870" spans="1:25" ht="15" x14ac:dyDescent="0.25">
      <c r="A870" s="18" t="s">
        <v>1675</v>
      </c>
      <c r="B870" s="18" t="s">
        <v>1635</v>
      </c>
      <c r="C870" s="18" t="s">
        <v>38</v>
      </c>
      <c r="D870" s="19">
        <v>11.3337</v>
      </c>
      <c r="E870" s="19">
        <v>0</v>
      </c>
      <c r="F870" s="19">
        <v>0</v>
      </c>
      <c r="G870" s="19">
        <v>0</v>
      </c>
      <c r="H870" s="19">
        <f t="shared" si="197"/>
        <v>11.3337</v>
      </c>
      <c r="I870" s="42">
        <f t="shared" si="198"/>
        <v>0</v>
      </c>
      <c r="J870" s="42">
        <f t="shared" si="199"/>
        <v>0</v>
      </c>
      <c r="K870" s="42">
        <f t="shared" si="200"/>
        <v>0</v>
      </c>
      <c r="L870" s="42">
        <f t="shared" si="201"/>
        <v>100</v>
      </c>
      <c r="M870" s="19">
        <v>0.42700500000000002</v>
      </c>
      <c r="N870" s="19">
        <v>0.135626</v>
      </c>
      <c r="O870" s="41">
        <f t="shared" si="202"/>
        <v>0.56263099999999999</v>
      </c>
      <c r="P870" s="19">
        <v>0.379718</v>
      </c>
      <c r="Q870" s="41">
        <f t="shared" si="203"/>
        <v>0.94234899999999999</v>
      </c>
      <c r="R870" s="44">
        <f t="shared" si="204"/>
        <v>3.7675692845231481</v>
      </c>
      <c r="S870" s="44">
        <f t="shared" si="205"/>
        <v>1.1966612844878548</v>
      </c>
      <c r="T870" s="44">
        <f t="shared" si="206"/>
        <v>4.9642305690110025</v>
      </c>
      <c r="U870" s="44">
        <f t="shared" si="207"/>
        <v>3.3503445476763991</v>
      </c>
      <c r="V870" s="44">
        <f t="shared" si="208"/>
        <v>8.3145751166874007</v>
      </c>
      <c r="X870" s="36">
        <f t="shared" si="196"/>
        <v>100</v>
      </c>
      <c r="Y870" s="47">
        <f t="shared" si="209"/>
        <v>8.3145751166874007</v>
      </c>
    </row>
    <row r="871" spans="1:25" ht="15" x14ac:dyDescent="0.25">
      <c r="A871" s="18" t="s">
        <v>1676</v>
      </c>
      <c r="B871" s="18" t="s">
        <v>1677</v>
      </c>
      <c r="C871" s="18" t="s">
        <v>49</v>
      </c>
      <c r="D871" s="19">
        <v>4.02081</v>
      </c>
      <c r="E871" s="19">
        <v>0</v>
      </c>
      <c r="F871" s="19">
        <v>0.51332113086300002</v>
      </c>
      <c r="G871" s="19">
        <v>3.4512755268499999</v>
      </c>
      <c r="H871" s="19">
        <f t="shared" si="197"/>
        <v>5.6213342287000145E-2</v>
      </c>
      <c r="I871" s="42">
        <f t="shared" si="198"/>
        <v>0</v>
      </c>
      <c r="J871" s="42">
        <f t="shared" si="199"/>
        <v>12.766609983137728</v>
      </c>
      <c r="K871" s="42">
        <f t="shared" si="200"/>
        <v>85.835329867613737</v>
      </c>
      <c r="L871" s="42">
        <f t="shared" si="201"/>
        <v>1.3980601492485381</v>
      </c>
      <c r="M871" s="19">
        <v>6.2323999999999997E-2</v>
      </c>
      <c r="N871" s="19">
        <v>0.28878399999999999</v>
      </c>
      <c r="O871" s="41">
        <f t="shared" si="202"/>
        <v>0.35110799999999998</v>
      </c>
      <c r="P871" s="19">
        <v>0.28428799999999999</v>
      </c>
      <c r="Q871" s="41">
        <f t="shared" si="203"/>
        <v>0.63539599999999996</v>
      </c>
      <c r="R871" s="44">
        <f t="shared" si="204"/>
        <v>1.5500359380323865</v>
      </c>
      <c r="S871" s="44">
        <f t="shared" si="205"/>
        <v>7.1822344254018473</v>
      </c>
      <c r="T871" s="44">
        <f t="shared" si="206"/>
        <v>8.7322703634342336</v>
      </c>
      <c r="U871" s="44">
        <f t="shared" si="207"/>
        <v>7.0704161599279738</v>
      </c>
      <c r="V871" s="44">
        <f t="shared" si="208"/>
        <v>15.802686523362208</v>
      </c>
      <c r="X871" s="36">
        <f t="shared" ref="X871:X879" si="210">SUM(I871:L871)</f>
        <v>100</v>
      </c>
      <c r="Y871" s="47">
        <f t="shared" si="209"/>
        <v>15.802686523362208</v>
      </c>
    </row>
    <row r="872" spans="1:25" ht="15" x14ac:dyDescent="0.25">
      <c r="A872" s="18" t="s">
        <v>1678</v>
      </c>
      <c r="B872" s="18" t="s">
        <v>1679</v>
      </c>
      <c r="C872" s="18" t="s">
        <v>38</v>
      </c>
      <c r="D872" s="19">
        <v>4.3688200000000004</v>
      </c>
      <c r="E872" s="19">
        <v>0</v>
      </c>
      <c r="F872" s="19">
        <v>0</v>
      </c>
      <c r="G872" s="19">
        <v>0</v>
      </c>
      <c r="H872" s="19">
        <f t="shared" si="197"/>
        <v>4.3688200000000004</v>
      </c>
      <c r="I872" s="42">
        <f t="shared" si="198"/>
        <v>0</v>
      </c>
      <c r="J872" s="42">
        <f t="shared" si="199"/>
        <v>0</v>
      </c>
      <c r="K872" s="42">
        <f t="shared" si="200"/>
        <v>0</v>
      </c>
      <c r="L872" s="42">
        <f t="shared" si="201"/>
        <v>100</v>
      </c>
      <c r="M872" s="19">
        <v>0</v>
      </c>
      <c r="N872" s="19">
        <v>0</v>
      </c>
      <c r="O872" s="41">
        <f t="shared" si="202"/>
        <v>0</v>
      </c>
      <c r="P872" s="19">
        <v>1.00085E-2</v>
      </c>
      <c r="Q872" s="41">
        <f t="shared" si="203"/>
        <v>1.00085E-2</v>
      </c>
      <c r="R872" s="44">
        <f t="shared" si="204"/>
        <v>0</v>
      </c>
      <c r="S872" s="44">
        <f t="shared" si="205"/>
        <v>0</v>
      </c>
      <c r="T872" s="44">
        <f t="shared" si="206"/>
        <v>0</v>
      </c>
      <c r="U872" s="44">
        <f t="shared" si="207"/>
        <v>0.22908931931276635</v>
      </c>
      <c r="V872" s="44">
        <f t="shared" si="208"/>
        <v>0.22908931931276635</v>
      </c>
      <c r="X872" s="36">
        <f t="shared" si="210"/>
        <v>100</v>
      </c>
      <c r="Y872" s="47">
        <f t="shared" si="209"/>
        <v>0.22908931931276635</v>
      </c>
    </row>
    <row r="873" spans="1:25" ht="15" x14ac:dyDescent="0.25">
      <c r="A873" s="18" t="s">
        <v>1680</v>
      </c>
      <c r="B873" s="18" t="s">
        <v>1681</v>
      </c>
      <c r="C873" s="18" t="s">
        <v>49</v>
      </c>
      <c r="D873" s="19">
        <v>179.92500000000001</v>
      </c>
      <c r="E873" s="19">
        <v>0</v>
      </c>
      <c r="F873" s="19">
        <v>0.40604358136899998</v>
      </c>
      <c r="G873" s="19">
        <v>5.0503702645599997</v>
      </c>
      <c r="H873" s="19">
        <f t="shared" si="197"/>
        <v>174.46858615407101</v>
      </c>
      <c r="I873" s="42">
        <f t="shared" si="198"/>
        <v>0</v>
      </c>
      <c r="J873" s="42">
        <f t="shared" si="199"/>
        <v>0.22567379817646241</v>
      </c>
      <c r="K873" s="42">
        <f t="shared" si="200"/>
        <v>2.8069308125941363</v>
      </c>
      <c r="L873" s="42">
        <f t="shared" si="201"/>
        <v>96.967395389229395</v>
      </c>
      <c r="M873" s="19">
        <v>1.7687999999999999</v>
      </c>
      <c r="N873" s="19">
        <v>1.7120200000000001</v>
      </c>
      <c r="O873" s="41">
        <f t="shared" si="202"/>
        <v>3.48082</v>
      </c>
      <c r="P873" s="19">
        <v>5.7454400000000003</v>
      </c>
      <c r="Q873" s="41">
        <f t="shared" si="203"/>
        <v>9.2262599999999999</v>
      </c>
      <c r="R873" s="44">
        <f t="shared" si="204"/>
        <v>0.98307628178407658</v>
      </c>
      <c r="S873" s="44">
        <f t="shared" si="205"/>
        <v>0.95151868834236486</v>
      </c>
      <c r="T873" s="44">
        <f t="shared" si="206"/>
        <v>1.9345949701264415</v>
      </c>
      <c r="U873" s="44">
        <f t="shared" si="207"/>
        <v>3.1932416284563012</v>
      </c>
      <c r="V873" s="44">
        <f t="shared" si="208"/>
        <v>5.1278365985827428</v>
      </c>
      <c r="X873" s="36">
        <f t="shared" si="210"/>
        <v>100</v>
      </c>
      <c r="Y873" s="47">
        <f t="shared" si="209"/>
        <v>5.1278365985827428</v>
      </c>
    </row>
    <row r="874" spans="1:25" ht="15" x14ac:dyDescent="0.25">
      <c r="A874" s="18" t="s">
        <v>1682</v>
      </c>
      <c r="B874" s="18" t="s">
        <v>1683</v>
      </c>
      <c r="C874" s="18" t="s">
        <v>38</v>
      </c>
      <c r="D874" s="19">
        <v>1.35137</v>
      </c>
      <c r="E874" s="19">
        <v>7.7826131262400001E-3</v>
      </c>
      <c r="F874" s="19">
        <v>1.13687270968</v>
      </c>
      <c r="G874" s="19">
        <v>0.206711462693</v>
      </c>
      <c r="H874" s="19">
        <f t="shared" ref="H874:H879" si="211">D874-E874-F874-G874</f>
        <v>3.2145007600181685E-6</v>
      </c>
      <c r="I874" s="42">
        <f t="shared" ref="I874:I879" si="212">E874/D874*100</f>
        <v>0.5759054238469109</v>
      </c>
      <c r="J874" s="42">
        <f t="shared" ref="J874:J879" si="213">F874/D874*100</f>
        <v>84.127419557930111</v>
      </c>
      <c r="K874" s="42">
        <f t="shared" ref="K874:K879" si="214">G874/D874*100</f>
        <v>15.296437148449352</v>
      </c>
      <c r="L874" s="42">
        <f t="shared" ref="L874:L879" si="215">H874/D874*100</f>
        <v>2.3786977363846827E-4</v>
      </c>
      <c r="M874" s="19">
        <v>1.1599999999999999E-2</v>
      </c>
      <c r="N874" s="19">
        <v>9.1999999999999998E-3</v>
      </c>
      <c r="O874" s="41">
        <f t="shared" ref="O874:O879" si="216">M874+N874</f>
        <v>2.0799999999999999E-2</v>
      </c>
      <c r="P874" s="19">
        <v>0.62091499999999999</v>
      </c>
      <c r="Q874" s="41">
        <f t="shared" ref="Q874:Q879" si="217">O874+P874</f>
        <v>0.64171500000000004</v>
      </c>
      <c r="R874" s="44">
        <f t="shared" ref="R874:R879" si="218">M874/D874*100</f>
        <v>0.85838815424347137</v>
      </c>
      <c r="S874" s="44">
        <f t="shared" ref="S874:S879" si="219">N874/D874*100</f>
        <v>0.68079060508964973</v>
      </c>
      <c r="T874" s="44">
        <f t="shared" ref="T874:T879" si="220">O874/D874*100</f>
        <v>1.5391787593331212</v>
      </c>
      <c r="U874" s="44">
        <f t="shared" ref="U874:U879" si="221">P874/D874*100</f>
        <v>45.947075930352163</v>
      </c>
      <c r="V874" s="44">
        <f t="shared" ref="V874:V879" si="222">Q874/D874*100</f>
        <v>47.486254689685289</v>
      </c>
      <c r="X874" s="36">
        <f t="shared" si="210"/>
        <v>100.00000000000001</v>
      </c>
      <c r="Y874" s="47">
        <f t="shared" ref="Y874:Y879" si="223">SUM(R874:S874,U874)</f>
        <v>47.486254689685282</v>
      </c>
    </row>
    <row r="875" spans="1:25" ht="30" x14ac:dyDescent="0.25">
      <c r="A875" s="18" t="s">
        <v>1684</v>
      </c>
      <c r="B875" s="49" t="s">
        <v>1777</v>
      </c>
      <c r="C875" s="18" t="s">
        <v>38</v>
      </c>
      <c r="D875" s="19">
        <v>4.9088000000000003</v>
      </c>
      <c r="E875" s="19">
        <v>0</v>
      </c>
      <c r="F875" s="19">
        <v>0</v>
      </c>
      <c r="G875" s="19">
        <v>0</v>
      </c>
      <c r="H875" s="19">
        <f t="shared" si="211"/>
        <v>4.9088000000000003</v>
      </c>
      <c r="I875" s="42">
        <f t="shared" si="212"/>
        <v>0</v>
      </c>
      <c r="J875" s="42">
        <f t="shared" si="213"/>
        <v>0</v>
      </c>
      <c r="K875" s="42">
        <f t="shared" si="214"/>
        <v>0</v>
      </c>
      <c r="L875" s="42">
        <f t="shared" si="215"/>
        <v>100</v>
      </c>
      <c r="M875" s="19">
        <v>2.48344E-2</v>
      </c>
      <c r="N875" s="19">
        <v>1.3266699999999999E-2</v>
      </c>
      <c r="O875" s="41">
        <f t="shared" si="216"/>
        <v>3.8101099999999999E-2</v>
      </c>
      <c r="P875" s="19">
        <v>6.4073599999999994E-2</v>
      </c>
      <c r="Q875" s="41">
        <f t="shared" si="217"/>
        <v>0.10217469999999999</v>
      </c>
      <c r="R875" s="44">
        <f t="shared" si="218"/>
        <v>0.50591590612777049</v>
      </c>
      <c r="S875" s="44">
        <f t="shared" si="219"/>
        <v>0.27026360821382001</v>
      </c>
      <c r="T875" s="44">
        <f t="shared" si="220"/>
        <v>0.77617951434159049</v>
      </c>
      <c r="U875" s="44">
        <f t="shared" si="221"/>
        <v>1.3052803129074313</v>
      </c>
      <c r="V875" s="44">
        <f t="shared" si="222"/>
        <v>2.0814598272490219</v>
      </c>
      <c r="X875" s="36">
        <f t="shared" si="210"/>
        <v>100</v>
      </c>
      <c r="Y875" s="47">
        <f t="shared" si="223"/>
        <v>2.0814598272490219</v>
      </c>
    </row>
    <row r="876" spans="1:25" ht="15" x14ac:dyDescent="0.25">
      <c r="A876" s="18" t="s">
        <v>2512</v>
      </c>
      <c r="B876" s="18" t="s">
        <v>1685</v>
      </c>
      <c r="C876" s="18" t="s">
        <v>38</v>
      </c>
      <c r="D876" s="19">
        <v>0.264295</v>
      </c>
      <c r="E876" s="19">
        <v>0</v>
      </c>
      <c r="F876" s="19">
        <v>0</v>
      </c>
      <c r="G876" s="19">
        <v>0</v>
      </c>
      <c r="H876" s="19">
        <f t="shared" si="211"/>
        <v>0.264295</v>
      </c>
      <c r="I876" s="42">
        <f t="shared" si="212"/>
        <v>0</v>
      </c>
      <c r="J876" s="42">
        <f t="shared" si="213"/>
        <v>0</v>
      </c>
      <c r="K876" s="42">
        <f t="shared" si="214"/>
        <v>0</v>
      </c>
      <c r="L876" s="42">
        <f t="shared" si="215"/>
        <v>100</v>
      </c>
      <c r="M876" s="19">
        <v>0</v>
      </c>
      <c r="N876" s="19">
        <v>0</v>
      </c>
      <c r="O876" s="41">
        <f t="shared" si="216"/>
        <v>0</v>
      </c>
      <c r="P876" s="19">
        <v>1.39839E-2</v>
      </c>
      <c r="Q876" s="41">
        <f t="shared" si="217"/>
        <v>1.39839E-2</v>
      </c>
      <c r="R876" s="44">
        <f t="shared" si="218"/>
        <v>0</v>
      </c>
      <c r="S876" s="44">
        <f t="shared" si="219"/>
        <v>0</v>
      </c>
      <c r="T876" s="44">
        <f t="shared" si="220"/>
        <v>0</v>
      </c>
      <c r="U876" s="44">
        <f t="shared" si="221"/>
        <v>5.2910195047201052</v>
      </c>
      <c r="V876" s="44">
        <f t="shared" si="222"/>
        <v>5.2910195047201052</v>
      </c>
      <c r="X876" s="36">
        <f t="shared" si="210"/>
        <v>100</v>
      </c>
      <c r="Y876" s="47">
        <f t="shared" si="223"/>
        <v>5.2910195047201052</v>
      </c>
    </row>
    <row r="877" spans="1:25" ht="15" x14ac:dyDescent="0.25">
      <c r="A877" s="18" t="s">
        <v>1686</v>
      </c>
      <c r="B877" s="18" t="s">
        <v>1687</v>
      </c>
      <c r="C877" s="18" t="s">
        <v>38</v>
      </c>
      <c r="D877" s="19">
        <v>1.4277</v>
      </c>
      <c r="E877" s="19">
        <v>0</v>
      </c>
      <c r="F877" s="19">
        <v>0</v>
      </c>
      <c r="G877" s="19">
        <v>0</v>
      </c>
      <c r="H877" s="19">
        <f t="shared" si="211"/>
        <v>1.4277</v>
      </c>
      <c r="I877" s="42">
        <f t="shared" si="212"/>
        <v>0</v>
      </c>
      <c r="J877" s="42">
        <f t="shared" si="213"/>
        <v>0</v>
      </c>
      <c r="K877" s="42">
        <f t="shared" si="214"/>
        <v>0</v>
      </c>
      <c r="L877" s="42">
        <f t="shared" si="215"/>
        <v>100</v>
      </c>
      <c r="M877" s="19">
        <v>4.7930199999999999E-2</v>
      </c>
      <c r="N877" s="19">
        <v>1.02725E-2</v>
      </c>
      <c r="O877" s="41">
        <f t="shared" si="216"/>
        <v>5.8202699999999996E-2</v>
      </c>
      <c r="P877" s="19">
        <v>9.0842200000000005E-3</v>
      </c>
      <c r="Q877" s="41">
        <f t="shared" si="217"/>
        <v>6.728692E-2</v>
      </c>
      <c r="R877" s="44">
        <f t="shared" si="218"/>
        <v>3.3571618687399316</v>
      </c>
      <c r="S877" s="44">
        <f t="shared" si="219"/>
        <v>0.71951390348112354</v>
      </c>
      <c r="T877" s="44">
        <f t="shared" si="220"/>
        <v>4.0766757722210549</v>
      </c>
      <c r="U877" s="44">
        <f t="shared" si="221"/>
        <v>0.63628353295510265</v>
      </c>
      <c r="V877" s="44">
        <f t="shared" si="222"/>
        <v>4.7129593051761578</v>
      </c>
      <c r="X877" s="36">
        <f t="shared" si="210"/>
        <v>100</v>
      </c>
      <c r="Y877" s="47">
        <f t="shared" si="223"/>
        <v>4.7129593051761578</v>
      </c>
    </row>
    <row r="878" spans="1:25" ht="15" x14ac:dyDescent="0.25">
      <c r="A878" s="18" t="s">
        <v>1688</v>
      </c>
      <c r="B878" s="18" t="s">
        <v>1689</v>
      </c>
      <c r="C878" s="18" t="s">
        <v>49</v>
      </c>
      <c r="D878" s="19">
        <v>1.1861600000000001</v>
      </c>
      <c r="E878" s="19">
        <v>0</v>
      </c>
      <c r="F878" s="19">
        <v>0</v>
      </c>
      <c r="G878" s="19">
        <v>0</v>
      </c>
      <c r="H878" s="19">
        <f t="shared" si="211"/>
        <v>1.1861600000000001</v>
      </c>
      <c r="I878" s="42">
        <f t="shared" si="212"/>
        <v>0</v>
      </c>
      <c r="J878" s="42">
        <f t="shared" si="213"/>
        <v>0</v>
      </c>
      <c r="K878" s="42">
        <f t="shared" si="214"/>
        <v>0</v>
      </c>
      <c r="L878" s="42">
        <f t="shared" si="215"/>
        <v>100</v>
      </c>
      <c r="M878" s="19">
        <v>4.5656999999999998E-3</v>
      </c>
      <c r="N878" s="19">
        <v>5.5284000000000002E-3</v>
      </c>
      <c r="O878" s="41">
        <f t="shared" si="216"/>
        <v>1.00941E-2</v>
      </c>
      <c r="P878" s="19">
        <v>0.14158999999999999</v>
      </c>
      <c r="Q878" s="41">
        <f t="shared" si="217"/>
        <v>0.15168409999999999</v>
      </c>
      <c r="R878" s="44">
        <f t="shared" si="218"/>
        <v>0.38491434545086661</v>
      </c>
      <c r="S878" s="44">
        <f t="shared" si="219"/>
        <v>0.4660754029810481</v>
      </c>
      <c r="T878" s="44">
        <f t="shared" si="220"/>
        <v>0.85098974843191466</v>
      </c>
      <c r="U878" s="44">
        <f t="shared" si="221"/>
        <v>11.936838200580022</v>
      </c>
      <c r="V878" s="44">
        <f t="shared" si="222"/>
        <v>12.787827949011934</v>
      </c>
      <c r="X878" s="36">
        <f t="shared" si="210"/>
        <v>100</v>
      </c>
      <c r="Y878" s="47">
        <f t="shared" si="223"/>
        <v>12.787827949011936</v>
      </c>
    </row>
    <row r="879" spans="1:25" ht="15" x14ac:dyDescent="0.25">
      <c r="A879" s="18" t="s">
        <v>1690</v>
      </c>
      <c r="B879" s="18" t="s">
        <v>1691</v>
      </c>
      <c r="C879" s="18" t="s">
        <v>1778</v>
      </c>
      <c r="D879" s="19">
        <v>1.73186</v>
      </c>
      <c r="E879" s="19">
        <v>0</v>
      </c>
      <c r="F879" s="19">
        <v>0</v>
      </c>
      <c r="G879" s="19">
        <v>0</v>
      </c>
      <c r="H879" s="19">
        <f t="shared" si="211"/>
        <v>1.73186</v>
      </c>
      <c r="I879" s="42">
        <f t="shared" si="212"/>
        <v>0</v>
      </c>
      <c r="J879" s="42">
        <f t="shared" si="213"/>
        <v>0</v>
      </c>
      <c r="K879" s="42">
        <f t="shared" si="214"/>
        <v>0</v>
      </c>
      <c r="L879" s="42">
        <f t="shared" si="215"/>
        <v>100</v>
      </c>
      <c r="M879" s="19">
        <v>4.6245000000000001E-2</v>
      </c>
      <c r="N879" s="19">
        <v>2.2850800000000001E-2</v>
      </c>
      <c r="O879" s="41">
        <f t="shared" si="216"/>
        <v>6.9095799999999999E-2</v>
      </c>
      <c r="P879" s="19">
        <v>0.10301200000000001</v>
      </c>
      <c r="Q879" s="41">
        <f t="shared" si="217"/>
        <v>0.17210780000000001</v>
      </c>
      <c r="R879" s="44">
        <f t="shared" si="218"/>
        <v>2.670250482140589</v>
      </c>
      <c r="S879" s="44">
        <f t="shared" si="219"/>
        <v>1.3194369059854723</v>
      </c>
      <c r="T879" s="44">
        <f t="shared" si="220"/>
        <v>3.9896873881260611</v>
      </c>
      <c r="U879" s="44">
        <f t="shared" si="221"/>
        <v>5.94805584747035</v>
      </c>
      <c r="V879" s="44">
        <f t="shared" si="222"/>
        <v>9.937743235596411</v>
      </c>
      <c r="X879" s="36">
        <f t="shared" si="210"/>
        <v>100</v>
      </c>
      <c r="Y879" s="47">
        <f t="shared" si="223"/>
        <v>9.937743235596411</v>
      </c>
    </row>
    <row r="881" spans="8:25" ht="15" x14ac:dyDescent="0.25">
      <c r="H881" s="35" t="s">
        <v>37</v>
      </c>
      <c r="I881" s="43">
        <f t="shared" ref="I881:N881" si="224">MIN(I2:I879)</f>
        <v>0</v>
      </c>
      <c r="J881" s="43">
        <f t="shared" si="224"/>
        <v>0</v>
      </c>
      <c r="K881" s="43">
        <f t="shared" si="224"/>
        <v>0</v>
      </c>
      <c r="L881" s="43">
        <f t="shared" si="224"/>
        <v>-3.857342437554274E-4</v>
      </c>
      <c r="M881" s="43">
        <f t="shared" si="224"/>
        <v>0</v>
      </c>
      <c r="N881" s="43">
        <f t="shared" si="224"/>
        <v>0</v>
      </c>
      <c r="O881">
        <f>M881+N881</f>
        <v>0</v>
      </c>
      <c r="P881" s="50">
        <f>MIN(P2:P879)</f>
        <v>0</v>
      </c>
      <c r="Q881"/>
      <c r="R881" s="45">
        <f>MIN(R2:R879)</f>
        <v>0</v>
      </c>
      <c r="S881" s="45">
        <f>MIN(S2:S879)</f>
        <v>0</v>
      </c>
      <c r="U881" s="45">
        <f>MIN(U2:U879)</f>
        <v>0</v>
      </c>
      <c r="W881" s="35"/>
      <c r="X881" s="35"/>
      <c r="Y881" s="37"/>
    </row>
    <row r="882" spans="8:25" ht="15" x14ac:dyDescent="0.25">
      <c r="H882" s="35" t="s">
        <v>37</v>
      </c>
      <c r="I882" s="43">
        <f>MAX(I2:I879)</f>
        <v>87.175721929237554</v>
      </c>
      <c r="J882" s="43">
        <f>MAX(J2:J879)</f>
        <v>100.00038573424375</v>
      </c>
      <c r="K882" s="43">
        <f>MAX(K2:K879)</f>
        <v>100.00024991431286</v>
      </c>
      <c r="L882" s="43">
        <f>MAX(L2:L879)</f>
        <v>100</v>
      </c>
      <c r="M882" s="43">
        <f t="shared" ref="M882:N882" si="225">MAX(M2:M879)</f>
        <v>8.4206400000000006</v>
      </c>
      <c r="N882" s="43">
        <f t="shared" si="225"/>
        <v>6.1381800000000002</v>
      </c>
      <c r="O882" s="37"/>
      <c r="P882" s="50">
        <f>MAX(P2:P879)</f>
        <v>16.0213</v>
      </c>
      <c r="Q882" s="37"/>
      <c r="R882" s="46">
        <f>MAX(R2:R879)</f>
        <v>35.14609525732795</v>
      </c>
      <c r="S882" s="46">
        <f>MAX(S2:S879)</f>
        <v>51.939906898011003</v>
      </c>
      <c r="T882" s="46"/>
      <c r="U882" s="46">
        <f>MAX(U2:U879)</f>
        <v>95.586580007988104</v>
      </c>
      <c r="V882" s="46"/>
      <c r="W882" s="35"/>
      <c r="X882" s="51">
        <f>MAX(X2:X879)</f>
        <v>100.00000000000003</v>
      </c>
      <c r="Y882" s="52">
        <f>MAX(Y2:Y879)</f>
        <v>96.253721723975175</v>
      </c>
    </row>
  </sheetData>
  <autoFilter ref="A1:U879" xr:uid="{00000000-0009-0000-0000-000001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Sites Assessment</vt:lpstr>
      <vt:lpstr>Sheet1</vt:lpstr>
      <vt:lpstr>Calculations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Williamson</dc:creator>
  <cp:lastModifiedBy>Johndaniel Jaques</cp:lastModifiedBy>
  <dcterms:created xsi:type="dcterms:W3CDTF">2015-12-04T10:36:28Z</dcterms:created>
  <dcterms:modified xsi:type="dcterms:W3CDTF">2021-03-10T14:27:01Z</dcterms:modified>
</cp:coreProperties>
</file>