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N:\2023\Projects\2023s1344 - Preston City Council - Central Lancs SFRA\2_Reference\Outgoing\Issued 20250127\Appendices\"/>
    </mc:Choice>
  </mc:AlternateContent>
  <xr:revisionPtr revIDLastSave="0" documentId="13_ncr:1_{5FB168E1-A65C-4BA1-870E-17782E89A40E}" xr6:coauthVersionLast="47" xr6:coauthVersionMax="47" xr10:uidLastSave="{00000000-0000-0000-0000-000000000000}"/>
  <bookViews>
    <workbookView xWindow="28680" yWindow="-120" windowWidth="29040" windowHeight="15840" tabRatio="558" xr2:uid="{00000000-000D-0000-FFFF-FFFF00000000}"/>
  </bookViews>
  <sheets>
    <sheet name="Sites Assessment" sheetId="3" r:id="rId1"/>
    <sheet name="Calculations" sheetId="1" state="hidden" r:id="rId2"/>
  </sheets>
  <definedNames>
    <definedName name="_xlnm._FilterDatabase" localSheetId="1" hidden="1">Calculations!$A$1:$AC$407</definedName>
    <definedName name="_xlnm._FilterDatabase" localSheetId="0" hidden="1">'Sites Assessment'!$B$25:$AH$428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3" l="1"/>
  <c r="C27" i="3"/>
  <c r="D27" i="3"/>
  <c r="E27" i="3"/>
  <c r="F27" i="3"/>
  <c r="G27" i="3"/>
  <c r="H27" i="3"/>
  <c r="I27" i="3"/>
  <c r="J27" i="3"/>
  <c r="K27" i="3"/>
  <c r="L27" i="3"/>
  <c r="M27" i="3"/>
  <c r="N27" i="3"/>
  <c r="O27" i="3"/>
  <c r="P27" i="3"/>
  <c r="Q27" i="3"/>
  <c r="R27" i="3"/>
  <c r="S27" i="3"/>
  <c r="T27" i="3"/>
  <c r="U27" i="3"/>
  <c r="V27" i="3"/>
  <c r="W27" i="3"/>
  <c r="X27" i="3"/>
  <c r="Y27" i="3"/>
  <c r="Z27" i="3"/>
  <c r="AA27" i="3"/>
  <c r="AB27" i="3"/>
  <c r="B28" i="3"/>
  <c r="C28" i="3"/>
  <c r="D28" i="3"/>
  <c r="E28" i="3"/>
  <c r="F28" i="3"/>
  <c r="G28" i="3"/>
  <c r="H28" i="3"/>
  <c r="I28" i="3"/>
  <c r="J28" i="3"/>
  <c r="K28" i="3"/>
  <c r="L28" i="3"/>
  <c r="M28" i="3"/>
  <c r="N28" i="3"/>
  <c r="O28" i="3"/>
  <c r="P28" i="3"/>
  <c r="Q28" i="3"/>
  <c r="R28" i="3"/>
  <c r="S28" i="3"/>
  <c r="T28" i="3"/>
  <c r="U28" i="3"/>
  <c r="V28" i="3"/>
  <c r="W28" i="3"/>
  <c r="X28" i="3"/>
  <c r="Y28" i="3"/>
  <c r="Z28" i="3"/>
  <c r="AA28" i="3"/>
  <c r="AB28" i="3"/>
  <c r="B29" i="3"/>
  <c r="C29" i="3"/>
  <c r="D29" i="3"/>
  <c r="E29" i="3"/>
  <c r="F29" i="3"/>
  <c r="G29" i="3"/>
  <c r="H29" i="3"/>
  <c r="I29" i="3"/>
  <c r="J29" i="3"/>
  <c r="K29" i="3"/>
  <c r="L29" i="3"/>
  <c r="M29" i="3"/>
  <c r="N29" i="3"/>
  <c r="O29" i="3"/>
  <c r="P29" i="3"/>
  <c r="Q29" i="3"/>
  <c r="R29" i="3"/>
  <c r="S29" i="3"/>
  <c r="T29" i="3"/>
  <c r="U29" i="3"/>
  <c r="V29" i="3"/>
  <c r="W29" i="3"/>
  <c r="X29" i="3"/>
  <c r="Y29" i="3"/>
  <c r="Z29" i="3"/>
  <c r="AA29" i="3"/>
  <c r="AB29" i="3"/>
  <c r="B30" i="3"/>
  <c r="C30" i="3"/>
  <c r="D30" i="3"/>
  <c r="E30" i="3"/>
  <c r="F30" i="3"/>
  <c r="G30" i="3"/>
  <c r="H30" i="3"/>
  <c r="I30" i="3"/>
  <c r="J30" i="3"/>
  <c r="K30" i="3"/>
  <c r="L30" i="3"/>
  <c r="M30" i="3"/>
  <c r="N30" i="3"/>
  <c r="O30" i="3"/>
  <c r="P30" i="3"/>
  <c r="Q30" i="3"/>
  <c r="R30" i="3"/>
  <c r="S30" i="3"/>
  <c r="T30" i="3"/>
  <c r="U30" i="3"/>
  <c r="V30" i="3"/>
  <c r="W30" i="3"/>
  <c r="X30" i="3"/>
  <c r="Y30" i="3"/>
  <c r="Z30" i="3"/>
  <c r="AA30" i="3"/>
  <c r="AB30" i="3"/>
  <c r="B31" i="3"/>
  <c r="C31" i="3"/>
  <c r="D31" i="3"/>
  <c r="E31" i="3"/>
  <c r="F31" i="3"/>
  <c r="G31" i="3"/>
  <c r="H31" i="3"/>
  <c r="I31" i="3"/>
  <c r="J31" i="3"/>
  <c r="K31" i="3"/>
  <c r="L31" i="3"/>
  <c r="M31" i="3"/>
  <c r="N31" i="3"/>
  <c r="O31" i="3"/>
  <c r="P31" i="3"/>
  <c r="Q31" i="3"/>
  <c r="R31" i="3"/>
  <c r="S31" i="3"/>
  <c r="T31" i="3"/>
  <c r="U31" i="3"/>
  <c r="V31" i="3"/>
  <c r="W31" i="3"/>
  <c r="X31" i="3"/>
  <c r="Y31" i="3"/>
  <c r="Z31" i="3"/>
  <c r="AA31" i="3"/>
  <c r="AB31" i="3"/>
  <c r="B32" i="3"/>
  <c r="C32" i="3"/>
  <c r="D32" i="3"/>
  <c r="E32" i="3"/>
  <c r="F32" i="3"/>
  <c r="G32" i="3"/>
  <c r="H32" i="3"/>
  <c r="I32" i="3"/>
  <c r="J32" i="3"/>
  <c r="K32" i="3"/>
  <c r="L32" i="3"/>
  <c r="M32" i="3"/>
  <c r="N32" i="3"/>
  <c r="O32" i="3"/>
  <c r="P32" i="3"/>
  <c r="Q32" i="3"/>
  <c r="R32" i="3"/>
  <c r="S32" i="3"/>
  <c r="T32" i="3"/>
  <c r="U32" i="3"/>
  <c r="V32" i="3"/>
  <c r="W32" i="3"/>
  <c r="X32" i="3"/>
  <c r="Y32" i="3"/>
  <c r="Z32" i="3"/>
  <c r="AA32" i="3"/>
  <c r="AB32" i="3"/>
  <c r="B33" i="3"/>
  <c r="C33" i="3"/>
  <c r="D33" i="3"/>
  <c r="E33" i="3"/>
  <c r="F33" i="3"/>
  <c r="G33" i="3"/>
  <c r="H33" i="3"/>
  <c r="I33" i="3"/>
  <c r="J33" i="3"/>
  <c r="K33" i="3"/>
  <c r="L33" i="3"/>
  <c r="M33" i="3"/>
  <c r="N33" i="3"/>
  <c r="O33" i="3"/>
  <c r="P33" i="3"/>
  <c r="Q33" i="3"/>
  <c r="R33" i="3"/>
  <c r="S33" i="3"/>
  <c r="T33" i="3"/>
  <c r="U33" i="3"/>
  <c r="V33" i="3"/>
  <c r="W33" i="3"/>
  <c r="X33" i="3"/>
  <c r="Y33" i="3"/>
  <c r="Z33" i="3"/>
  <c r="AA33" i="3"/>
  <c r="AB33" i="3"/>
  <c r="B34" i="3"/>
  <c r="C34" i="3"/>
  <c r="D34" i="3"/>
  <c r="E34" i="3"/>
  <c r="F34" i="3"/>
  <c r="G34" i="3"/>
  <c r="H34" i="3"/>
  <c r="I34" i="3"/>
  <c r="J34" i="3"/>
  <c r="K34" i="3"/>
  <c r="L34" i="3"/>
  <c r="M34" i="3"/>
  <c r="N34" i="3"/>
  <c r="O34" i="3"/>
  <c r="P34" i="3"/>
  <c r="Q34" i="3"/>
  <c r="R34" i="3"/>
  <c r="S34" i="3"/>
  <c r="T34" i="3"/>
  <c r="U34" i="3"/>
  <c r="V34" i="3"/>
  <c r="W34" i="3"/>
  <c r="X34" i="3"/>
  <c r="Y34" i="3"/>
  <c r="Z34" i="3"/>
  <c r="AA34" i="3"/>
  <c r="AB34" i="3"/>
  <c r="B35" i="3"/>
  <c r="C35" i="3"/>
  <c r="D35" i="3"/>
  <c r="E35" i="3"/>
  <c r="F35" i="3"/>
  <c r="G35" i="3"/>
  <c r="H35" i="3"/>
  <c r="I35" i="3"/>
  <c r="J35" i="3"/>
  <c r="K35" i="3"/>
  <c r="L35" i="3"/>
  <c r="M35" i="3"/>
  <c r="N35" i="3"/>
  <c r="O35" i="3"/>
  <c r="P35" i="3"/>
  <c r="Q35" i="3"/>
  <c r="R35" i="3"/>
  <c r="S35" i="3"/>
  <c r="T35" i="3"/>
  <c r="U35" i="3"/>
  <c r="V35" i="3"/>
  <c r="W35" i="3"/>
  <c r="X35" i="3"/>
  <c r="Y35" i="3"/>
  <c r="Z35" i="3"/>
  <c r="AA35" i="3"/>
  <c r="AB35" i="3"/>
  <c r="B36" i="3"/>
  <c r="C36" i="3"/>
  <c r="D36" i="3"/>
  <c r="E36" i="3"/>
  <c r="F36" i="3"/>
  <c r="G36" i="3"/>
  <c r="H36" i="3"/>
  <c r="I36" i="3"/>
  <c r="J36" i="3"/>
  <c r="K36" i="3"/>
  <c r="L36" i="3"/>
  <c r="M36" i="3"/>
  <c r="N36" i="3"/>
  <c r="O36" i="3"/>
  <c r="P36" i="3"/>
  <c r="Q36" i="3"/>
  <c r="R36" i="3"/>
  <c r="S36" i="3"/>
  <c r="T36" i="3"/>
  <c r="U36" i="3"/>
  <c r="V36" i="3"/>
  <c r="W36" i="3"/>
  <c r="X36" i="3"/>
  <c r="Y36" i="3"/>
  <c r="Z36" i="3"/>
  <c r="AA36" i="3"/>
  <c r="AB36" i="3"/>
  <c r="B37" i="3"/>
  <c r="C37" i="3"/>
  <c r="D37" i="3"/>
  <c r="E37" i="3"/>
  <c r="F37" i="3"/>
  <c r="G37" i="3"/>
  <c r="H37" i="3"/>
  <c r="I37" i="3"/>
  <c r="J37" i="3"/>
  <c r="K37" i="3"/>
  <c r="L37" i="3"/>
  <c r="M37" i="3"/>
  <c r="N37" i="3"/>
  <c r="O37" i="3"/>
  <c r="P37" i="3"/>
  <c r="Q37" i="3"/>
  <c r="R37" i="3"/>
  <c r="S37" i="3"/>
  <c r="T37" i="3"/>
  <c r="U37" i="3"/>
  <c r="V37" i="3"/>
  <c r="W37" i="3"/>
  <c r="X37" i="3"/>
  <c r="Y37" i="3"/>
  <c r="Z37" i="3"/>
  <c r="AA37" i="3"/>
  <c r="AB37" i="3"/>
  <c r="B38" i="3"/>
  <c r="C38" i="3"/>
  <c r="D38" i="3"/>
  <c r="E38" i="3"/>
  <c r="F38" i="3"/>
  <c r="G38" i="3"/>
  <c r="H38" i="3"/>
  <c r="I38" i="3"/>
  <c r="J38" i="3"/>
  <c r="K38" i="3"/>
  <c r="L38" i="3"/>
  <c r="M38" i="3"/>
  <c r="N38" i="3"/>
  <c r="O38" i="3"/>
  <c r="P38" i="3"/>
  <c r="Q38" i="3"/>
  <c r="R38" i="3"/>
  <c r="S38" i="3"/>
  <c r="T38" i="3"/>
  <c r="U38" i="3"/>
  <c r="V38" i="3"/>
  <c r="W38" i="3"/>
  <c r="X38" i="3"/>
  <c r="Y38" i="3"/>
  <c r="Z38" i="3"/>
  <c r="AA38" i="3"/>
  <c r="AB38" i="3"/>
  <c r="B39" i="3"/>
  <c r="C39" i="3"/>
  <c r="D39" i="3"/>
  <c r="E39" i="3"/>
  <c r="F39" i="3"/>
  <c r="G39" i="3"/>
  <c r="H39" i="3"/>
  <c r="I39" i="3"/>
  <c r="J39" i="3"/>
  <c r="K39" i="3"/>
  <c r="L39" i="3"/>
  <c r="M39" i="3"/>
  <c r="N39" i="3"/>
  <c r="O39" i="3"/>
  <c r="P39" i="3"/>
  <c r="Q39" i="3"/>
  <c r="R39" i="3"/>
  <c r="S39" i="3"/>
  <c r="T39" i="3"/>
  <c r="U39" i="3"/>
  <c r="V39" i="3"/>
  <c r="W39" i="3"/>
  <c r="X39" i="3"/>
  <c r="Y39" i="3"/>
  <c r="Z39" i="3"/>
  <c r="AA39" i="3"/>
  <c r="AB39" i="3"/>
  <c r="B40" i="3"/>
  <c r="C40" i="3"/>
  <c r="D40" i="3"/>
  <c r="E40" i="3"/>
  <c r="F40" i="3"/>
  <c r="G40" i="3"/>
  <c r="H40" i="3"/>
  <c r="I40" i="3"/>
  <c r="J40" i="3"/>
  <c r="K40" i="3"/>
  <c r="L40" i="3"/>
  <c r="M40" i="3"/>
  <c r="N40" i="3"/>
  <c r="O40" i="3"/>
  <c r="P40" i="3"/>
  <c r="Q40" i="3"/>
  <c r="R40" i="3"/>
  <c r="S40" i="3"/>
  <c r="T40" i="3"/>
  <c r="U40" i="3"/>
  <c r="V40" i="3"/>
  <c r="W40" i="3"/>
  <c r="X40" i="3"/>
  <c r="Y40" i="3"/>
  <c r="Z40" i="3"/>
  <c r="AA40" i="3"/>
  <c r="AB40" i="3"/>
  <c r="B41" i="3"/>
  <c r="C41" i="3"/>
  <c r="D41" i="3"/>
  <c r="E41" i="3"/>
  <c r="F41" i="3"/>
  <c r="G41" i="3"/>
  <c r="H41" i="3"/>
  <c r="I41" i="3"/>
  <c r="J41" i="3"/>
  <c r="K41" i="3"/>
  <c r="L41" i="3"/>
  <c r="M41" i="3"/>
  <c r="N41" i="3"/>
  <c r="O41" i="3"/>
  <c r="P41" i="3"/>
  <c r="Q41" i="3"/>
  <c r="R41" i="3"/>
  <c r="S41" i="3"/>
  <c r="T41" i="3"/>
  <c r="U41" i="3"/>
  <c r="V41" i="3"/>
  <c r="W41" i="3"/>
  <c r="X41" i="3"/>
  <c r="Y41" i="3"/>
  <c r="Z41" i="3"/>
  <c r="AA41" i="3"/>
  <c r="AB41" i="3"/>
  <c r="B42" i="3"/>
  <c r="C42" i="3"/>
  <c r="D42" i="3"/>
  <c r="E42" i="3"/>
  <c r="F42" i="3"/>
  <c r="G42" i="3"/>
  <c r="H42" i="3"/>
  <c r="I42" i="3"/>
  <c r="J42" i="3"/>
  <c r="K42" i="3"/>
  <c r="L42" i="3"/>
  <c r="M42" i="3"/>
  <c r="N42" i="3"/>
  <c r="O42" i="3"/>
  <c r="P42" i="3"/>
  <c r="Q42" i="3"/>
  <c r="R42" i="3"/>
  <c r="S42" i="3"/>
  <c r="T42" i="3"/>
  <c r="U42" i="3"/>
  <c r="V42" i="3"/>
  <c r="W42" i="3"/>
  <c r="X42" i="3"/>
  <c r="Y42" i="3"/>
  <c r="Z42" i="3"/>
  <c r="AA42" i="3"/>
  <c r="AB42" i="3"/>
  <c r="B43" i="3"/>
  <c r="C43" i="3"/>
  <c r="D43" i="3"/>
  <c r="E43" i="3"/>
  <c r="F43" i="3"/>
  <c r="G43" i="3"/>
  <c r="H43" i="3"/>
  <c r="I43" i="3"/>
  <c r="J43" i="3"/>
  <c r="K43" i="3"/>
  <c r="L43" i="3"/>
  <c r="M43" i="3"/>
  <c r="N43" i="3"/>
  <c r="O43" i="3"/>
  <c r="P43" i="3"/>
  <c r="Q43" i="3"/>
  <c r="R43" i="3"/>
  <c r="S43" i="3"/>
  <c r="T43" i="3"/>
  <c r="U43" i="3"/>
  <c r="V43" i="3"/>
  <c r="W43" i="3"/>
  <c r="X43" i="3"/>
  <c r="Y43" i="3"/>
  <c r="Z43" i="3"/>
  <c r="AA43" i="3"/>
  <c r="AB43" i="3"/>
  <c r="B44" i="3"/>
  <c r="C44" i="3"/>
  <c r="D44" i="3"/>
  <c r="E44" i="3"/>
  <c r="F44" i="3"/>
  <c r="G44" i="3"/>
  <c r="H44" i="3"/>
  <c r="I44" i="3"/>
  <c r="J44" i="3"/>
  <c r="K44" i="3"/>
  <c r="L44" i="3"/>
  <c r="M44" i="3"/>
  <c r="N44" i="3"/>
  <c r="O44" i="3"/>
  <c r="P44" i="3"/>
  <c r="Q44" i="3"/>
  <c r="R44" i="3"/>
  <c r="S44" i="3"/>
  <c r="T44" i="3"/>
  <c r="U44" i="3"/>
  <c r="V44" i="3"/>
  <c r="W44" i="3"/>
  <c r="X44" i="3"/>
  <c r="Y44" i="3"/>
  <c r="Z44" i="3"/>
  <c r="AA44" i="3"/>
  <c r="AB44" i="3"/>
  <c r="B45" i="3"/>
  <c r="C45" i="3"/>
  <c r="D45" i="3"/>
  <c r="E45" i="3"/>
  <c r="F45" i="3"/>
  <c r="G45" i="3"/>
  <c r="H45" i="3"/>
  <c r="I45" i="3"/>
  <c r="J45" i="3"/>
  <c r="K45" i="3"/>
  <c r="L45" i="3"/>
  <c r="M45" i="3"/>
  <c r="N45" i="3"/>
  <c r="O45" i="3"/>
  <c r="P45" i="3"/>
  <c r="Q45" i="3"/>
  <c r="R45" i="3"/>
  <c r="S45" i="3"/>
  <c r="T45" i="3"/>
  <c r="U45" i="3"/>
  <c r="V45" i="3"/>
  <c r="W45" i="3"/>
  <c r="X45" i="3"/>
  <c r="Y45" i="3"/>
  <c r="Z45" i="3"/>
  <c r="AA45" i="3"/>
  <c r="AB45" i="3"/>
  <c r="B46" i="3"/>
  <c r="C46" i="3"/>
  <c r="D46" i="3"/>
  <c r="E46" i="3"/>
  <c r="F46" i="3"/>
  <c r="G46" i="3"/>
  <c r="H46" i="3"/>
  <c r="I46" i="3"/>
  <c r="J46" i="3"/>
  <c r="K46" i="3"/>
  <c r="L46" i="3"/>
  <c r="M46" i="3"/>
  <c r="N46" i="3"/>
  <c r="O46" i="3"/>
  <c r="P46" i="3"/>
  <c r="Q46" i="3"/>
  <c r="R46" i="3"/>
  <c r="S46" i="3"/>
  <c r="T46" i="3"/>
  <c r="U46" i="3"/>
  <c r="V46" i="3"/>
  <c r="W46" i="3"/>
  <c r="X46" i="3"/>
  <c r="Y46" i="3"/>
  <c r="Z46" i="3"/>
  <c r="AA46" i="3"/>
  <c r="AB46" i="3"/>
  <c r="B47" i="3"/>
  <c r="C47" i="3"/>
  <c r="D47" i="3"/>
  <c r="E47" i="3"/>
  <c r="F47" i="3"/>
  <c r="G47" i="3"/>
  <c r="H47" i="3"/>
  <c r="I47" i="3"/>
  <c r="J47" i="3"/>
  <c r="K47" i="3"/>
  <c r="L47" i="3"/>
  <c r="M47" i="3"/>
  <c r="N47" i="3"/>
  <c r="O47" i="3"/>
  <c r="P47" i="3"/>
  <c r="Q47" i="3"/>
  <c r="R47" i="3"/>
  <c r="S47" i="3"/>
  <c r="T47" i="3"/>
  <c r="U47" i="3"/>
  <c r="V47" i="3"/>
  <c r="W47" i="3"/>
  <c r="X47" i="3"/>
  <c r="Y47" i="3"/>
  <c r="Z47" i="3"/>
  <c r="AA47" i="3"/>
  <c r="AB47" i="3"/>
  <c r="B48" i="3"/>
  <c r="C48" i="3"/>
  <c r="D48" i="3"/>
  <c r="E48" i="3"/>
  <c r="F48" i="3"/>
  <c r="G48" i="3"/>
  <c r="H48" i="3"/>
  <c r="I48" i="3"/>
  <c r="J48" i="3"/>
  <c r="K48" i="3"/>
  <c r="L48" i="3"/>
  <c r="M48" i="3"/>
  <c r="N48" i="3"/>
  <c r="O48" i="3"/>
  <c r="P48" i="3"/>
  <c r="Q48" i="3"/>
  <c r="R48" i="3"/>
  <c r="S48" i="3"/>
  <c r="T48" i="3"/>
  <c r="U48" i="3"/>
  <c r="V48" i="3"/>
  <c r="W48" i="3"/>
  <c r="X48" i="3"/>
  <c r="Y48" i="3"/>
  <c r="Z48" i="3"/>
  <c r="AA48" i="3"/>
  <c r="AB48" i="3"/>
  <c r="B49" i="3"/>
  <c r="C49" i="3"/>
  <c r="D49" i="3"/>
  <c r="E49" i="3"/>
  <c r="F49" i="3"/>
  <c r="G49" i="3"/>
  <c r="H49" i="3"/>
  <c r="I49" i="3"/>
  <c r="J49" i="3"/>
  <c r="K49" i="3"/>
  <c r="L49" i="3"/>
  <c r="M49" i="3"/>
  <c r="N49" i="3"/>
  <c r="O49" i="3"/>
  <c r="P49" i="3"/>
  <c r="Q49" i="3"/>
  <c r="R49" i="3"/>
  <c r="S49" i="3"/>
  <c r="T49" i="3"/>
  <c r="U49" i="3"/>
  <c r="V49" i="3"/>
  <c r="W49" i="3"/>
  <c r="X49" i="3"/>
  <c r="Y49" i="3"/>
  <c r="Z49" i="3"/>
  <c r="AA49" i="3"/>
  <c r="AB49" i="3"/>
  <c r="B50" i="3"/>
  <c r="C50" i="3"/>
  <c r="D50" i="3"/>
  <c r="E50" i="3"/>
  <c r="F50" i="3"/>
  <c r="G50" i="3"/>
  <c r="H50" i="3"/>
  <c r="I50" i="3"/>
  <c r="J50" i="3"/>
  <c r="K50" i="3"/>
  <c r="L50" i="3"/>
  <c r="M50" i="3"/>
  <c r="N50" i="3"/>
  <c r="O50" i="3"/>
  <c r="P50" i="3"/>
  <c r="Q50" i="3"/>
  <c r="R50" i="3"/>
  <c r="S50" i="3"/>
  <c r="T50" i="3"/>
  <c r="U50" i="3"/>
  <c r="V50" i="3"/>
  <c r="W50" i="3"/>
  <c r="X50" i="3"/>
  <c r="Y50" i="3"/>
  <c r="Z50" i="3"/>
  <c r="AA50" i="3"/>
  <c r="AB50" i="3"/>
  <c r="B51" i="3"/>
  <c r="C51" i="3"/>
  <c r="D51" i="3"/>
  <c r="E51" i="3"/>
  <c r="F51" i="3"/>
  <c r="G51" i="3"/>
  <c r="H51" i="3"/>
  <c r="I51" i="3"/>
  <c r="J51" i="3"/>
  <c r="K51" i="3"/>
  <c r="L51" i="3"/>
  <c r="M51" i="3"/>
  <c r="N51" i="3"/>
  <c r="O51" i="3"/>
  <c r="P51" i="3"/>
  <c r="Q51" i="3"/>
  <c r="R51" i="3"/>
  <c r="S51" i="3"/>
  <c r="T51" i="3"/>
  <c r="U51" i="3"/>
  <c r="V51" i="3"/>
  <c r="W51" i="3"/>
  <c r="X51" i="3"/>
  <c r="Y51" i="3"/>
  <c r="Z51" i="3"/>
  <c r="AA51" i="3"/>
  <c r="AB51" i="3"/>
  <c r="B52" i="3"/>
  <c r="C52" i="3"/>
  <c r="D52" i="3"/>
  <c r="E52" i="3"/>
  <c r="F52" i="3"/>
  <c r="G52" i="3"/>
  <c r="H52" i="3"/>
  <c r="I52" i="3"/>
  <c r="J52" i="3"/>
  <c r="K52" i="3"/>
  <c r="L52" i="3"/>
  <c r="M52" i="3"/>
  <c r="N52" i="3"/>
  <c r="O52" i="3"/>
  <c r="P52" i="3"/>
  <c r="Q52" i="3"/>
  <c r="R52" i="3"/>
  <c r="S52" i="3"/>
  <c r="T52" i="3"/>
  <c r="U52" i="3"/>
  <c r="V52" i="3"/>
  <c r="W52" i="3"/>
  <c r="X52" i="3"/>
  <c r="Y52" i="3"/>
  <c r="Z52" i="3"/>
  <c r="AA52" i="3"/>
  <c r="AB52" i="3"/>
  <c r="B53" i="3"/>
  <c r="C53" i="3"/>
  <c r="D53" i="3"/>
  <c r="E53" i="3"/>
  <c r="F53" i="3"/>
  <c r="G53" i="3"/>
  <c r="H53" i="3"/>
  <c r="I53" i="3"/>
  <c r="J53" i="3"/>
  <c r="K53" i="3"/>
  <c r="L53" i="3"/>
  <c r="M53" i="3"/>
  <c r="N53" i="3"/>
  <c r="O53" i="3"/>
  <c r="P53" i="3"/>
  <c r="Q53" i="3"/>
  <c r="R53" i="3"/>
  <c r="S53" i="3"/>
  <c r="T53" i="3"/>
  <c r="U53" i="3"/>
  <c r="V53" i="3"/>
  <c r="W53" i="3"/>
  <c r="X53" i="3"/>
  <c r="Y53" i="3"/>
  <c r="Z53" i="3"/>
  <c r="AA53" i="3"/>
  <c r="AB53" i="3"/>
  <c r="B54" i="3"/>
  <c r="C54" i="3"/>
  <c r="D54" i="3"/>
  <c r="E54" i="3"/>
  <c r="F54" i="3"/>
  <c r="G54" i="3"/>
  <c r="H54" i="3"/>
  <c r="I54" i="3"/>
  <c r="J54" i="3"/>
  <c r="K54" i="3"/>
  <c r="L54" i="3"/>
  <c r="M54" i="3"/>
  <c r="N54" i="3"/>
  <c r="O54" i="3"/>
  <c r="P54" i="3"/>
  <c r="Q54" i="3"/>
  <c r="R54" i="3"/>
  <c r="S54" i="3"/>
  <c r="T54" i="3"/>
  <c r="U54" i="3"/>
  <c r="V54" i="3"/>
  <c r="W54" i="3"/>
  <c r="X54" i="3"/>
  <c r="Y54" i="3"/>
  <c r="Z54" i="3"/>
  <c r="AA54" i="3"/>
  <c r="AB54" i="3"/>
  <c r="B55" i="3"/>
  <c r="C55" i="3"/>
  <c r="D55" i="3"/>
  <c r="E55" i="3"/>
  <c r="F55" i="3"/>
  <c r="G55" i="3"/>
  <c r="H55" i="3"/>
  <c r="I55" i="3"/>
  <c r="J55" i="3"/>
  <c r="K55" i="3"/>
  <c r="L55" i="3"/>
  <c r="M55" i="3"/>
  <c r="N55" i="3"/>
  <c r="O55" i="3"/>
  <c r="P55" i="3"/>
  <c r="Q55" i="3"/>
  <c r="R55" i="3"/>
  <c r="S55" i="3"/>
  <c r="T55" i="3"/>
  <c r="U55" i="3"/>
  <c r="V55" i="3"/>
  <c r="W55" i="3"/>
  <c r="X55" i="3"/>
  <c r="Y55" i="3"/>
  <c r="Z55" i="3"/>
  <c r="AA55" i="3"/>
  <c r="AB55" i="3"/>
  <c r="B56" i="3"/>
  <c r="C56" i="3"/>
  <c r="D56" i="3"/>
  <c r="E56" i="3"/>
  <c r="F56" i="3"/>
  <c r="G56" i="3"/>
  <c r="H56" i="3"/>
  <c r="I56" i="3"/>
  <c r="J56" i="3"/>
  <c r="K56" i="3"/>
  <c r="L56" i="3"/>
  <c r="M56" i="3"/>
  <c r="N56" i="3"/>
  <c r="O56" i="3"/>
  <c r="P56" i="3"/>
  <c r="Q56" i="3"/>
  <c r="R56" i="3"/>
  <c r="S56" i="3"/>
  <c r="T56" i="3"/>
  <c r="U56" i="3"/>
  <c r="V56" i="3"/>
  <c r="W56" i="3"/>
  <c r="X56" i="3"/>
  <c r="Y56" i="3"/>
  <c r="Z56" i="3"/>
  <c r="AA56" i="3"/>
  <c r="AB56" i="3"/>
  <c r="B57" i="3"/>
  <c r="C57" i="3"/>
  <c r="D57" i="3"/>
  <c r="E57" i="3"/>
  <c r="F57" i="3"/>
  <c r="G57" i="3"/>
  <c r="H57" i="3"/>
  <c r="I57" i="3"/>
  <c r="J57" i="3"/>
  <c r="K57" i="3"/>
  <c r="L57" i="3"/>
  <c r="M57" i="3"/>
  <c r="N57" i="3"/>
  <c r="O57" i="3"/>
  <c r="P57" i="3"/>
  <c r="Q57" i="3"/>
  <c r="R57" i="3"/>
  <c r="S57" i="3"/>
  <c r="T57" i="3"/>
  <c r="U57" i="3"/>
  <c r="V57" i="3"/>
  <c r="W57" i="3"/>
  <c r="X57" i="3"/>
  <c r="Y57" i="3"/>
  <c r="Z57" i="3"/>
  <c r="AA57" i="3"/>
  <c r="AB57" i="3"/>
  <c r="B58" i="3"/>
  <c r="C58" i="3"/>
  <c r="D58" i="3"/>
  <c r="E58" i="3"/>
  <c r="F58" i="3"/>
  <c r="G58" i="3"/>
  <c r="H58" i="3"/>
  <c r="I58" i="3"/>
  <c r="J58" i="3"/>
  <c r="K58" i="3"/>
  <c r="L58" i="3"/>
  <c r="M58" i="3"/>
  <c r="N58" i="3"/>
  <c r="O58" i="3"/>
  <c r="P58" i="3"/>
  <c r="Q58" i="3"/>
  <c r="R58" i="3"/>
  <c r="S58" i="3"/>
  <c r="T58" i="3"/>
  <c r="U58" i="3"/>
  <c r="V58" i="3"/>
  <c r="W58" i="3"/>
  <c r="X58" i="3"/>
  <c r="Y58" i="3"/>
  <c r="Z58" i="3"/>
  <c r="AA58" i="3"/>
  <c r="AB58" i="3"/>
  <c r="B59" i="3"/>
  <c r="C59" i="3"/>
  <c r="D59" i="3"/>
  <c r="E59" i="3"/>
  <c r="F59" i="3"/>
  <c r="G59" i="3"/>
  <c r="H59" i="3"/>
  <c r="I59" i="3"/>
  <c r="J59" i="3"/>
  <c r="K59" i="3"/>
  <c r="L59" i="3"/>
  <c r="M59" i="3"/>
  <c r="N59" i="3"/>
  <c r="O59" i="3"/>
  <c r="P59" i="3"/>
  <c r="Q59" i="3"/>
  <c r="R59" i="3"/>
  <c r="S59" i="3"/>
  <c r="T59" i="3"/>
  <c r="U59" i="3"/>
  <c r="V59" i="3"/>
  <c r="W59" i="3"/>
  <c r="X59" i="3"/>
  <c r="Y59" i="3"/>
  <c r="Z59" i="3"/>
  <c r="AA59" i="3"/>
  <c r="AB59" i="3"/>
  <c r="B60" i="3"/>
  <c r="C60" i="3"/>
  <c r="D60" i="3"/>
  <c r="E60" i="3"/>
  <c r="F60" i="3"/>
  <c r="G60" i="3"/>
  <c r="H60" i="3"/>
  <c r="I60" i="3"/>
  <c r="J60" i="3"/>
  <c r="K60" i="3"/>
  <c r="L60" i="3"/>
  <c r="M60" i="3"/>
  <c r="N60" i="3"/>
  <c r="O60" i="3"/>
  <c r="P60" i="3"/>
  <c r="Q60" i="3"/>
  <c r="R60" i="3"/>
  <c r="S60" i="3"/>
  <c r="T60" i="3"/>
  <c r="U60" i="3"/>
  <c r="V60" i="3"/>
  <c r="W60" i="3"/>
  <c r="X60" i="3"/>
  <c r="Y60" i="3"/>
  <c r="Z60" i="3"/>
  <c r="AA60" i="3"/>
  <c r="AB60" i="3"/>
  <c r="B61" i="3"/>
  <c r="C61" i="3"/>
  <c r="D61" i="3"/>
  <c r="E61" i="3"/>
  <c r="F61" i="3"/>
  <c r="G61" i="3"/>
  <c r="H61" i="3"/>
  <c r="I61" i="3"/>
  <c r="J61" i="3"/>
  <c r="K61" i="3"/>
  <c r="L61" i="3"/>
  <c r="M61" i="3"/>
  <c r="N61" i="3"/>
  <c r="O61" i="3"/>
  <c r="P61" i="3"/>
  <c r="Q61" i="3"/>
  <c r="R61" i="3"/>
  <c r="S61" i="3"/>
  <c r="T61" i="3"/>
  <c r="U61" i="3"/>
  <c r="V61" i="3"/>
  <c r="W61" i="3"/>
  <c r="X61" i="3"/>
  <c r="Y61" i="3"/>
  <c r="Z61" i="3"/>
  <c r="AA61" i="3"/>
  <c r="AB61" i="3"/>
  <c r="B62" i="3"/>
  <c r="C62" i="3"/>
  <c r="D62" i="3"/>
  <c r="E62" i="3"/>
  <c r="F62" i="3"/>
  <c r="G62" i="3"/>
  <c r="H62" i="3"/>
  <c r="I62" i="3"/>
  <c r="J62" i="3"/>
  <c r="K62" i="3"/>
  <c r="L62" i="3"/>
  <c r="M62" i="3"/>
  <c r="N62" i="3"/>
  <c r="O62" i="3"/>
  <c r="P62" i="3"/>
  <c r="Q62" i="3"/>
  <c r="R62" i="3"/>
  <c r="S62" i="3"/>
  <c r="T62" i="3"/>
  <c r="U62" i="3"/>
  <c r="V62" i="3"/>
  <c r="W62" i="3"/>
  <c r="X62" i="3"/>
  <c r="Y62" i="3"/>
  <c r="Z62" i="3"/>
  <c r="AA62" i="3"/>
  <c r="AB62" i="3"/>
  <c r="B63" i="3"/>
  <c r="C63" i="3"/>
  <c r="D63" i="3"/>
  <c r="E63" i="3"/>
  <c r="F63" i="3"/>
  <c r="G63" i="3"/>
  <c r="H63" i="3"/>
  <c r="I63" i="3"/>
  <c r="J63" i="3"/>
  <c r="K63" i="3"/>
  <c r="L63" i="3"/>
  <c r="M63" i="3"/>
  <c r="N63" i="3"/>
  <c r="O63" i="3"/>
  <c r="P63" i="3"/>
  <c r="Q63" i="3"/>
  <c r="R63" i="3"/>
  <c r="S63" i="3"/>
  <c r="T63" i="3"/>
  <c r="U63" i="3"/>
  <c r="V63" i="3"/>
  <c r="W63" i="3"/>
  <c r="X63" i="3"/>
  <c r="Y63" i="3"/>
  <c r="Z63" i="3"/>
  <c r="AA63" i="3"/>
  <c r="AB63" i="3"/>
  <c r="B64" i="3"/>
  <c r="C64" i="3"/>
  <c r="D64" i="3"/>
  <c r="E64" i="3"/>
  <c r="F64" i="3"/>
  <c r="G64" i="3"/>
  <c r="H64" i="3"/>
  <c r="I64" i="3"/>
  <c r="J64" i="3"/>
  <c r="K64" i="3"/>
  <c r="L64" i="3"/>
  <c r="M64" i="3"/>
  <c r="N64" i="3"/>
  <c r="O64" i="3"/>
  <c r="P64" i="3"/>
  <c r="Q64" i="3"/>
  <c r="R64" i="3"/>
  <c r="S64" i="3"/>
  <c r="T64" i="3"/>
  <c r="U64" i="3"/>
  <c r="V64" i="3"/>
  <c r="W64" i="3"/>
  <c r="X64" i="3"/>
  <c r="Y64" i="3"/>
  <c r="Z64" i="3"/>
  <c r="AA64" i="3"/>
  <c r="AB64" i="3"/>
  <c r="B65" i="3"/>
  <c r="C65" i="3"/>
  <c r="D65" i="3"/>
  <c r="E65" i="3"/>
  <c r="F65" i="3"/>
  <c r="G65" i="3"/>
  <c r="H65" i="3"/>
  <c r="I65" i="3"/>
  <c r="J65" i="3"/>
  <c r="K65" i="3"/>
  <c r="L65" i="3"/>
  <c r="M65" i="3"/>
  <c r="N65" i="3"/>
  <c r="O65" i="3"/>
  <c r="P65" i="3"/>
  <c r="Q65" i="3"/>
  <c r="R65" i="3"/>
  <c r="S65" i="3"/>
  <c r="T65" i="3"/>
  <c r="U65" i="3"/>
  <c r="V65" i="3"/>
  <c r="W65" i="3"/>
  <c r="X65" i="3"/>
  <c r="Y65" i="3"/>
  <c r="Z65" i="3"/>
  <c r="AA65" i="3"/>
  <c r="AB65" i="3"/>
  <c r="B66" i="3"/>
  <c r="C66" i="3"/>
  <c r="D66" i="3"/>
  <c r="E66" i="3"/>
  <c r="F66" i="3"/>
  <c r="G66" i="3"/>
  <c r="H66" i="3"/>
  <c r="I66" i="3"/>
  <c r="J66" i="3"/>
  <c r="K66" i="3"/>
  <c r="L66" i="3"/>
  <c r="M66" i="3"/>
  <c r="N66" i="3"/>
  <c r="O66" i="3"/>
  <c r="P66" i="3"/>
  <c r="Q66" i="3"/>
  <c r="R66" i="3"/>
  <c r="S66" i="3"/>
  <c r="T66" i="3"/>
  <c r="U66" i="3"/>
  <c r="V66" i="3"/>
  <c r="W66" i="3"/>
  <c r="X66" i="3"/>
  <c r="Y66" i="3"/>
  <c r="Z66" i="3"/>
  <c r="AA66" i="3"/>
  <c r="AB66" i="3"/>
  <c r="B67" i="3"/>
  <c r="C67" i="3"/>
  <c r="D67" i="3"/>
  <c r="E67" i="3"/>
  <c r="F67" i="3"/>
  <c r="G67" i="3"/>
  <c r="H67" i="3"/>
  <c r="I67" i="3"/>
  <c r="J67" i="3"/>
  <c r="K67" i="3"/>
  <c r="L67" i="3"/>
  <c r="M67" i="3"/>
  <c r="N67" i="3"/>
  <c r="O67" i="3"/>
  <c r="P67" i="3"/>
  <c r="Q67" i="3"/>
  <c r="R67" i="3"/>
  <c r="S67" i="3"/>
  <c r="T67" i="3"/>
  <c r="U67" i="3"/>
  <c r="V67" i="3"/>
  <c r="W67" i="3"/>
  <c r="X67" i="3"/>
  <c r="Y67" i="3"/>
  <c r="Z67" i="3"/>
  <c r="AA67" i="3"/>
  <c r="AB67" i="3"/>
  <c r="B68" i="3"/>
  <c r="C68" i="3"/>
  <c r="D68" i="3"/>
  <c r="E68" i="3"/>
  <c r="F68" i="3"/>
  <c r="G68" i="3"/>
  <c r="H68" i="3"/>
  <c r="I68" i="3"/>
  <c r="J68" i="3"/>
  <c r="K68" i="3"/>
  <c r="L68" i="3"/>
  <c r="M68" i="3"/>
  <c r="N68" i="3"/>
  <c r="O68" i="3"/>
  <c r="P68" i="3"/>
  <c r="Q68" i="3"/>
  <c r="R68" i="3"/>
  <c r="S68" i="3"/>
  <c r="T68" i="3"/>
  <c r="U68" i="3"/>
  <c r="V68" i="3"/>
  <c r="W68" i="3"/>
  <c r="X68" i="3"/>
  <c r="Y68" i="3"/>
  <c r="Z68" i="3"/>
  <c r="AA68" i="3"/>
  <c r="AB68" i="3"/>
  <c r="B69" i="3"/>
  <c r="C69" i="3"/>
  <c r="D69" i="3"/>
  <c r="E69" i="3"/>
  <c r="F69" i="3"/>
  <c r="G69" i="3"/>
  <c r="H69" i="3"/>
  <c r="I69" i="3"/>
  <c r="J69" i="3"/>
  <c r="K69" i="3"/>
  <c r="L69" i="3"/>
  <c r="M69" i="3"/>
  <c r="N69" i="3"/>
  <c r="O69" i="3"/>
  <c r="P69" i="3"/>
  <c r="Q69" i="3"/>
  <c r="R69" i="3"/>
  <c r="S69" i="3"/>
  <c r="T69" i="3"/>
  <c r="U69" i="3"/>
  <c r="V69" i="3"/>
  <c r="W69" i="3"/>
  <c r="X69" i="3"/>
  <c r="Y69" i="3"/>
  <c r="Z69" i="3"/>
  <c r="AA69" i="3"/>
  <c r="AB69" i="3"/>
  <c r="B70" i="3"/>
  <c r="C70" i="3"/>
  <c r="D70" i="3"/>
  <c r="E70" i="3"/>
  <c r="F70" i="3"/>
  <c r="G70" i="3"/>
  <c r="H70" i="3"/>
  <c r="I70" i="3"/>
  <c r="J70" i="3"/>
  <c r="K70" i="3"/>
  <c r="L70" i="3"/>
  <c r="M70" i="3"/>
  <c r="N70" i="3"/>
  <c r="O70" i="3"/>
  <c r="P70" i="3"/>
  <c r="Q70" i="3"/>
  <c r="R70" i="3"/>
  <c r="S70" i="3"/>
  <c r="T70" i="3"/>
  <c r="U70" i="3"/>
  <c r="V70" i="3"/>
  <c r="W70" i="3"/>
  <c r="X70" i="3"/>
  <c r="Y70" i="3"/>
  <c r="Z70" i="3"/>
  <c r="AA70" i="3"/>
  <c r="AB70" i="3"/>
  <c r="B71" i="3"/>
  <c r="C71" i="3"/>
  <c r="D71" i="3"/>
  <c r="E71" i="3"/>
  <c r="F71" i="3"/>
  <c r="G71" i="3"/>
  <c r="H71" i="3"/>
  <c r="I71" i="3"/>
  <c r="J71" i="3"/>
  <c r="K71" i="3"/>
  <c r="L71" i="3"/>
  <c r="M71" i="3"/>
  <c r="N71" i="3"/>
  <c r="O71" i="3"/>
  <c r="P71" i="3"/>
  <c r="Q71" i="3"/>
  <c r="R71" i="3"/>
  <c r="S71" i="3"/>
  <c r="T71" i="3"/>
  <c r="U71" i="3"/>
  <c r="V71" i="3"/>
  <c r="W71" i="3"/>
  <c r="X71" i="3"/>
  <c r="Y71" i="3"/>
  <c r="Z71" i="3"/>
  <c r="AA71" i="3"/>
  <c r="AB71" i="3"/>
  <c r="B72" i="3"/>
  <c r="C72" i="3"/>
  <c r="D72" i="3"/>
  <c r="E72" i="3"/>
  <c r="F72" i="3"/>
  <c r="G72" i="3"/>
  <c r="H72" i="3"/>
  <c r="I72" i="3"/>
  <c r="J72" i="3"/>
  <c r="K72" i="3"/>
  <c r="L72" i="3"/>
  <c r="M72" i="3"/>
  <c r="N72" i="3"/>
  <c r="O72" i="3"/>
  <c r="P72" i="3"/>
  <c r="Q72" i="3"/>
  <c r="R72" i="3"/>
  <c r="S72" i="3"/>
  <c r="T72" i="3"/>
  <c r="U72" i="3"/>
  <c r="V72" i="3"/>
  <c r="W72" i="3"/>
  <c r="X72" i="3"/>
  <c r="Y72" i="3"/>
  <c r="Z72" i="3"/>
  <c r="AA72" i="3"/>
  <c r="AB72" i="3"/>
  <c r="B73" i="3"/>
  <c r="C73" i="3"/>
  <c r="D73" i="3"/>
  <c r="E73" i="3"/>
  <c r="F73" i="3"/>
  <c r="G73" i="3"/>
  <c r="H73" i="3"/>
  <c r="I73" i="3"/>
  <c r="J73" i="3"/>
  <c r="K73" i="3"/>
  <c r="L73" i="3"/>
  <c r="M73" i="3"/>
  <c r="N73" i="3"/>
  <c r="O73" i="3"/>
  <c r="P73" i="3"/>
  <c r="Q73" i="3"/>
  <c r="R73" i="3"/>
  <c r="S73" i="3"/>
  <c r="T73" i="3"/>
  <c r="U73" i="3"/>
  <c r="V73" i="3"/>
  <c r="W73" i="3"/>
  <c r="X73" i="3"/>
  <c r="Y73" i="3"/>
  <c r="Z73" i="3"/>
  <c r="AA73" i="3"/>
  <c r="AB73" i="3"/>
  <c r="B74" i="3"/>
  <c r="C74" i="3"/>
  <c r="D74" i="3"/>
  <c r="E74" i="3"/>
  <c r="F74" i="3"/>
  <c r="G74" i="3"/>
  <c r="H74" i="3"/>
  <c r="I74" i="3"/>
  <c r="J74" i="3"/>
  <c r="K74" i="3"/>
  <c r="L74" i="3"/>
  <c r="M74" i="3"/>
  <c r="N74" i="3"/>
  <c r="O74" i="3"/>
  <c r="P74" i="3"/>
  <c r="Q74" i="3"/>
  <c r="R74" i="3"/>
  <c r="S74" i="3"/>
  <c r="T74" i="3"/>
  <c r="U74" i="3"/>
  <c r="V74" i="3"/>
  <c r="W74" i="3"/>
  <c r="X74" i="3"/>
  <c r="Y74" i="3"/>
  <c r="Z74" i="3"/>
  <c r="AA74" i="3"/>
  <c r="AB74" i="3"/>
  <c r="B75" i="3"/>
  <c r="C75" i="3"/>
  <c r="D75" i="3"/>
  <c r="E75" i="3"/>
  <c r="F75" i="3"/>
  <c r="G75" i="3"/>
  <c r="H75" i="3"/>
  <c r="I75" i="3"/>
  <c r="J75" i="3"/>
  <c r="K75" i="3"/>
  <c r="L75" i="3"/>
  <c r="M75" i="3"/>
  <c r="N75" i="3"/>
  <c r="O75" i="3"/>
  <c r="P75" i="3"/>
  <c r="Q75" i="3"/>
  <c r="R75" i="3"/>
  <c r="S75" i="3"/>
  <c r="T75" i="3"/>
  <c r="U75" i="3"/>
  <c r="V75" i="3"/>
  <c r="W75" i="3"/>
  <c r="X75" i="3"/>
  <c r="Y75" i="3"/>
  <c r="Z75" i="3"/>
  <c r="AA75" i="3"/>
  <c r="AB75" i="3"/>
  <c r="B76" i="3"/>
  <c r="C76" i="3"/>
  <c r="D76" i="3"/>
  <c r="E76" i="3"/>
  <c r="F76" i="3"/>
  <c r="G76" i="3"/>
  <c r="H76" i="3"/>
  <c r="I76" i="3"/>
  <c r="J76" i="3"/>
  <c r="K76" i="3"/>
  <c r="L76" i="3"/>
  <c r="M76" i="3"/>
  <c r="N76" i="3"/>
  <c r="O76" i="3"/>
  <c r="P76" i="3"/>
  <c r="Q76" i="3"/>
  <c r="R76" i="3"/>
  <c r="S76" i="3"/>
  <c r="T76" i="3"/>
  <c r="U76" i="3"/>
  <c r="V76" i="3"/>
  <c r="W76" i="3"/>
  <c r="X76" i="3"/>
  <c r="Y76" i="3"/>
  <c r="Z76" i="3"/>
  <c r="AA76" i="3"/>
  <c r="AB76" i="3"/>
  <c r="B77" i="3"/>
  <c r="C77" i="3"/>
  <c r="D77" i="3"/>
  <c r="E77" i="3"/>
  <c r="F77" i="3"/>
  <c r="G77" i="3"/>
  <c r="H77" i="3"/>
  <c r="I77" i="3"/>
  <c r="J77" i="3"/>
  <c r="K77" i="3"/>
  <c r="L77" i="3"/>
  <c r="M77" i="3"/>
  <c r="N77" i="3"/>
  <c r="O77" i="3"/>
  <c r="P77" i="3"/>
  <c r="Q77" i="3"/>
  <c r="R77" i="3"/>
  <c r="S77" i="3"/>
  <c r="T77" i="3"/>
  <c r="U77" i="3"/>
  <c r="V77" i="3"/>
  <c r="W77" i="3"/>
  <c r="X77" i="3"/>
  <c r="Y77" i="3"/>
  <c r="Z77" i="3"/>
  <c r="AA77" i="3"/>
  <c r="AB77" i="3"/>
  <c r="B78" i="3"/>
  <c r="C78" i="3"/>
  <c r="D78" i="3"/>
  <c r="E78" i="3"/>
  <c r="F78" i="3"/>
  <c r="G78" i="3"/>
  <c r="H78" i="3"/>
  <c r="I78" i="3"/>
  <c r="J78" i="3"/>
  <c r="K78" i="3"/>
  <c r="L78" i="3"/>
  <c r="M78" i="3"/>
  <c r="N78" i="3"/>
  <c r="O78" i="3"/>
  <c r="P78" i="3"/>
  <c r="Q78" i="3"/>
  <c r="R78" i="3"/>
  <c r="S78" i="3"/>
  <c r="T78" i="3"/>
  <c r="U78" i="3"/>
  <c r="V78" i="3"/>
  <c r="W78" i="3"/>
  <c r="X78" i="3"/>
  <c r="Y78" i="3"/>
  <c r="Z78" i="3"/>
  <c r="AA78" i="3"/>
  <c r="AB78" i="3"/>
  <c r="B79" i="3"/>
  <c r="C79" i="3"/>
  <c r="D79" i="3"/>
  <c r="E79" i="3"/>
  <c r="F79" i="3"/>
  <c r="G79" i="3"/>
  <c r="H79" i="3"/>
  <c r="I79" i="3"/>
  <c r="J79" i="3"/>
  <c r="K79" i="3"/>
  <c r="L79" i="3"/>
  <c r="M79" i="3"/>
  <c r="N79" i="3"/>
  <c r="O79" i="3"/>
  <c r="P79" i="3"/>
  <c r="Q79" i="3"/>
  <c r="R79" i="3"/>
  <c r="S79" i="3"/>
  <c r="T79" i="3"/>
  <c r="U79" i="3"/>
  <c r="V79" i="3"/>
  <c r="W79" i="3"/>
  <c r="X79" i="3"/>
  <c r="Y79" i="3"/>
  <c r="Z79" i="3"/>
  <c r="AA79" i="3"/>
  <c r="AB79" i="3"/>
  <c r="B80" i="3"/>
  <c r="C80" i="3"/>
  <c r="D80" i="3"/>
  <c r="E80" i="3"/>
  <c r="F80" i="3"/>
  <c r="G80" i="3"/>
  <c r="H80" i="3"/>
  <c r="I80" i="3"/>
  <c r="J80" i="3"/>
  <c r="K80" i="3"/>
  <c r="L80" i="3"/>
  <c r="M80" i="3"/>
  <c r="N80" i="3"/>
  <c r="O80" i="3"/>
  <c r="P80" i="3"/>
  <c r="Q80" i="3"/>
  <c r="R80" i="3"/>
  <c r="S80" i="3"/>
  <c r="T80" i="3"/>
  <c r="U80" i="3"/>
  <c r="V80" i="3"/>
  <c r="W80" i="3"/>
  <c r="X80" i="3"/>
  <c r="Y80" i="3"/>
  <c r="Z80" i="3"/>
  <c r="AA80" i="3"/>
  <c r="AB80" i="3"/>
  <c r="B81" i="3"/>
  <c r="C81" i="3"/>
  <c r="D81" i="3"/>
  <c r="E81" i="3"/>
  <c r="F81" i="3"/>
  <c r="G81" i="3"/>
  <c r="H81" i="3"/>
  <c r="I81" i="3"/>
  <c r="J81" i="3"/>
  <c r="K81" i="3"/>
  <c r="L81" i="3"/>
  <c r="M81" i="3"/>
  <c r="N81" i="3"/>
  <c r="O81" i="3"/>
  <c r="P81" i="3"/>
  <c r="Q81" i="3"/>
  <c r="R81" i="3"/>
  <c r="S81" i="3"/>
  <c r="T81" i="3"/>
  <c r="U81" i="3"/>
  <c r="V81" i="3"/>
  <c r="W81" i="3"/>
  <c r="X81" i="3"/>
  <c r="Y81" i="3"/>
  <c r="Z81" i="3"/>
  <c r="AA81" i="3"/>
  <c r="AB81" i="3"/>
  <c r="B82" i="3"/>
  <c r="C82" i="3"/>
  <c r="D82" i="3"/>
  <c r="E82" i="3"/>
  <c r="F82" i="3"/>
  <c r="G82" i="3"/>
  <c r="H82" i="3"/>
  <c r="I82" i="3"/>
  <c r="J82" i="3"/>
  <c r="K82" i="3"/>
  <c r="L82" i="3"/>
  <c r="M82" i="3"/>
  <c r="N82" i="3"/>
  <c r="O82" i="3"/>
  <c r="P82" i="3"/>
  <c r="Q82" i="3"/>
  <c r="R82" i="3"/>
  <c r="S82" i="3"/>
  <c r="T82" i="3"/>
  <c r="U82" i="3"/>
  <c r="V82" i="3"/>
  <c r="W82" i="3"/>
  <c r="X82" i="3"/>
  <c r="Y82" i="3"/>
  <c r="Z82" i="3"/>
  <c r="AA82" i="3"/>
  <c r="AB82" i="3"/>
  <c r="B83" i="3"/>
  <c r="C83" i="3"/>
  <c r="D83" i="3"/>
  <c r="E83" i="3"/>
  <c r="F83" i="3"/>
  <c r="G83" i="3"/>
  <c r="H83" i="3"/>
  <c r="I83" i="3"/>
  <c r="J83" i="3"/>
  <c r="K83" i="3"/>
  <c r="L83" i="3"/>
  <c r="M83" i="3"/>
  <c r="N83" i="3"/>
  <c r="O83" i="3"/>
  <c r="P83" i="3"/>
  <c r="Q83" i="3"/>
  <c r="R83" i="3"/>
  <c r="S83" i="3"/>
  <c r="T83" i="3"/>
  <c r="U83" i="3"/>
  <c r="V83" i="3"/>
  <c r="W83" i="3"/>
  <c r="X83" i="3"/>
  <c r="Y83" i="3"/>
  <c r="Z83" i="3"/>
  <c r="AA83" i="3"/>
  <c r="AB83" i="3"/>
  <c r="B84" i="3"/>
  <c r="C84" i="3"/>
  <c r="D84" i="3"/>
  <c r="E84" i="3"/>
  <c r="F84" i="3"/>
  <c r="G84" i="3"/>
  <c r="H84" i="3"/>
  <c r="I84" i="3"/>
  <c r="J84" i="3"/>
  <c r="K84" i="3"/>
  <c r="L84" i="3"/>
  <c r="M84" i="3"/>
  <c r="N84" i="3"/>
  <c r="O84" i="3"/>
  <c r="P84" i="3"/>
  <c r="Q84" i="3"/>
  <c r="R84" i="3"/>
  <c r="S84" i="3"/>
  <c r="T84" i="3"/>
  <c r="U84" i="3"/>
  <c r="V84" i="3"/>
  <c r="W84" i="3"/>
  <c r="X84" i="3"/>
  <c r="Y84" i="3"/>
  <c r="Z84" i="3"/>
  <c r="AA84" i="3"/>
  <c r="AB84" i="3"/>
  <c r="B85" i="3"/>
  <c r="C85" i="3"/>
  <c r="D85" i="3"/>
  <c r="E85" i="3"/>
  <c r="F85" i="3"/>
  <c r="G85" i="3"/>
  <c r="H85" i="3"/>
  <c r="I85" i="3"/>
  <c r="J85" i="3"/>
  <c r="K85" i="3"/>
  <c r="L85" i="3"/>
  <c r="M85" i="3"/>
  <c r="N85" i="3"/>
  <c r="O85" i="3"/>
  <c r="P85" i="3"/>
  <c r="Q85" i="3"/>
  <c r="R85" i="3"/>
  <c r="S85" i="3"/>
  <c r="T85" i="3"/>
  <c r="U85" i="3"/>
  <c r="V85" i="3"/>
  <c r="W85" i="3"/>
  <c r="X85" i="3"/>
  <c r="Y85" i="3"/>
  <c r="Z85" i="3"/>
  <c r="AA85" i="3"/>
  <c r="AB85" i="3"/>
  <c r="B86" i="3"/>
  <c r="C86" i="3"/>
  <c r="D86" i="3"/>
  <c r="E86" i="3"/>
  <c r="F86" i="3"/>
  <c r="G86" i="3"/>
  <c r="H86" i="3"/>
  <c r="I86" i="3"/>
  <c r="J86" i="3"/>
  <c r="K86" i="3"/>
  <c r="L86" i="3"/>
  <c r="M86" i="3"/>
  <c r="N86" i="3"/>
  <c r="O86" i="3"/>
  <c r="P86" i="3"/>
  <c r="Q86" i="3"/>
  <c r="R86" i="3"/>
  <c r="S86" i="3"/>
  <c r="T86" i="3"/>
  <c r="U86" i="3"/>
  <c r="V86" i="3"/>
  <c r="W86" i="3"/>
  <c r="X86" i="3"/>
  <c r="Y86" i="3"/>
  <c r="Z86" i="3"/>
  <c r="AA86" i="3"/>
  <c r="AB86" i="3"/>
  <c r="B87" i="3"/>
  <c r="C87" i="3"/>
  <c r="D87" i="3"/>
  <c r="E87" i="3"/>
  <c r="F87" i="3"/>
  <c r="G87" i="3"/>
  <c r="H87" i="3"/>
  <c r="I87" i="3"/>
  <c r="J87" i="3"/>
  <c r="K87" i="3"/>
  <c r="L87" i="3"/>
  <c r="M87" i="3"/>
  <c r="N87" i="3"/>
  <c r="O87" i="3"/>
  <c r="P87" i="3"/>
  <c r="Q87" i="3"/>
  <c r="R87" i="3"/>
  <c r="S87" i="3"/>
  <c r="T87" i="3"/>
  <c r="U87" i="3"/>
  <c r="V87" i="3"/>
  <c r="W87" i="3"/>
  <c r="X87" i="3"/>
  <c r="Y87" i="3"/>
  <c r="Z87" i="3"/>
  <c r="AA87" i="3"/>
  <c r="AB87" i="3"/>
  <c r="B88" i="3"/>
  <c r="C88" i="3"/>
  <c r="D88" i="3"/>
  <c r="E88" i="3"/>
  <c r="F88" i="3"/>
  <c r="G88" i="3"/>
  <c r="H88" i="3"/>
  <c r="I88" i="3"/>
  <c r="J88" i="3"/>
  <c r="K88" i="3"/>
  <c r="L88" i="3"/>
  <c r="M88" i="3"/>
  <c r="N88" i="3"/>
  <c r="O88" i="3"/>
  <c r="P88" i="3"/>
  <c r="Q88" i="3"/>
  <c r="R88" i="3"/>
  <c r="S88" i="3"/>
  <c r="T88" i="3"/>
  <c r="U88" i="3"/>
  <c r="V88" i="3"/>
  <c r="W88" i="3"/>
  <c r="X88" i="3"/>
  <c r="Y88" i="3"/>
  <c r="Z88" i="3"/>
  <c r="AA88" i="3"/>
  <c r="AB88" i="3"/>
  <c r="B89" i="3"/>
  <c r="C89" i="3"/>
  <c r="D89" i="3"/>
  <c r="E89" i="3"/>
  <c r="F89" i="3"/>
  <c r="G89" i="3"/>
  <c r="H89" i="3"/>
  <c r="I89" i="3"/>
  <c r="J89" i="3"/>
  <c r="K89" i="3"/>
  <c r="L89" i="3"/>
  <c r="M89" i="3"/>
  <c r="N89" i="3"/>
  <c r="O89" i="3"/>
  <c r="P89" i="3"/>
  <c r="Q89" i="3"/>
  <c r="R89" i="3"/>
  <c r="S89" i="3"/>
  <c r="T89" i="3"/>
  <c r="U89" i="3"/>
  <c r="V89" i="3"/>
  <c r="W89" i="3"/>
  <c r="X89" i="3"/>
  <c r="Y89" i="3"/>
  <c r="Z89" i="3"/>
  <c r="AA89" i="3"/>
  <c r="AB89" i="3"/>
  <c r="B90" i="3"/>
  <c r="C90" i="3"/>
  <c r="D90" i="3"/>
  <c r="E90" i="3"/>
  <c r="F90" i="3"/>
  <c r="G90" i="3"/>
  <c r="H90" i="3"/>
  <c r="I90" i="3"/>
  <c r="J90" i="3"/>
  <c r="K90" i="3"/>
  <c r="L90" i="3"/>
  <c r="M90" i="3"/>
  <c r="N90" i="3"/>
  <c r="O90" i="3"/>
  <c r="P90" i="3"/>
  <c r="Q90" i="3"/>
  <c r="R90" i="3"/>
  <c r="S90" i="3"/>
  <c r="T90" i="3"/>
  <c r="U90" i="3"/>
  <c r="V90" i="3"/>
  <c r="W90" i="3"/>
  <c r="X90" i="3"/>
  <c r="Y90" i="3"/>
  <c r="Z90" i="3"/>
  <c r="AA90" i="3"/>
  <c r="AB90" i="3"/>
  <c r="B91" i="3"/>
  <c r="C91" i="3"/>
  <c r="D91" i="3"/>
  <c r="E91" i="3"/>
  <c r="F91" i="3"/>
  <c r="G91" i="3"/>
  <c r="H91" i="3"/>
  <c r="I91" i="3"/>
  <c r="J91" i="3"/>
  <c r="K91" i="3"/>
  <c r="L91" i="3"/>
  <c r="M91" i="3"/>
  <c r="N91" i="3"/>
  <c r="O91" i="3"/>
  <c r="P91" i="3"/>
  <c r="Q91" i="3"/>
  <c r="R91" i="3"/>
  <c r="S91" i="3"/>
  <c r="T91" i="3"/>
  <c r="U91" i="3"/>
  <c r="V91" i="3"/>
  <c r="W91" i="3"/>
  <c r="X91" i="3"/>
  <c r="Y91" i="3"/>
  <c r="Z91" i="3"/>
  <c r="AA91" i="3"/>
  <c r="AB91" i="3"/>
  <c r="B92" i="3"/>
  <c r="C92" i="3"/>
  <c r="D92" i="3"/>
  <c r="E92" i="3"/>
  <c r="F92" i="3"/>
  <c r="G92" i="3"/>
  <c r="H92" i="3"/>
  <c r="I92" i="3"/>
  <c r="J92" i="3"/>
  <c r="K92" i="3"/>
  <c r="L92" i="3"/>
  <c r="M92" i="3"/>
  <c r="N92" i="3"/>
  <c r="O92" i="3"/>
  <c r="P92" i="3"/>
  <c r="Q92" i="3"/>
  <c r="R92" i="3"/>
  <c r="S92" i="3"/>
  <c r="T92" i="3"/>
  <c r="U92" i="3"/>
  <c r="V92" i="3"/>
  <c r="W92" i="3"/>
  <c r="X92" i="3"/>
  <c r="Y92" i="3"/>
  <c r="Z92" i="3"/>
  <c r="AA92" i="3"/>
  <c r="AB92" i="3"/>
  <c r="B93" i="3"/>
  <c r="C93" i="3"/>
  <c r="D93" i="3"/>
  <c r="E93" i="3"/>
  <c r="F93" i="3"/>
  <c r="G93" i="3"/>
  <c r="H93" i="3"/>
  <c r="I93" i="3"/>
  <c r="J93" i="3"/>
  <c r="K93" i="3"/>
  <c r="L93" i="3"/>
  <c r="M93" i="3"/>
  <c r="N93" i="3"/>
  <c r="O93" i="3"/>
  <c r="P93" i="3"/>
  <c r="Q93" i="3"/>
  <c r="R93" i="3"/>
  <c r="S93" i="3"/>
  <c r="T93" i="3"/>
  <c r="U93" i="3"/>
  <c r="V93" i="3"/>
  <c r="W93" i="3"/>
  <c r="X93" i="3"/>
  <c r="Y93" i="3"/>
  <c r="Z93" i="3"/>
  <c r="AA93" i="3"/>
  <c r="AB93" i="3"/>
  <c r="B94" i="3"/>
  <c r="C94" i="3"/>
  <c r="D94" i="3"/>
  <c r="E94" i="3"/>
  <c r="F94" i="3"/>
  <c r="G94" i="3"/>
  <c r="H94" i="3"/>
  <c r="I94" i="3"/>
  <c r="J94" i="3"/>
  <c r="K94" i="3"/>
  <c r="L94" i="3"/>
  <c r="M94" i="3"/>
  <c r="N94" i="3"/>
  <c r="O94" i="3"/>
  <c r="P94" i="3"/>
  <c r="Q94" i="3"/>
  <c r="R94" i="3"/>
  <c r="S94" i="3"/>
  <c r="T94" i="3"/>
  <c r="U94" i="3"/>
  <c r="V94" i="3"/>
  <c r="W94" i="3"/>
  <c r="X94" i="3"/>
  <c r="Y94" i="3"/>
  <c r="Z94" i="3"/>
  <c r="AA94" i="3"/>
  <c r="AB94" i="3"/>
  <c r="B95" i="3"/>
  <c r="C95" i="3"/>
  <c r="D95" i="3"/>
  <c r="E95" i="3"/>
  <c r="F95" i="3"/>
  <c r="G95" i="3"/>
  <c r="H95" i="3"/>
  <c r="I95" i="3"/>
  <c r="J95" i="3"/>
  <c r="K95" i="3"/>
  <c r="L95" i="3"/>
  <c r="M95" i="3"/>
  <c r="N95" i="3"/>
  <c r="O95" i="3"/>
  <c r="P95" i="3"/>
  <c r="Q95" i="3"/>
  <c r="R95" i="3"/>
  <c r="S95" i="3"/>
  <c r="T95" i="3"/>
  <c r="U95" i="3"/>
  <c r="V95" i="3"/>
  <c r="W95" i="3"/>
  <c r="X95" i="3"/>
  <c r="Y95" i="3"/>
  <c r="Z95" i="3"/>
  <c r="AA95" i="3"/>
  <c r="AB95" i="3"/>
  <c r="B96" i="3"/>
  <c r="C96" i="3"/>
  <c r="D96" i="3"/>
  <c r="E96" i="3"/>
  <c r="F96" i="3"/>
  <c r="G96" i="3"/>
  <c r="H96" i="3"/>
  <c r="I96" i="3"/>
  <c r="J96" i="3"/>
  <c r="K96" i="3"/>
  <c r="L96" i="3"/>
  <c r="M96" i="3"/>
  <c r="N96" i="3"/>
  <c r="O96" i="3"/>
  <c r="P96" i="3"/>
  <c r="Q96" i="3"/>
  <c r="R96" i="3"/>
  <c r="S96" i="3"/>
  <c r="T96" i="3"/>
  <c r="U96" i="3"/>
  <c r="V96" i="3"/>
  <c r="W96" i="3"/>
  <c r="X96" i="3"/>
  <c r="Y96" i="3"/>
  <c r="Z96" i="3"/>
  <c r="AA96" i="3"/>
  <c r="AB96" i="3"/>
  <c r="B97" i="3"/>
  <c r="C97" i="3"/>
  <c r="D97" i="3"/>
  <c r="E97" i="3"/>
  <c r="F97" i="3"/>
  <c r="G97" i="3"/>
  <c r="H97" i="3"/>
  <c r="I97" i="3"/>
  <c r="J97" i="3"/>
  <c r="K97" i="3"/>
  <c r="L97" i="3"/>
  <c r="M97" i="3"/>
  <c r="N97" i="3"/>
  <c r="O97" i="3"/>
  <c r="P97" i="3"/>
  <c r="Q97" i="3"/>
  <c r="R97" i="3"/>
  <c r="S97" i="3"/>
  <c r="T97" i="3"/>
  <c r="U97" i="3"/>
  <c r="V97" i="3"/>
  <c r="W97" i="3"/>
  <c r="X97" i="3"/>
  <c r="Y97" i="3"/>
  <c r="Z97" i="3"/>
  <c r="AA97" i="3"/>
  <c r="AB97" i="3"/>
  <c r="B98" i="3"/>
  <c r="C98" i="3"/>
  <c r="D98" i="3"/>
  <c r="E98" i="3"/>
  <c r="F98" i="3"/>
  <c r="G98" i="3"/>
  <c r="H98" i="3"/>
  <c r="I98" i="3"/>
  <c r="J98" i="3"/>
  <c r="K98" i="3"/>
  <c r="L98" i="3"/>
  <c r="M98" i="3"/>
  <c r="N98" i="3"/>
  <c r="O98" i="3"/>
  <c r="P98" i="3"/>
  <c r="Q98" i="3"/>
  <c r="R98" i="3"/>
  <c r="S98" i="3"/>
  <c r="T98" i="3"/>
  <c r="U98" i="3"/>
  <c r="V98" i="3"/>
  <c r="W98" i="3"/>
  <c r="X98" i="3"/>
  <c r="Y98" i="3"/>
  <c r="Z98" i="3"/>
  <c r="AA98" i="3"/>
  <c r="AB98" i="3"/>
  <c r="B99" i="3"/>
  <c r="C99" i="3"/>
  <c r="D99" i="3"/>
  <c r="E99" i="3"/>
  <c r="F99" i="3"/>
  <c r="G99" i="3"/>
  <c r="H99" i="3"/>
  <c r="I99" i="3"/>
  <c r="J99" i="3"/>
  <c r="K99" i="3"/>
  <c r="L99" i="3"/>
  <c r="M99" i="3"/>
  <c r="N99" i="3"/>
  <c r="O99" i="3"/>
  <c r="P99" i="3"/>
  <c r="Q99" i="3"/>
  <c r="R99" i="3"/>
  <c r="S99" i="3"/>
  <c r="T99" i="3"/>
  <c r="U99" i="3"/>
  <c r="V99" i="3"/>
  <c r="W99" i="3"/>
  <c r="X99" i="3"/>
  <c r="Y99" i="3"/>
  <c r="Z99" i="3"/>
  <c r="AA99" i="3"/>
  <c r="AB99" i="3"/>
  <c r="B100" i="3"/>
  <c r="C100" i="3"/>
  <c r="D100" i="3"/>
  <c r="E100" i="3"/>
  <c r="F100" i="3"/>
  <c r="G100" i="3"/>
  <c r="H100" i="3"/>
  <c r="I100" i="3"/>
  <c r="J100" i="3"/>
  <c r="K100" i="3"/>
  <c r="L100" i="3"/>
  <c r="M100" i="3"/>
  <c r="N100" i="3"/>
  <c r="O100" i="3"/>
  <c r="P100" i="3"/>
  <c r="Q100" i="3"/>
  <c r="R100" i="3"/>
  <c r="S100" i="3"/>
  <c r="T100" i="3"/>
  <c r="U100" i="3"/>
  <c r="V100" i="3"/>
  <c r="W100" i="3"/>
  <c r="X100" i="3"/>
  <c r="Y100" i="3"/>
  <c r="Z100" i="3"/>
  <c r="AA100" i="3"/>
  <c r="AB100" i="3"/>
  <c r="B101" i="3"/>
  <c r="C101" i="3"/>
  <c r="D101" i="3"/>
  <c r="E101" i="3"/>
  <c r="F101" i="3"/>
  <c r="G101" i="3"/>
  <c r="H101" i="3"/>
  <c r="I101" i="3"/>
  <c r="J101" i="3"/>
  <c r="K101" i="3"/>
  <c r="L101" i="3"/>
  <c r="M101" i="3"/>
  <c r="N101" i="3"/>
  <c r="O101" i="3"/>
  <c r="P101" i="3"/>
  <c r="Q101" i="3"/>
  <c r="R101" i="3"/>
  <c r="S101" i="3"/>
  <c r="T101" i="3"/>
  <c r="U101" i="3"/>
  <c r="V101" i="3"/>
  <c r="W101" i="3"/>
  <c r="X101" i="3"/>
  <c r="Y101" i="3"/>
  <c r="Z101" i="3"/>
  <c r="AA101" i="3"/>
  <c r="AB101" i="3"/>
  <c r="B102" i="3"/>
  <c r="C102" i="3"/>
  <c r="D102" i="3"/>
  <c r="E102" i="3"/>
  <c r="F102" i="3"/>
  <c r="G102" i="3"/>
  <c r="H102" i="3"/>
  <c r="I102" i="3"/>
  <c r="J102" i="3"/>
  <c r="K102" i="3"/>
  <c r="L102" i="3"/>
  <c r="M102" i="3"/>
  <c r="N102" i="3"/>
  <c r="O102" i="3"/>
  <c r="P102" i="3"/>
  <c r="Q102" i="3"/>
  <c r="R102" i="3"/>
  <c r="S102" i="3"/>
  <c r="T102" i="3"/>
  <c r="U102" i="3"/>
  <c r="V102" i="3"/>
  <c r="W102" i="3"/>
  <c r="X102" i="3"/>
  <c r="Y102" i="3"/>
  <c r="Z102" i="3"/>
  <c r="AA102" i="3"/>
  <c r="AB102" i="3"/>
  <c r="B103" i="3"/>
  <c r="C103" i="3"/>
  <c r="D103" i="3"/>
  <c r="E103" i="3"/>
  <c r="F103" i="3"/>
  <c r="G103" i="3"/>
  <c r="H103" i="3"/>
  <c r="I103" i="3"/>
  <c r="J103" i="3"/>
  <c r="K103" i="3"/>
  <c r="L103" i="3"/>
  <c r="M103" i="3"/>
  <c r="N103" i="3"/>
  <c r="O103" i="3"/>
  <c r="P103" i="3"/>
  <c r="Q103" i="3"/>
  <c r="R103" i="3"/>
  <c r="S103" i="3"/>
  <c r="T103" i="3"/>
  <c r="U103" i="3"/>
  <c r="V103" i="3"/>
  <c r="W103" i="3"/>
  <c r="X103" i="3"/>
  <c r="Y103" i="3"/>
  <c r="Z103" i="3"/>
  <c r="AA103" i="3"/>
  <c r="AB103" i="3"/>
  <c r="B104" i="3"/>
  <c r="C104" i="3"/>
  <c r="D104" i="3"/>
  <c r="E104" i="3"/>
  <c r="F104" i="3"/>
  <c r="G104" i="3"/>
  <c r="H104" i="3"/>
  <c r="I104" i="3"/>
  <c r="J104" i="3"/>
  <c r="K104" i="3"/>
  <c r="L104" i="3"/>
  <c r="M104" i="3"/>
  <c r="N104" i="3"/>
  <c r="O104" i="3"/>
  <c r="P104" i="3"/>
  <c r="Q104" i="3"/>
  <c r="R104" i="3"/>
  <c r="S104" i="3"/>
  <c r="T104" i="3"/>
  <c r="U104" i="3"/>
  <c r="V104" i="3"/>
  <c r="W104" i="3"/>
  <c r="X104" i="3"/>
  <c r="Y104" i="3"/>
  <c r="Z104" i="3"/>
  <c r="AA104" i="3"/>
  <c r="AB104" i="3"/>
  <c r="B105" i="3"/>
  <c r="C105" i="3"/>
  <c r="D105" i="3"/>
  <c r="E105" i="3"/>
  <c r="F105" i="3"/>
  <c r="G105" i="3"/>
  <c r="H105" i="3"/>
  <c r="I105" i="3"/>
  <c r="J105" i="3"/>
  <c r="K105" i="3"/>
  <c r="L105" i="3"/>
  <c r="M105" i="3"/>
  <c r="N105" i="3"/>
  <c r="O105" i="3"/>
  <c r="P105" i="3"/>
  <c r="Q105" i="3"/>
  <c r="R105" i="3"/>
  <c r="S105" i="3"/>
  <c r="T105" i="3"/>
  <c r="U105" i="3"/>
  <c r="V105" i="3"/>
  <c r="W105" i="3"/>
  <c r="X105" i="3"/>
  <c r="Y105" i="3"/>
  <c r="Z105" i="3"/>
  <c r="AA105" i="3"/>
  <c r="AB105" i="3"/>
  <c r="B106" i="3"/>
  <c r="C106" i="3"/>
  <c r="D106" i="3"/>
  <c r="E106" i="3"/>
  <c r="F106" i="3"/>
  <c r="G106" i="3"/>
  <c r="H106" i="3"/>
  <c r="I106" i="3"/>
  <c r="J106" i="3"/>
  <c r="K106" i="3"/>
  <c r="L106" i="3"/>
  <c r="M106" i="3"/>
  <c r="N106" i="3"/>
  <c r="O106" i="3"/>
  <c r="P106" i="3"/>
  <c r="Q106" i="3"/>
  <c r="R106" i="3"/>
  <c r="S106" i="3"/>
  <c r="T106" i="3"/>
  <c r="U106" i="3"/>
  <c r="V106" i="3"/>
  <c r="W106" i="3"/>
  <c r="X106" i="3"/>
  <c r="Y106" i="3"/>
  <c r="Z106" i="3"/>
  <c r="AA106" i="3"/>
  <c r="AB106" i="3"/>
  <c r="B107" i="3"/>
  <c r="C107" i="3"/>
  <c r="D107" i="3"/>
  <c r="E107" i="3"/>
  <c r="F107" i="3"/>
  <c r="G107" i="3"/>
  <c r="H107" i="3"/>
  <c r="I107" i="3"/>
  <c r="J107" i="3"/>
  <c r="K107" i="3"/>
  <c r="L107" i="3"/>
  <c r="M107" i="3"/>
  <c r="N107" i="3"/>
  <c r="O107" i="3"/>
  <c r="P107" i="3"/>
  <c r="Q107" i="3"/>
  <c r="R107" i="3"/>
  <c r="S107" i="3"/>
  <c r="T107" i="3"/>
  <c r="U107" i="3"/>
  <c r="V107" i="3"/>
  <c r="W107" i="3"/>
  <c r="X107" i="3"/>
  <c r="Y107" i="3"/>
  <c r="Z107" i="3"/>
  <c r="AA107" i="3"/>
  <c r="AB107" i="3"/>
  <c r="B108" i="3"/>
  <c r="C108" i="3"/>
  <c r="D108" i="3"/>
  <c r="E108" i="3"/>
  <c r="F108" i="3"/>
  <c r="G108" i="3"/>
  <c r="H108" i="3"/>
  <c r="I108" i="3"/>
  <c r="J108" i="3"/>
  <c r="K108" i="3"/>
  <c r="L108" i="3"/>
  <c r="M108" i="3"/>
  <c r="N108" i="3"/>
  <c r="O108" i="3"/>
  <c r="P108" i="3"/>
  <c r="Q108" i="3"/>
  <c r="R108" i="3"/>
  <c r="S108" i="3"/>
  <c r="T108" i="3"/>
  <c r="U108" i="3"/>
  <c r="V108" i="3"/>
  <c r="W108" i="3"/>
  <c r="X108" i="3"/>
  <c r="Y108" i="3"/>
  <c r="Z108" i="3"/>
  <c r="AA108" i="3"/>
  <c r="AB108" i="3"/>
  <c r="B109" i="3"/>
  <c r="C109" i="3"/>
  <c r="D109" i="3"/>
  <c r="E109" i="3"/>
  <c r="F109" i="3"/>
  <c r="G109" i="3"/>
  <c r="H109" i="3"/>
  <c r="I109" i="3"/>
  <c r="J109" i="3"/>
  <c r="K109" i="3"/>
  <c r="L109" i="3"/>
  <c r="M109" i="3"/>
  <c r="N109" i="3"/>
  <c r="O109" i="3"/>
  <c r="P109" i="3"/>
  <c r="Q109" i="3"/>
  <c r="R109" i="3"/>
  <c r="S109" i="3"/>
  <c r="T109" i="3"/>
  <c r="U109" i="3"/>
  <c r="V109" i="3"/>
  <c r="W109" i="3"/>
  <c r="X109" i="3"/>
  <c r="Y109" i="3"/>
  <c r="Z109" i="3"/>
  <c r="AA109" i="3"/>
  <c r="AB109" i="3"/>
  <c r="B110" i="3"/>
  <c r="C110" i="3"/>
  <c r="D110" i="3"/>
  <c r="E110" i="3"/>
  <c r="F110" i="3"/>
  <c r="G110" i="3"/>
  <c r="H110" i="3"/>
  <c r="I110" i="3"/>
  <c r="J110" i="3"/>
  <c r="K110" i="3"/>
  <c r="L110" i="3"/>
  <c r="M110" i="3"/>
  <c r="N110" i="3"/>
  <c r="O110" i="3"/>
  <c r="P110" i="3"/>
  <c r="Q110" i="3"/>
  <c r="R110" i="3"/>
  <c r="S110" i="3"/>
  <c r="T110" i="3"/>
  <c r="U110" i="3"/>
  <c r="V110" i="3"/>
  <c r="W110" i="3"/>
  <c r="X110" i="3"/>
  <c r="Y110" i="3"/>
  <c r="Z110" i="3"/>
  <c r="AA110" i="3"/>
  <c r="AB110" i="3"/>
  <c r="B111" i="3"/>
  <c r="C111" i="3"/>
  <c r="D111" i="3"/>
  <c r="E111" i="3"/>
  <c r="F111" i="3"/>
  <c r="G111" i="3"/>
  <c r="H111" i="3"/>
  <c r="I111" i="3"/>
  <c r="J111" i="3"/>
  <c r="K111" i="3"/>
  <c r="L111" i="3"/>
  <c r="M111" i="3"/>
  <c r="N111" i="3"/>
  <c r="O111" i="3"/>
  <c r="P111" i="3"/>
  <c r="Q111" i="3"/>
  <c r="R111" i="3"/>
  <c r="S111" i="3"/>
  <c r="T111" i="3"/>
  <c r="U111" i="3"/>
  <c r="V111" i="3"/>
  <c r="W111" i="3"/>
  <c r="X111" i="3"/>
  <c r="Y111" i="3"/>
  <c r="Z111" i="3"/>
  <c r="AA111" i="3"/>
  <c r="AB111" i="3"/>
  <c r="B112" i="3"/>
  <c r="C112" i="3"/>
  <c r="D112" i="3"/>
  <c r="E112" i="3"/>
  <c r="F112" i="3"/>
  <c r="G112" i="3"/>
  <c r="H112" i="3"/>
  <c r="I112" i="3"/>
  <c r="J112" i="3"/>
  <c r="K112" i="3"/>
  <c r="L112" i="3"/>
  <c r="M112" i="3"/>
  <c r="N112" i="3"/>
  <c r="O112" i="3"/>
  <c r="P112" i="3"/>
  <c r="Q112" i="3"/>
  <c r="R112" i="3"/>
  <c r="S112" i="3"/>
  <c r="T112" i="3"/>
  <c r="U112" i="3"/>
  <c r="V112" i="3"/>
  <c r="W112" i="3"/>
  <c r="X112" i="3"/>
  <c r="Y112" i="3"/>
  <c r="Z112" i="3"/>
  <c r="AA112" i="3"/>
  <c r="AB112" i="3"/>
  <c r="B113" i="3"/>
  <c r="C113" i="3"/>
  <c r="D113" i="3"/>
  <c r="E113" i="3"/>
  <c r="F113" i="3"/>
  <c r="G113" i="3"/>
  <c r="H113" i="3"/>
  <c r="I113" i="3"/>
  <c r="J113" i="3"/>
  <c r="K113" i="3"/>
  <c r="L113" i="3"/>
  <c r="M113" i="3"/>
  <c r="N113" i="3"/>
  <c r="O113" i="3"/>
  <c r="P113" i="3"/>
  <c r="Q113" i="3"/>
  <c r="R113" i="3"/>
  <c r="S113" i="3"/>
  <c r="T113" i="3"/>
  <c r="U113" i="3"/>
  <c r="V113" i="3"/>
  <c r="W113" i="3"/>
  <c r="X113" i="3"/>
  <c r="Y113" i="3"/>
  <c r="Z113" i="3"/>
  <c r="AA113" i="3"/>
  <c r="AB113" i="3"/>
  <c r="B114" i="3"/>
  <c r="C114" i="3"/>
  <c r="D114" i="3"/>
  <c r="E114" i="3"/>
  <c r="F114" i="3"/>
  <c r="G114" i="3"/>
  <c r="H114" i="3"/>
  <c r="I114" i="3"/>
  <c r="J114" i="3"/>
  <c r="K114" i="3"/>
  <c r="L114" i="3"/>
  <c r="M114" i="3"/>
  <c r="N114" i="3"/>
  <c r="O114" i="3"/>
  <c r="P114" i="3"/>
  <c r="Q114" i="3"/>
  <c r="R114" i="3"/>
  <c r="S114" i="3"/>
  <c r="T114" i="3"/>
  <c r="U114" i="3"/>
  <c r="V114" i="3"/>
  <c r="W114" i="3"/>
  <c r="X114" i="3"/>
  <c r="Y114" i="3"/>
  <c r="Z114" i="3"/>
  <c r="AA114" i="3"/>
  <c r="AB114" i="3"/>
  <c r="B115" i="3"/>
  <c r="C115" i="3"/>
  <c r="D115" i="3"/>
  <c r="E115" i="3"/>
  <c r="F115" i="3"/>
  <c r="G115" i="3"/>
  <c r="H115" i="3"/>
  <c r="I115" i="3"/>
  <c r="J115" i="3"/>
  <c r="K115" i="3"/>
  <c r="L115" i="3"/>
  <c r="M115" i="3"/>
  <c r="N115" i="3"/>
  <c r="O115" i="3"/>
  <c r="P115" i="3"/>
  <c r="Q115" i="3"/>
  <c r="R115" i="3"/>
  <c r="S115" i="3"/>
  <c r="T115" i="3"/>
  <c r="U115" i="3"/>
  <c r="V115" i="3"/>
  <c r="W115" i="3"/>
  <c r="X115" i="3"/>
  <c r="Y115" i="3"/>
  <c r="Z115" i="3"/>
  <c r="AA115" i="3"/>
  <c r="AB115" i="3"/>
  <c r="B116" i="3"/>
  <c r="C116" i="3"/>
  <c r="D116" i="3"/>
  <c r="E116" i="3"/>
  <c r="F116" i="3"/>
  <c r="G116" i="3"/>
  <c r="H116" i="3"/>
  <c r="I116" i="3"/>
  <c r="J116" i="3"/>
  <c r="K116" i="3"/>
  <c r="L116" i="3"/>
  <c r="M116" i="3"/>
  <c r="N116" i="3"/>
  <c r="O116" i="3"/>
  <c r="P116" i="3"/>
  <c r="Q116" i="3"/>
  <c r="R116" i="3"/>
  <c r="S116" i="3"/>
  <c r="T116" i="3"/>
  <c r="U116" i="3"/>
  <c r="V116" i="3"/>
  <c r="W116" i="3"/>
  <c r="X116" i="3"/>
  <c r="Y116" i="3"/>
  <c r="Z116" i="3"/>
  <c r="AA116" i="3"/>
  <c r="AB116" i="3"/>
  <c r="B117" i="3"/>
  <c r="C117" i="3"/>
  <c r="D117" i="3"/>
  <c r="E117" i="3"/>
  <c r="F117" i="3"/>
  <c r="G117" i="3"/>
  <c r="H117" i="3"/>
  <c r="I117" i="3"/>
  <c r="J117" i="3"/>
  <c r="K117" i="3"/>
  <c r="L117" i="3"/>
  <c r="M117" i="3"/>
  <c r="N117" i="3"/>
  <c r="O117" i="3"/>
  <c r="P117" i="3"/>
  <c r="Q117" i="3"/>
  <c r="R117" i="3"/>
  <c r="S117" i="3"/>
  <c r="T117" i="3"/>
  <c r="U117" i="3"/>
  <c r="V117" i="3"/>
  <c r="W117" i="3"/>
  <c r="X117" i="3"/>
  <c r="Y117" i="3"/>
  <c r="Z117" i="3"/>
  <c r="AA117" i="3"/>
  <c r="AB117" i="3"/>
  <c r="B118" i="3"/>
  <c r="C118" i="3"/>
  <c r="D118" i="3"/>
  <c r="E118" i="3"/>
  <c r="F118" i="3"/>
  <c r="G118" i="3"/>
  <c r="H118" i="3"/>
  <c r="I118" i="3"/>
  <c r="J118" i="3"/>
  <c r="K118" i="3"/>
  <c r="L118" i="3"/>
  <c r="M118" i="3"/>
  <c r="N118" i="3"/>
  <c r="O118" i="3"/>
  <c r="P118" i="3"/>
  <c r="Q118" i="3"/>
  <c r="R118" i="3"/>
  <c r="S118" i="3"/>
  <c r="T118" i="3"/>
  <c r="U118" i="3"/>
  <c r="V118" i="3"/>
  <c r="W118" i="3"/>
  <c r="X118" i="3"/>
  <c r="Y118" i="3"/>
  <c r="Z118" i="3"/>
  <c r="AA118" i="3"/>
  <c r="AB118" i="3"/>
  <c r="B119" i="3"/>
  <c r="C119" i="3"/>
  <c r="D119" i="3"/>
  <c r="E119" i="3"/>
  <c r="F119" i="3"/>
  <c r="G119" i="3"/>
  <c r="H119" i="3"/>
  <c r="I119" i="3"/>
  <c r="J119" i="3"/>
  <c r="K119" i="3"/>
  <c r="L119" i="3"/>
  <c r="M119" i="3"/>
  <c r="N119" i="3"/>
  <c r="O119" i="3"/>
  <c r="P119" i="3"/>
  <c r="Q119" i="3"/>
  <c r="R119" i="3"/>
  <c r="S119" i="3"/>
  <c r="T119" i="3"/>
  <c r="U119" i="3"/>
  <c r="V119" i="3"/>
  <c r="W119" i="3"/>
  <c r="X119" i="3"/>
  <c r="Y119" i="3"/>
  <c r="Z119" i="3"/>
  <c r="AA119" i="3"/>
  <c r="AB119" i="3"/>
  <c r="B120" i="3"/>
  <c r="C120" i="3"/>
  <c r="D120" i="3"/>
  <c r="E120" i="3"/>
  <c r="F120" i="3"/>
  <c r="G120" i="3"/>
  <c r="H120" i="3"/>
  <c r="I120" i="3"/>
  <c r="J120" i="3"/>
  <c r="K120" i="3"/>
  <c r="L120" i="3"/>
  <c r="M120" i="3"/>
  <c r="N120" i="3"/>
  <c r="O120" i="3"/>
  <c r="P120" i="3"/>
  <c r="Q120" i="3"/>
  <c r="R120" i="3"/>
  <c r="S120" i="3"/>
  <c r="T120" i="3"/>
  <c r="U120" i="3"/>
  <c r="V120" i="3"/>
  <c r="W120" i="3"/>
  <c r="X120" i="3"/>
  <c r="Y120" i="3"/>
  <c r="Z120" i="3"/>
  <c r="AA120" i="3"/>
  <c r="AB120" i="3"/>
  <c r="B121" i="3"/>
  <c r="C121" i="3"/>
  <c r="D121" i="3"/>
  <c r="E121" i="3"/>
  <c r="F121" i="3"/>
  <c r="G121" i="3"/>
  <c r="H121" i="3"/>
  <c r="I121" i="3"/>
  <c r="J121" i="3"/>
  <c r="K121" i="3"/>
  <c r="L121" i="3"/>
  <c r="M121" i="3"/>
  <c r="N121" i="3"/>
  <c r="O121" i="3"/>
  <c r="P121" i="3"/>
  <c r="Q121" i="3"/>
  <c r="R121" i="3"/>
  <c r="S121" i="3"/>
  <c r="T121" i="3"/>
  <c r="U121" i="3"/>
  <c r="V121" i="3"/>
  <c r="W121" i="3"/>
  <c r="X121" i="3"/>
  <c r="Y121" i="3"/>
  <c r="Z121" i="3"/>
  <c r="AA121" i="3"/>
  <c r="AB121" i="3"/>
  <c r="B122" i="3"/>
  <c r="C122" i="3"/>
  <c r="D122" i="3"/>
  <c r="E122" i="3"/>
  <c r="F122" i="3"/>
  <c r="G122" i="3"/>
  <c r="H122" i="3"/>
  <c r="I122" i="3"/>
  <c r="J122" i="3"/>
  <c r="K122" i="3"/>
  <c r="L122" i="3"/>
  <c r="M122" i="3"/>
  <c r="N122" i="3"/>
  <c r="O122" i="3"/>
  <c r="P122" i="3"/>
  <c r="Q122" i="3"/>
  <c r="R122" i="3"/>
  <c r="S122" i="3"/>
  <c r="T122" i="3"/>
  <c r="U122" i="3"/>
  <c r="V122" i="3"/>
  <c r="W122" i="3"/>
  <c r="X122" i="3"/>
  <c r="Y122" i="3"/>
  <c r="Z122" i="3"/>
  <c r="AA122" i="3"/>
  <c r="AB122" i="3"/>
  <c r="B123" i="3"/>
  <c r="C123" i="3"/>
  <c r="D123" i="3"/>
  <c r="E123" i="3"/>
  <c r="F123" i="3"/>
  <c r="G123" i="3"/>
  <c r="H123" i="3"/>
  <c r="I123" i="3"/>
  <c r="J123" i="3"/>
  <c r="K123" i="3"/>
  <c r="L123" i="3"/>
  <c r="M123" i="3"/>
  <c r="N123" i="3"/>
  <c r="O123" i="3"/>
  <c r="P123" i="3"/>
  <c r="Q123" i="3"/>
  <c r="R123" i="3"/>
  <c r="S123" i="3"/>
  <c r="T123" i="3"/>
  <c r="U123" i="3"/>
  <c r="V123" i="3"/>
  <c r="W123" i="3"/>
  <c r="X123" i="3"/>
  <c r="Y123" i="3"/>
  <c r="Z123" i="3"/>
  <c r="AA123" i="3"/>
  <c r="AB123" i="3"/>
  <c r="B124" i="3"/>
  <c r="C124" i="3"/>
  <c r="D124" i="3"/>
  <c r="E124" i="3"/>
  <c r="F124" i="3"/>
  <c r="G124" i="3"/>
  <c r="H124" i="3"/>
  <c r="I124" i="3"/>
  <c r="J124" i="3"/>
  <c r="K124" i="3"/>
  <c r="L124" i="3"/>
  <c r="M124" i="3"/>
  <c r="N124" i="3"/>
  <c r="O124" i="3"/>
  <c r="P124" i="3"/>
  <c r="Q124" i="3"/>
  <c r="R124" i="3"/>
  <c r="S124" i="3"/>
  <c r="T124" i="3"/>
  <c r="U124" i="3"/>
  <c r="V124" i="3"/>
  <c r="W124" i="3"/>
  <c r="X124" i="3"/>
  <c r="Y124" i="3"/>
  <c r="Z124" i="3"/>
  <c r="AA124" i="3"/>
  <c r="AB124" i="3"/>
  <c r="B125" i="3"/>
  <c r="C125" i="3"/>
  <c r="D125" i="3"/>
  <c r="E125" i="3"/>
  <c r="F125" i="3"/>
  <c r="G125" i="3"/>
  <c r="H125" i="3"/>
  <c r="I125" i="3"/>
  <c r="J125" i="3"/>
  <c r="K125" i="3"/>
  <c r="L125" i="3"/>
  <c r="M125" i="3"/>
  <c r="N125" i="3"/>
  <c r="O125" i="3"/>
  <c r="P125" i="3"/>
  <c r="Q125" i="3"/>
  <c r="R125" i="3"/>
  <c r="S125" i="3"/>
  <c r="T125" i="3"/>
  <c r="U125" i="3"/>
  <c r="V125" i="3"/>
  <c r="W125" i="3"/>
  <c r="X125" i="3"/>
  <c r="Y125" i="3"/>
  <c r="Z125" i="3"/>
  <c r="AA125" i="3"/>
  <c r="AB125" i="3"/>
  <c r="B126" i="3"/>
  <c r="C126" i="3"/>
  <c r="D126" i="3"/>
  <c r="E126" i="3"/>
  <c r="F126" i="3"/>
  <c r="G126" i="3"/>
  <c r="H126" i="3"/>
  <c r="I126" i="3"/>
  <c r="J126" i="3"/>
  <c r="K126" i="3"/>
  <c r="L126" i="3"/>
  <c r="M126" i="3"/>
  <c r="N126" i="3"/>
  <c r="O126" i="3"/>
  <c r="P126" i="3"/>
  <c r="Q126" i="3"/>
  <c r="R126" i="3"/>
  <c r="S126" i="3"/>
  <c r="T126" i="3"/>
  <c r="U126" i="3"/>
  <c r="V126" i="3"/>
  <c r="W126" i="3"/>
  <c r="X126" i="3"/>
  <c r="Y126" i="3"/>
  <c r="Z126" i="3"/>
  <c r="AA126" i="3"/>
  <c r="AB126" i="3"/>
  <c r="B127" i="3"/>
  <c r="C127" i="3"/>
  <c r="D127" i="3"/>
  <c r="E127" i="3"/>
  <c r="F127" i="3"/>
  <c r="G127" i="3"/>
  <c r="H127" i="3"/>
  <c r="I127" i="3"/>
  <c r="J127" i="3"/>
  <c r="K127" i="3"/>
  <c r="L127" i="3"/>
  <c r="M127" i="3"/>
  <c r="N127" i="3"/>
  <c r="O127" i="3"/>
  <c r="P127" i="3"/>
  <c r="Q127" i="3"/>
  <c r="R127" i="3"/>
  <c r="S127" i="3"/>
  <c r="T127" i="3"/>
  <c r="U127" i="3"/>
  <c r="V127" i="3"/>
  <c r="W127" i="3"/>
  <c r="X127" i="3"/>
  <c r="Y127" i="3"/>
  <c r="Z127" i="3"/>
  <c r="AA127" i="3"/>
  <c r="AB127" i="3"/>
  <c r="B128" i="3"/>
  <c r="C128" i="3"/>
  <c r="D128" i="3"/>
  <c r="E128" i="3"/>
  <c r="F128" i="3"/>
  <c r="G128" i="3"/>
  <c r="H128" i="3"/>
  <c r="I128" i="3"/>
  <c r="J128" i="3"/>
  <c r="K128" i="3"/>
  <c r="L128" i="3"/>
  <c r="M128" i="3"/>
  <c r="N128" i="3"/>
  <c r="O128" i="3"/>
  <c r="P128" i="3"/>
  <c r="Q128" i="3"/>
  <c r="R128" i="3"/>
  <c r="S128" i="3"/>
  <c r="T128" i="3"/>
  <c r="U128" i="3"/>
  <c r="V128" i="3"/>
  <c r="W128" i="3"/>
  <c r="X128" i="3"/>
  <c r="Y128" i="3"/>
  <c r="Z128" i="3"/>
  <c r="AA128" i="3"/>
  <c r="AB128" i="3"/>
  <c r="B129" i="3"/>
  <c r="C129" i="3"/>
  <c r="D129" i="3"/>
  <c r="E129" i="3"/>
  <c r="F129" i="3"/>
  <c r="G129" i="3"/>
  <c r="H129" i="3"/>
  <c r="I129" i="3"/>
  <c r="J129" i="3"/>
  <c r="K129" i="3"/>
  <c r="L129" i="3"/>
  <c r="M129" i="3"/>
  <c r="N129" i="3"/>
  <c r="O129" i="3"/>
  <c r="P129" i="3"/>
  <c r="Q129" i="3"/>
  <c r="R129" i="3"/>
  <c r="S129" i="3"/>
  <c r="T129" i="3"/>
  <c r="U129" i="3"/>
  <c r="V129" i="3"/>
  <c r="W129" i="3"/>
  <c r="X129" i="3"/>
  <c r="Y129" i="3"/>
  <c r="Z129" i="3"/>
  <c r="AA129" i="3"/>
  <c r="AB129" i="3"/>
  <c r="B130" i="3"/>
  <c r="C130" i="3"/>
  <c r="D130" i="3"/>
  <c r="E130" i="3"/>
  <c r="F130" i="3"/>
  <c r="G130" i="3"/>
  <c r="H130" i="3"/>
  <c r="I130" i="3"/>
  <c r="J130" i="3"/>
  <c r="K130" i="3"/>
  <c r="L130" i="3"/>
  <c r="M130" i="3"/>
  <c r="N130" i="3"/>
  <c r="O130" i="3"/>
  <c r="P130" i="3"/>
  <c r="Q130" i="3"/>
  <c r="R130" i="3"/>
  <c r="S130" i="3"/>
  <c r="T130" i="3"/>
  <c r="U130" i="3"/>
  <c r="V130" i="3"/>
  <c r="W130" i="3"/>
  <c r="X130" i="3"/>
  <c r="Y130" i="3"/>
  <c r="Z130" i="3"/>
  <c r="AA130" i="3"/>
  <c r="AB130" i="3"/>
  <c r="B131" i="3"/>
  <c r="C131" i="3"/>
  <c r="D131" i="3"/>
  <c r="E131" i="3"/>
  <c r="F131" i="3"/>
  <c r="G131" i="3"/>
  <c r="H131" i="3"/>
  <c r="I131" i="3"/>
  <c r="J131" i="3"/>
  <c r="K131" i="3"/>
  <c r="L131" i="3"/>
  <c r="M131" i="3"/>
  <c r="N131" i="3"/>
  <c r="O131" i="3"/>
  <c r="P131" i="3"/>
  <c r="Q131" i="3"/>
  <c r="R131" i="3"/>
  <c r="S131" i="3"/>
  <c r="T131" i="3"/>
  <c r="U131" i="3"/>
  <c r="V131" i="3"/>
  <c r="W131" i="3"/>
  <c r="X131" i="3"/>
  <c r="Y131" i="3"/>
  <c r="Z131" i="3"/>
  <c r="AA131" i="3"/>
  <c r="AB131" i="3"/>
  <c r="B132" i="3"/>
  <c r="C132" i="3"/>
  <c r="D132" i="3"/>
  <c r="E132" i="3"/>
  <c r="F132" i="3"/>
  <c r="G132" i="3"/>
  <c r="H132" i="3"/>
  <c r="I132" i="3"/>
  <c r="J132" i="3"/>
  <c r="K132" i="3"/>
  <c r="L132" i="3"/>
  <c r="M132" i="3"/>
  <c r="N132" i="3"/>
  <c r="O132" i="3"/>
  <c r="P132" i="3"/>
  <c r="Q132" i="3"/>
  <c r="R132" i="3"/>
  <c r="S132" i="3"/>
  <c r="T132" i="3"/>
  <c r="U132" i="3"/>
  <c r="V132" i="3"/>
  <c r="W132" i="3"/>
  <c r="X132" i="3"/>
  <c r="Y132" i="3"/>
  <c r="Z132" i="3"/>
  <c r="AA132" i="3"/>
  <c r="AB132" i="3"/>
  <c r="B133" i="3"/>
  <c r="C133" i="3"/>
  <c r="D133" i="3"/>
  <c r="E133" i="3"/>
  <c r="F133" i="3"/>
  <c r="G133" i="3"/>
  <c r="H133" i="3"/>
  <c r="I133" i="3"/>
  <c r="J133" i="3"/>
  <c r="K133" i="3"/>
  <c r="L133" i="3"/>
  <c r="M133" i="3"/>
  <c r="N133" i="3"/>
  <c r="O133" i="3"/>
  <c r="P133" i="3"/>
  <c r="Q133" i="3"/>
  <c r="R133" i="3"/>
  <c r="S133" i="3"/>
  <c r="T133" i="3"/>
  <c r="U133" i="3"/>
  <c r="V133" i="3"/>
  <c r="W133" i="3"/>
  <c r="X133" i="3"/>
  <c r="Y133" i="3"/>
  <c r="Z133" i="3"/>
  <c r="AA133" i="3"/>
  <c r="AB133" i="3"/>
  <c r="B134" i="3"/>
  <c r="C134" i="3"/>
  <c r="D134" i="3"/>
  <c r="E134" i="3"/>
  <c r="F134" i="3"/>
  <c r="G134" i="3"/>
  <c r="H134" i="3"/>
  <c r="I134" i="3"/>
  <c r="J134" i="3"/>
  <c r="K134" i="3"/>
  <c r="L134" i="3"/>
  <c r="M134" i="3"/>
  <c r="N134" i="3"/>
  <c r="O134" i="3"/>
  <c r="P134" i="3"/>
  <c r="Q134" i="3"/>
  <c r="R134" i="3"/>
  <c r="S134" i="3"/>
  <c r="T134" i="3"/>
  <c r="U134" i="3"/>
  <c r="V134" i="3"/>
  <c r="W134" i="3"/>
  <c r="X134" i="3"/>
  <c r="Y134" i="3"/>
  <c r="Z134" i="3"/>
  <c r="AA134" i="3"/>
  <c r="AB134" i="3"/>
  <c r="B135" i="3"/>
  <c r="C135" i="3"/>
  <c r="D135" i="3"/>
  <c r="E135" i="3"/>
  <c r="F135" i="3"/>
  <c r="G135" i="3"/>
  <c r="H135" i="3"/>
  <c r="I135" i="3"/>
  <c r="J135" i="3"/>
  <c r="K135" i="3"/>
  <c r="L135" i="3"/>
  <c r="M135" i="3"/>
  <c r="N135" i="3"/>
  <c r="O135" i="3"/>
  <c r="P135" i="3"/>
  <c r="Q135" i="3"/>
  <c r="R135" i="3"/>
  <c r="S135" i="3"/>
  <c r="T135" i="3"/>
  <c r="U135" i="3"/>
  <c r="V135" i="3"/>
  <c r="W135" i="3"/>
  <c r="X135" i="3"/>
  <c r="Y135" i="3"/>
  <c r="Z135" i="3"/>
  <c r="AA135" i="3"/>
  <c r="AB135" i="3"/>
  <c r="B136" i="3"/>
  <c r="C136" i="3"/>
  <c r="D136" i="3"/>
  <c r="E136" i="3"/>
  <c r="F136" i="3"/>
  <c r="G136" i="3"/>
  <c r="H136" i="3"/>
  <c r="I136" i="3"/>
  <c r="J136" i="3"/>
  <c r="K136" i="3"/>
  <c r="L136" i="3"/>
  <c r="M136" i="3"/>
  <c r="N136" i="3"/>
  <c r="O136" i="3"/>
  <c r="P136" i="3"/>
  <c r="Q136" i="3"/>
  <c r="R136" i="3"/>
  <c r="S136" i="3"/>
  <c r="T136" i="3"/>
  <c r="U136" i="3"/>
  <c r="V136" i="3"/>
  <c r="W136" i="3"/>
  <c r="X136" i="3"/>
  <c r="Y136" i="3"/>
  <c r="Z136" i="3"/>
  <c r="AA136" i="3"/>
  <c r="AB136" i="3"/>
  <c r="B137" i="3"/>
  <c r="C137" i="3"/>
  <c r="D137" i="3"/>
  <c r="E137" i="3"/>
  <c r="F137" i="3"/>
  <c r="G137" i="3"/>
  <c r="H137" i="3"/>
  <c r="I137" i="3"/>
  <c r="J137" i="3"/>
  <c r="K137" i="3"/>
  <c r="L137" i="3"/>
  <c r="M137" i="3"/>
  <c r="N137" i="3"/>
  <c r="O137" i="3"/>
  <c r="P137" i="3"/>
  <c r="Q137" i="3"/>
  <c r="R137" i="3"/>
  <c r="S137" i="3"/>
  <c r="T137" i="3"/>
  <c r="U137" i="3"/>
  <c r="V137" i="3"/>
  <c r="W137" i="3"/>
  <c r="X137" i="3"/>
  <c r="Y137" i="3"/>
  <c r="Z137" i="3"/>
  <c r="AA137" i="3"/>
  <c r="AB137" i="3"/>
  <c r="B138" i="3"/>
  <c r="C138" i="3"/>
  <c r="D138" i="3"/>
  <c r="E138" i="3"/>
  <c r="F138" i="3"/>
  <c r="G138" i="3"/>
  <c r="H138" i="3"/>
  <c r="I138" i="3"/>
  <c r="J138" i="3"/>
  <c r="K138" i="3"/>
  <c r="L138" i="3"/>
  <c r="M138" i="3"/>
  <c r="N138" i="3"/>
  <c r="O138" i="3"/>
  <c r="P138" i="3"/>
  <c r="Q138" i="3"/>
  <c r="R138" i="3"/>
  <c r="S138" i="3"/>
  <c r="T138" i="3"/>
  <c r="U138" i="3"/>
  <c r="V138" i="3"/>
  <c r="W138" i="3"/>
  <c r="X138" i="3"/>
  <c r="Y138" i="3"/>
  <c r="Z138" i="3"/>
  <c r="AA138" i="3"/>
  <c r="AB138" i="3"/>
  <c r="B139" i="3"/>
  <c r="C139" i="3"/>
  <c r="D139" i="3"/>
  <c r="E139" i="3"/>
  <c r="F139" i="3"/>
  <c r="G139" i="3"/>
  <c r="H139" i="3"/>
  <c r="I139" i="3"/>
  <c r="J139" i="3"/>
  <c r="K139" i="3"/>
  <c r="L139" i="3"/>
  <c r="M139" i="3"/>
  <c r="N139" i="3"/>
  <c r="O139" i="3"/>
  <c r="P139" i="3"/>
  <c r="Q139" i="3"/>
  <c r="R139" i="3"/>
  <c r="S139" i="3"/>
  <c r="T139" i="3"/>
  <c r="U139" i="3"/>
  <c r="V139" i="3"/>
  <c r="W139" i="3"/>
  <c r="X139" i="3"/>
  <c r="Y139" i="3"/>
  <c r="Z139" i="3"/>
  <c r="AA139" i="3"/>
  <c r="AB139" i="3"/>
  <c r="B140" i="3"/>
  <c r="C140" i="3"/>
  <c r="D140" i="3"/>
  <c r="E140" i="3"/>
  <c r="F140" i="3"/>
  <c r="G140" i="3"/>
  <c r="H140" i="3"/>
  <c r="I140" i="3"/>
  <c r="J140" i="3"/>
  <c r="K140" i="3"/>
  <c r="L140" i="3"/>
  <c r="M140" i="3"/>
  <c r="N140" i="3"/>
  <c r="O140" i="3"/>
  <c r="P140" i="3"/>
  <c r="Q140" i="3"/>
  <c r="R140" i="3"/>
  <c r="S140" i="3"/>
  <c r="T140" i="3"/>
  <c r="U140" i="3"/>
  <c r="V140" i="3"/>
  <c r="W140" i="3"/>
  <c r="X140" i="3"/>
  <c r="Y140" i="3"/>
  <c r="Z140" i="3"/>
  <c r="AA140" i="3"/>
  <c r="AB140" i="3"/>
  <c r="B141" i="3"/>
  <c r="C141" i="3"/>
  <c r="D141" i="3"/>
  <c r="E141" i="3"/>
  <c r="F141" i="3"/>
  <c r="G141" i="3"/>
  <c r="H141" i="3"/>
  <c r="I141" i="3"/>
  <c r="J141" i="3"/>
  <c r="K141" i="3"/>
  <c r="L141" i="3"/>
  <c r="M141" i="3"/>
  <c r="N141" i="3"/>
  <c r="O141" i="3"/>
  <c r="P141" i="3"/>
  <c r="Q141" i="3"/>
  <c r="R141" i="3"/>
  <c r="S141" i="3"/>
  <c r="T141" i="3"/>
  <c r="U141" i="3"/>
  <c r="V141" i="3"/>
  <c r="W141" i="3"/>
  <c r="X141" i="3"/>
  <c r="Y141" i="3"/>
  <c r="Z141" i="3"/>
  <c r="AA141" i="3"/>
  <c r="AB141" i="3"/>
  <c r="B142" i="3"/>
  <c r="C142" i="3"/>
  <c r="D142" i="3"/>
  <c r="E142" i="3"/>
  <c r="F142" i="3"/>
  <c r="G142" i="3"/>
  <c r="H142" i="3"/>
  <c r="I142" i="3"/>
  <c r="J142" i="3"/>
  <c r="K142" i="3"/>
  <c r="L142" i="3"/>
  <c r="M142" i="3"/>
  <c r="N142" i="3"/>
  <c r="O142" i="3"/>
  <c r="P142" i="3"/>
  <c r="Q142" i="3"/>
  <c r="R142" i="3"/>
  <c r="S142" i="3"/>
  <c r="T142" i="3"/>
  <c r="U142" i="3"/>
  <c r="V142" i="3"/>
  <c r="W142" i="3"/>
  <c r="X142" i="3"/>
  <c r="Y142" i="3"/>
  <c r="Z142" i="3"/>
  <c r="AA142" i="3"/>
  <c r="AB142" i="3"/>
  <c r="B143" i="3"/>
  <c r="C143" i="3"/>
  <c r="D143" i="3"/>
  <c r="E143" i="3"/>
  <c r="F143" i="3"/>
  <c r="G143" i="3"/>
  <c r="H143" i="3"/>
  <c r="I143" i="3"/>
  <c r="J143" i="3"/>
  <c r="K143" i="3"/>
  <c r="L143" i="3"/>
  <c r="M143" i="3"/>
  <c r="N143" i="3"/>
  <c r="O143" i="3"/>
  <c r="P143" i="3"/>
  <c r="Q143" i="3"/>
  <c r="R143" i="3"/>
  <c r="S143" i="3"/>
  <c r="T143" i="3"/>
  <c r="U143" i="3"/>
  <c r="V143" i="3"/>
  <c r="W143" i="3"/>
  <c r="X143" i="3"/>
  <c r="Y143" i="3"/>
  <c r="Z143" i="3"/>
  <c r="AA143" i="3"/>
  <c r="AB143" i="3"/>
  <c r="B144" i="3"/>
  <c r="C144" i="3"/>
  <c r="D144" i="3"/>
  <c r="E144" i="3"/>
  <c r="F144" i="3"/>
  <c r="G144" i="3"/>
  <c r="H144" i="3"/>
  <c r="I144" i="3"/>
  <c r="J144" i="3"/>
  <c r="K144" i="3"/>
  <c r="L144" i="3"/>
  <c r="M144" i="3"/>
  <c r="N144" i="3"/>
  <c r="O144" i="3"/>
  <c r="P144" i="3"/>
  <c r="Q144" i="3"/>
  <c r="R144" i="3"/>
  <c r="S144" i="3"/>
  <c r="T144" i="3"/>
  <c r="U144" i="3"/>
  <c r="V144" i="3"/>
  <c r="W144" i="3"/>
  <c r="X144" i="3"/>
  <c r="Y144" i="3"/>
  <c r="Z144" i="3"/>
  <c r="AA144" i="3"/>
  <c r="AB144" i="3"/>
  <c r="B145" i="3"/>
  <c r="C145" i="3"/>
  <c r="D145" i="3"/>
  <c r="E145" i="3"/>
  <c r="F145" i="3"/>
  <c r="G145" i="3"/>
  <c r="H145" i="3"/>
  <c r="I145" i="3"/>
  <c r="J145" i="3"/>
  <c r="K145" i="3"/>
  <c r="L145" i="3"/>
  <c r="M145" i="3"/>
  <c r="N145" i="3"/>
  <c r="O145" i="3"/>
  <c r="P145" i="3"/>
  <c r="Q145" i="3"/>
  <c r="R145" i="3"/>
  <c r="S145" i="3"/>
  <c r="T145" i="3"/>
  <c r="U145" i="3"/>
  <c r="V145" i="3"/>
  <c r="W145" i="3"/>
  <c r="X145" i="3"/>
  <c r="Y145" i="3"/>
  <c r="Z145" i="3"/>
  <c r="AA145" i="3"/>
  <c r="AB145" i="3"/>
  <c r="B146" i="3"/>
  <c r="C146" i="3"/>
  <c r="D146" i="3"/>
  <c r="E146" i="3"/>
  <c r="F146" i="3"/>
  <c r="G146" i="3"/>
  <c r="H146" i="3"/>
  <c r="I146" i="3"/>
  <c r="J146" i="3"/>
  <c r="K146" i="3"/>
  <c r="L146" i="3"/>
  <c r="M146" i="3"/>
  <c r="N146" i="3"/>
  <c r="O146" i="3"/>
  <c r="P146" i="3"/>
  <c r="Q146" i="3"/>
  <c r="R146" i="3"/>
  <c r="S146" i="3"/>
  <c r="T146" i="3"/>
  <c r="U146" i="3"/>
  <c r="V146" i="3"/>
  <c r="W146" i="3"/>
  <c r="X146" i="3"/>
  <c r="Y146" i="3"/>
  <c r="Z146" i="3"/>
  <c r="AA146" i="3"/>
  <c r="AB146" i="3"/>
  <c r="B147" i="3"/>
  <c r="C147" i="3"/>
  <c r="D147" i="3"/>
  <c r="E147" i="3"/>
  <c r="F147" i="3"/>
  <c r="G147" i="3"/>
  <c r="H147" i="3"/>
  <c r="I147" i="3"/>
  <c r="J147" i="3"/>
  <c r="K147" i="3"/>
  <c r="L147" i="3"/>
  <c r="M147" i="3"/>
  <c r="N147" i="3"/>
  <c r="O147" i="3"/>
  <c r="P147" i="3"/>
  <c r="Q147" i="3"/>
  <c r="R147" i="3"/>
  <c r="S147" i="3"/>
  <c r="T147" i="3"/>
  <c r="U147" i="3"/>
  <c r="V147" i="3"/>
  <c r="W147" i="3"/>
  <c r="X147" i="3"/>
  <c r="Y147" i="3"/>
  <c r="Z147" i="3"/>
  <c r="AA147" i="3"/>
  <c r="AB147" i="3"/>
  <c r="B148" i="3"/>
  <c r="C148" i="3"/>
  <c r="D148" i="3"/>
  <c r="E148" i="3"/>
  <c r="F148" i="3"/>
  <c r="G148" i="3"/>
  <c r="H148" i="3"/>
  <c r="I148" i="3"/>
  <c r="J148" i="3"/>
  <c r="K148" i="3"/>
  <c r="L148" i="3"/>
  <c r="M148" i="3"/>
  <c r="N148" i="3"/>
  <c r="O148" i="3"/>
  <c r="P148" i="3"/>
  <c r="Q148" i="3"/>
  <c r="R148" i="3"/>
  <c r="S148" i="3"/>
  <c r="T148" i="3"/>
  <c r="U148" i="3"/>
  <c r="V148" i="3"/>
  <c r="W148" i="3"/>
  <c r="X148" i="3"/>
  <c r="Y148" i="3"/>
  <c r="Z148" i="3"/>
  <c r="AA148" i="3"/>
  <c r="AB148" i="3"/>
  <c r="B149" i="3"/>
  <c r="C149" i="3"/>
  <c r="D149" i="3"/>
  <c r="E149" i="3"/>
  <c r="F149" i="3"/>
  <c r="G149" i="3"/>
  <c r="H149" i="3"/>
  <c r="I149" i="3"/>
  <c r="J149" i="3"/>
  <c r="K149" i="3"/>
  <c r="L149" i="3"/>
  <c r="M149" i="3"/>
  <c r="N149" i="3"/>
  <c r="O149" i="3"/>
  <c r="P149" i="3"/>
  <c r="Q149" i="3"/>
  <c r="R149" i="3"/>
  <c r="S149" i="3"/>
  <c r="T149" i="3"/>
  <c r="U149" i="3"/>
  <c r="V149" i="3"/>
  <c r="W149" i="3"/>
  <c r="X149" i="3"/>
  <c r="Y149" i="3"/>
  <c r="Z149" i="3"/>
  <c r="AA149" i="3"/>
  <c r="AB149" i="3"/>
  <c r="B150" i="3"/>
  <c r="C150" i="3"/>
  <c r="D150" i="3"/>
  <c r="E150" i="3"/>
  <c r="F150" i="3"/>
  <c r="G150" i="3"/>
  <c r="H150" i="3"/>
  <c r="I150" i="3"/>
  <c r="J150" i="3"/>
  <c r="K150" i="3"/>
  <c r="L150" i="3"/>
  <c r="M150" i="3"/>
  <c r="N150" i="3"/>
  <c r="O150" i="3"/>
  <c r="P150" i="3"/>
  <c r="Q150" i="3"/>
  <c r="R150" i="3"/>
  <c r="S150" i="3"/>
  <c r="T150" i="3"/>
  <c r="U150" i="3"/>
  <c r="V150" i="3"/>
  <c r="W150" i="3"/>
  <c r="X150" i="3"/>
  <c r="Y150" i="3"/>
  <c r="Z150" i="3"/>
  <c r="AA150" i="3"/>
  <c r="AB150" i="3"/>
  <c r="B151" i="3"/>
  <c r="C151" i="3"/>
  <c r="D151" i="3"/>
  <c r="E151" i="3"/>
  <c r="F151" i="3"/>
  <c r="G151" i="3"/>
  <c r="H151" i="3"/>
  <c r="I151" i="3"/>
  <c r="J151" i="3"/>
  <c r="K151" i="3"/>
  <c r="L151" i="3"/>
  <c r="M151" i="3"/>
  <c r="N151" i="3"/>
  <c r="O151" i="3"/>
  <c r="P151" i="3"/>
  <c r="Q151" i="3"/>
  <c r="R151" i="3"/>
  <c r="S151" i="3"/>
  <c r="T151" i="3"/>
  <c r="U151" i="3"/>
  <c r="V151" i="3"/>
  <c r="W151" i="3"/>
  <c r="X151" i="3"/>
  <c r="Y151" i="3"/>
  <c r="Z151" i="3"/>
  <c r="AA151" i="3"/>
  <c r="AB151" i="3"/>
  <c r="B152" i="3"/>
  <c r="C152" i="3"/>
  <c r="D152" i="3"/>
  <c r="E152" i="3"/>
  <c r="F152" i="3"/>
  <c r="G152" i="3"/>
  <c r="H152" i="3"/>
  <c r="I152" i="3"/>
  <c r="J152" i="3"/>
  <c r="K152" i="3"/>
  <c r="L152" i="3"/>
  <c r="M152" i="3"/>
  <c r="N152" i="3"/>
  <c r="O152" i="3"/>
  <c r="P152" i="3"/>
  <c r="Q152" i="3"/>
  <c r="R152" i="3"/>
  <c r="S152" i="3"/>
  <c r="T152" i="3"/>
  <c r="U152" i="3"/>
  <c r="V152" i="3"/>
  <c r="W152" i="3"/>
  <c r="X152" i="3"/>
  <c r="Y152" i="3"/>
  <c r="Z152" i="3"/>
  <c r="AA152" i="3"/>
  <c r="AB152" i="3"/>
  <c r="B153" i="3"/>
  <c r="C153" i="3"/>
  <c r="D153" i="3"/>
  <c r="E153" i="3"/>
  <c r="F153" i="3"/>
  <c r="G153" i="3"/>
  <c r="H153" i="3"/>
  <c r="I153" i="3"/>
  <c r="J153" i="3"/>
  <c r="K153" i="3"/>
  <c r="L153" i="3"/>
  <c r="M153" i="3"/>
  <c r="N153" i="3"/>
  <c r="O153" i="3"/>
  <c r="P153" i="3"/>
  <c r="Q153" i="3"/>
  <c r="R153" i="3"/>
  <c r="S153" i="3"/>
  <c r="T153" i="3"/>
  <c r="U153" i="3"/>
  <c r="V153" i="3"/>
  <c r="W153" i="3"/>
  <c r="X153" i="3"/>
  <c r="Y153" i="3"/>
  <c r="Z153" i="3"/>
  <c r="AA153" i="3"/>
  <c r="AB153" i="3"/>
  <c r="B154" i="3"/>
  <c r="C154" i="3"/>
  <c r="D154" i="3"/>
  <c r="E154" i="3"/>
  <c r="F154" i="3"/>
  <c r="G154" i="3"/>
  <c r="H154" i="3"/>
  <c r="I154" i="3"/>
  <c r="J154" i="3"/>
  <c r="K154" i="3"/>
  <c r="L154" i="3"/>
  <c r="M154" i="3"/>
  <c r="N154" i="3"/>
  <c r="O154" i="3"/>
  <c r="P154" i="3"/>
  <c r="Q154" i="3"/>
  <c r="R154" i="3"/>
  <c r="S154" i="3"/>
  <c r="T154" i="3"/>
  <c r="U154" i="3"/>
  <c r="V154" i="3"/>
  <c r="W154" i="3"/>
  <c r="X154" i="3"/>
  <c r="Y154" i="3"/>
  <c r="Z154" i="3"/>
  <c r="AA154" i="3"/>
  <c r="AB154" i="3"/>
  <c r="B155" i="3"/>
  <c r="C155" i="3"/>
  <c r="D155" i="3"/>
  <c r="E155" i="3"/>
  <c r="F155" i="3"/>
  <c r="G155" i="3"/>
  <c r="H155" i="3"/>
  <c r="I155" i="3"/>
  <c r="J155" i="3"/>
  <c r="K155" i="3"/>
  <c r="L155" i="3"/>
  <c r="M155" i="3"/>
  <c r="N155" i="3"/>
  <c r="O155" i="3"/>
  <c r="P155" i="3"/>
  <c r="Q155" i="3"/>
  <c r="R155" i="3"/>
  <c r="S155" i="3"/>
  <c r="T155" i="3"/>
  <c r="U155" i="3"/>
  <c r="V155" i="3"/>
  <c r="W155" i="3"/>
  <c r="X155" i="3"/>
  <c r="Y155" i="3"/>
  <c r="Z155" i="3"/>
  <c r="AA155" i="3"/>
  <c r="AB155" i="3"/>
  <c r="B156" i="3"/>
  <c r="C156" i="3"/>
  <c r="D156" i="3"/>
  <c r="E156" i="3"/>
  <c r="F156" i="3"/>
  <c r="G156" i="3"/>
  <c r="H156" i="3"/>
  <c r="I156" i="3"/>
  <c r="J156" i="3"/>
  <c r="K156" i="3"/>
  <c r="L156" i="3"/>
  <c r="M156" i="3"/>
  <c r="N156" i="3"/>
  <c r="O156" i="3"/>
  <c r="P156" i="3"/>
  <c r="Q156" i="3"/>
  <c r="R156" i="3"/>
  <c r="S156" i="3"/>
  <c r="T156" i="3"/>
  <c r="U156" i="3"/>
  <c r="V156" i="3"/>
  <c r="W156" i="3"/>
  <c r="X156" i="3"/>
  <c r="Y156" i="3"/>
  <c r="Z156" i="3"/>
  <c r="AA156" i="3"/>
  <c r="AB156" i="3"/>
  <c r="B157" i="3"/>
  <c r="C157" i="3"/>
  <c r="D157" i="3"/>
  <c r="E157" i="3"/>
  <c r="F157" i="3"/>
  <c r="G157" i="3"/>
  <c r="H157" i="3"/>
  <c r="I157" i="3"/>
  <c r="J157" i="3"/>
  <c r="K157" i="3"/>
  <c r="L157" i="3"/>
  <c r="M157" i="3"/>
  <c r="N157" i="3"/>
  <c r="O157" i="3"/>
  <c r="P157" i="3"/>
  <c r="Q157" i="3"/>
  <c r="R157" i="3"/>
  <c r="S157" i="3"/>
  <c r="T157" i="3"/>
  <c r="U157" i="3"/>
  <c r="V157" i="3"/>
  <c r="W157" i="3"/>
  <c r="X157" i="3"/>
  <c r="Y157" i="3"/>
  <c r="Z157" i="3"/>
  <c r="AA157" i="3"/>
  <c r="AB157" i="3"/>
  <c r="B158" i="3"/>
  <c r="C158" i="3"/>
  <c r="D158" i="3"/>
  <c r="E158" i="3"/>
  <c r="F158" i="3"/>
  <c r="G158" i="3"/>
  <c r="H158" i="3"/>
  <c r="I158" i="3"/>
  <c r="J158" i="3"/>
  <c r="K158" i="3"/>
  <c r="L158" i="3"/>
  <c r="M158" i="3"/>
  <c r="N158" i="3"/>
  <c r="O158" i="3"/>
  <c r="P158" i="3"/>
  <c r="Q158" i="3"/>
  <c r="R158" i="3"/>
  <c r="S158" i="3"/>
  <c r="T158" i="3"/>
  <c r="U158" i="3"/>
  <c r="V158" i="3"/>
  <c r="W158" i="3"/>
  <c r="X158" i="3"/>
  <c r="Y158" i="3"/>
  <c r="Z158" i="3"/>
  <c r="AA158" i="3"/>
  <c r="AB158" i="3"/>
  <c r="B159" i="3"/>
  <c r="C159" i="3"/>
  <c r="D159" i="3"/>
  <c r="E159" i="3"/>
  <c r="F159" i="3"/>
  <c r="G159" i="3"/>
  <c r="H159" i="3"/>
  <c r="I159" i="3"/>
  <c r="J159" i="3"/>
  <c r="K159" i="3"/>
  <c r="L159" i="3"/>
  <c r="M159" i="3"/>
  <c r="N159" i="3"/>
  <c r="O159" i="3"/>
  <c r="P159" i="3"/>
  <c r="Q159" i="3"/>
  <c r="R159" i="3"/>
  <c r="S159" i="3"/>
  <c r="T159" i="3"/>
  <c r="U159" i="3"/>
  <c r="V159" i="3"/>
  <c r="W159" i="3"/>
  <c r="X159" i="3"/>
  <c r="Y159" i="3"/>
  <c r="Z159" i="3"/>
  <c r="AA159" i="3"/>
  <c r="AB159" i="3"/>
  <c r="B160" i="3"/>
  <c r="C160" i="3"/>
  <c r="D160" i="3"/>
  <c r="E160" i="3"/>
  <c r="F160" i="3"/>
  <c r="G160" i="3"/>
  <c r="H160" i="3"/>
  <c r="I160" i="3"/>
  <c r="J160" i="3"/>
  <c r="K160" i="3"/>
  <c r="L160" i="3"/>
  <c r="M160" i="3"/>
  <c r="N160" i="3"/>
  <c r="O160" i="3"/>
  <c r="P160" i="3"/>
  <c r="Q160" i="3"/>
  <c r="R160" i="3"/>
  <c r="S160" i="3"/>
  <c r="T160" i="3"/>
  <c r="U160" i="3"/>
  <c r="V160" i="3"/>
  <c r="W160" i="3"/>
  <c r="X160" i="3"/>
  <c r="Y160" i="3"/>
  <c r="Z160" i="3"/>
  <c r="AA160" i="3"/>
  <c r="AB160" i="3"/>
  <c r="B161" i="3"/>
  <c r="C161" i="3"/>
  <c r="D161" i="3"/>
  <c r="E161" i="3"/>
  <c r="F161" i="3"/>
  <c r="G161" i="3"/>
  <c r="H161" i="3"/>
  <c r="I161" i="3"/>
  <c r="J161" i="3"/>
  <c r="K161" i="3"/>
  <c r="L161" i="3"/>
  <c r="M161" i="3"/>
  <c r="N161" i="3"/>
  <c r="O161" i="3"/>
  <c r="P161" i="3"/>
  <c r="Q161" i="3"/>
  <c r="R161" i="3"/>
  <c r="S161" i="3"/>
  <c r="T161" i="3"/>
  <c r="U161" i="3"/>
  <c r="V161" i="3"/>
  <c r="W161" i="3"/>
  <c r="X161" i="3"/>
  <c r="Y161" i="3"/>
  <c r="Z161" i="3"/>
  <c r="AA161" i="3"/>
  <c r="AB161" i="3"/>
  <c r="B162" i="3"/>
  <c r="C162" i="3"/>
  <c r="D162" i="3"/>
  <c r="E162" i="3"/>
  <c r="F162" i="3"/>
  <c r="G162" i="3"/>
  <c r="H162" i="3"/>
  <c r="I162" i="3"/>
  <c r="J162" i="3"/>
  <c r="K162" i="3"/>
  <c r="L162" i="3"/>
  <c r="M162" i="3"/>
  <c r="N162" i="3"/>
  <c r="O162" i="3"/>
  <c r="P162" i="3"/>
  <c r="Q162" i="3"/>
  <c r="R162" i="3"/>
  <c r="S162" i="3"/>
  <c r="T162" i="3"/>
  <c r="U162" i="3"/>
  <c r="V162" i="3"/>
  <c r="W162" i="3"/>
  <c r="X162" i="3"/>
  <c r="Y162" i="3"/>
  <c r="Z162" i="3"/>
  <c r="AA162" i="3"/>
  <c r="AB162" i="3"/>
  <c r="B163" i="3"/>
  <c r="C163" i="3"/>
  <c r="D163" i="3"/>
  <c r="E163" i="3"/>
  <c r="F163" i="3"/>
  <c r="G163" i="3"/>
  <c r="H163" i="3"/>
  <c r="I163" i="3"/>
  <c r="J163" i="3"/>
  <c r="K163" i="3"/>
  <c r="L163" i="3"/>
  <c r="M163" i="3"/>
  <c r="N163" i="3"/>
  <c r="O163" i="3"/>
  <c r="P163" i="3"/>
  <c r="Q163" i="3"/>
  <c r="R163" i="3"/>
  <c r="S163" i="3"/>
  <c r="T163" i="3"/>
  <c r="U163" i="3"/>
  <c r="V163" i="3"/>
  <c r="W163" i="3"/>
  <c r="X163" i="3"/>
  <c r="Y163" i="3"/>
  <c r="Z163" i="3"/>
  <c r="AA163" i="3"/>
  <c r="AB163" i="3"/>
  <c r="B164" i="3"/>
  <c r="C164" i="3"/>
  <c r="D164" i="3"/>
  <c r="E164" i="3"/>
  <c r="F164" i="3"/>
  <c r="G164" i="3"/>
  <c r="H164" i="3"/>
  <c r="I164" i="3"/>
  <c r="J164" i="3"/>
  <c r="K164" i="3"/>
  <c r="L164" i="3"/>
  <c r="M164" i="3"/>
  <c r="N164" i="3"/>
  <c r="O164" i="3"/>
  <c r="P164" i="3"/>
  <c r="Q164" i="3"/>
  <c r="R164" i="3"/>
  <c r="S164" i="3"/>
  <c r="T164" i="3"/>
  <c r="U164" i="3"/>
  <c r="V164" i="3"/>
  <c r="W164" i="3"/>
  <c r="X164" i="3"/>
  <c r="Y164" i="3"/>
  <c r="Z164" i="3"/>
  <c r="AA164" i="3"/>
  <c r="AB164" i="3"/>
  <c r="B165" i="3"/>
  <c r="C165" i="3"/>
  <c r="D165" i="3"/>
  <c r="E165" i="3"/>
  <c r="F165" i="3"/>
  <c r="G165" i="3"/>
  <c r="H165" i="3"/>
  <c r="I165" i="3"/>
  <c r="J165" i="3"/>
  <c r="K165" i="3"/>
  <c r="L165" i="3"/>
  <c r="M165" i="3"/>
  <c r="N165" i="3"/>
  <c r="O165" i="3"/>
  <c r="P165" i="3"/>
  <c r="Q165" i="3"/>
  <c r="R165" i="3"/>
  <c r="S165" i="3"/>
  <c r="T165" i="3"/>
  <c r="U165" i="3"/>
  <c r="V165" i="3"/>
  <c r="W165" i="3"/>
  <c r="X165" i="3"/>
  <c r="Y165" i="3"/>
  <c r="Z165" i="3"/>
  <c r="AA165" i="3"/>
  <c r="AB165" i="3"/>
  <c r="B166" i="3"/>
  <c r="C166" i="3"/>
  <c r="D166" i="3"/>
  <c r="E166" i="3"/>
  <c r="F166" i="3"/>
  <c r="G166" i="3"/>
  <c r="H166" i="3"/>
  <c r="I166" i="3"/>
  <c r="J166" i="3"/>
  <c r="K166" i="3"/>
  <c r="L166" i="3"/>
  <c r="M166" i="3"/>
  <c r="N166" i="3"/>
  <c r="O166" i="3"/>
  <c r="P166" i="3"/>
  <c r="Q166" i="3"/>
  <c r="R166" i="3"/>
  <c r="S166" i="3"/>
  <c r="T166" i="3"/>
  <c r="U166" i="3"/>
  <c r="V166" i="3"/>
  <c r="W166" i="3"/>
  <c r="X166" i="3"/>
  <c r="Y166" i="3"/>
  <c r="Z166" i="3"/>
  <c r="AA166" i="3"/>
  <c r="AB166" i="3"/>
  <c r="B167" i="3"/>
  <c r="C167" i="3"/>
  <c r="D167" i="3"/>
  <c r="E167" i="3"/>
  <c r="F167" i="3"/>
  <c r="G167" i="3"/>
  <c r="H167" i="3"/>
  <c r="I167" i="3"/>
  <c r="J167" i="3"/>
  <c r="K167" i="3"/>
  <c r="L167" i="3"/>
  <c r="M167" i="3"/>
  <c r="N167" i="3"/>
  <c r="O167" i="3"/>
  <c r="P167" i="3"/>
  <c r="Q167" i="3"/>
  <c r="R167" i="3"/>
  <c r="S167" i="3"/>
  <c r="T167" i="3"/>
  <c r="U167" i="3"/>
  <c r="V167" i="3"/>
  <c r="W167" i="3"/>
  <c r="X167" i="3"/>
  <c r="Y167" i="3"/>
  <c r="Z167" i="3"/>
  <c r="AA167" i="3"/>
  <c r="AB167" i="3"/>
  <c r="B168" i="3"/>
  <c r="C168" i="3"/>
  <c r="D168" i="3"/>
  <c r="E168" i="3"/>
  <c r="F168" i="3"/>
  <c r="G168" i="3"/>
  <c r="H168" i="3"/>
  <c r="I168" i="3"/>
  <c r="J168" i="3"/>
  <c r="K168" i="3"/>
  <c r="L168" i="3"/>
  <c r="M168" i="3"/>
  <c r="N168" i="3"/>
  <c r="O168" i="3"/>
  <c r="P168" i="3"/>
  <c r="Q168" i="3"/>
  <c r="R168" i="3"/>
  <c r="S168" i="3"/>
  <c r="T168" i="3"/>
  <c r="U168" i="3"/>
  <c r="V168" i="3"/>
  <c r="W168" i="3"/>
  <c r="X168" i="3"/>
  <c r="Y168" i="3"/>
  <c r="Z168" i="3"/>
  <c r="AA168" i="3"/>
  <c r="AB168" i="3"/>
  <c r="B169" i="3"/>
  <c r="C169" i="3"/>
  <c r="D169" i="3"/>
  <c r="E169" i="3"/>
  <c r="F169" i="3"/>
  <c r="G169" i="3"/>
  <c r="H169" i="3"/>
  <c r="I169" i="3"/>
  <c r="J169" i="3"/>
  <c r="K169" i="3"/>
  <c r="L169" i="3"/>
  <c r="M169" i="3"/>
  <c r="N169" i="3"/>
  <c r="O169" i="3"/>
  <c r="P169" i="3"/>
  <c r="Q169" i="3"/>
  <c r="R169" i="3"/>
  <c r="S169" i="3"/>
  <c r="T169" i="3"/>
  <c r="U169" i="3"/>
  <c r="V169" i="3"/>
  <c r="W169" i="3"/>
  <c r="X169" i="3"/>
  <c r="Y169" i="3"/>
  <c r="Z169" i="3"/>
  <c r="AA169" i="3"/>
  <c r="AB169" i="3"/>
  <c r="B170" i="3"/>
  <c r="C170" i="3"/>
  <c r="D170" i="3"/>
  <c r="E170" i="3"/>
  <c r="F170" i="3"/>
  <c r="G170" i="3"/>
  <c r="H170" i="3"/>
  <c r="I170" i="3"/>
  <c r="J170" i="3"/>
  <c r="K170" i="3"/>
  <c r="L170" i="3"/>
  <c r="M170" i="3"/>
  <c r="N170" i="3"/>
  <c r="O170" i="3"/>
  <c r="P170" i="3"/>
  <c r="Q170" i="3"/>
  <c r="R170" i="3"/>
  <c r="S170" i="3"/>
  <c r="T170" i="3"/>
  <c r="U170" i="3"/>
  <c r="V170" i="3"/>
  <c r="W170" i="3"/>
  <c r="X170" i="3"/>
  <c r="Y170" i="3"/>
  <c r="Z170" i="3"/>
  <c r="AA170" i="3"/>
  <c r="AB170" i="3"/>
  <c r="B171" i="3"/>
  <c r="C171" i="3"/>
  <c r="D171" i="3"/>
  <c r="E171" i="3"/>
  <c r="F171" i="3"/>
  <c r="G171" i="3"/>
  <c r="H171" i="3"/>
  <c r="I171" i="3"/>
  <c r="J171" i="3"/>
  <c r="K171" i="3"/>
  <c r="L171" i="3"/>
  <c r="M171" i="3"/>
  <c r="N171" i="3"/>
  <c r="O171" i="3"/>
  <c r="P171" i="3"/>
  <c r="Q171" i="3"/>
  <c r="R171" i="3"/>
  <c r="S171" i="3"/>
  <c r="T171" i="3"/>
  <c r="U171" i="3"/>
  <c r="V171" i="3"/>
  <c r="W171" i="3"/>
  <c r="X171" i="3"/>
  <c r="Y171" i="3"/>
  <c r="Z171" i="3"/>
  <c r="AA171" i="3"/>
  <c r="AB171" i="3"/>
  <c r="B172" i="3"/>
  <c r="C172" i="3"/>
  <c r="D172" i="3"/>
  <c r="E172" i="3"/>
  <c r="F172" i="3"/>
  <c r="G172" i="3"/>
  <c r="H172" i="3"/>
  <c r="I172" i="3"/>
  <c r="J172" i="3"/>
  <c r="K172" i="3"/>
  <c r="L172" i="3"/>
  <c r="M172" i="3"/>
  <c r="N172" i="3"/>
  <c r="O172" i="3"/>
  <c r="P172" i="3"/>
  <c r="Q172" i="3"/>
  <c r="R172" i="3"/>
  <c r="S172" i="3"/>
  <c r="T172" i="3"/>
  <c r="U172" i="3"/>
  <c r="V172" i="3"/>
  <c r="W172" i="3"/>
  <c r="X172" i="3"/>
  <c r="Y172" i="3"/>
  <c r="Z172" i="3"/>
  <c r="AA172" i="3"/>
  <c r="AB172" i="3"/>
  <c r="B173" i="3"/>
  <c r="C173" i="3"/>
  <c r="D173" i="3"/>
  <c r="E173" i="3"/>
  <c r="F173" i="3"/>
  <c r="G173" i="3"/>
  <c r="H173" i="3"/>
  <c r="I173" i="3"/>
  <c r="J173" i="3"/>
  <c r="K173" i="3"/>
  <c r="L173" i="3"/>
  <c r="M173" i="3"/>
  <c r="N173" i="3"/>
  <c r="O173" i="3"/>
  <c r="P173" i="3"/>
  <c r="Q173" i="3"/>
  <c r="R173" i="3"/>
  <c r="S173" i="3"/>
  <c r="T173" i="3"/>
  <c r="U173" i="3"/>
  <c r="V173" i="3"/>
  <c r="W173" i="3"/>
  <c r="X173" i="3"/>
  <c r="Y173" i="3"/>
  <c r="Z173" i="3"/>
  <c r="AA173" i="3"/>
  <c r="AB173" i="3"/>
  <c r="B174" i="3"/>
  <c r="C174" i="3"/>
  <c r="D174" i="3"/>
  <c r="E174" i="3"/>
  <c r="F174" i="3"/>
  <c r="G174" i="3"/>
  <c r="H174" i="3"/>
  <c r="I174" i="3"/>
  <c r="J174" i="3"/>
  <c r="K174" i="3"/>
  <c r="L174" i="3"/>
  <c r="M174" i="3"/>
  <c r="N174" i="3"/>
  <c r="O174" i="3"/>
  <c r="P174" i="3"/>
  <c r="Q174" i="3"/>
  <c r="R174" i="3"/>
  <c r="S174" i="3"/>
  <c r="T174" i="3"/>
  <c r="U174" i="3"/>
  <c r="V174" i="3"/>
  <c r="W174" i="3"/>
  <c r="X174" i="3"/>
  <c r="Y174" i="3"/>
  <c r="Z174" i="3"/>
  <c r="AA174" i="3"/>
  <c r="AB174" i="3"/>
  <c r="B175" i="3"/>
  <c r="C175" i="3"/>
  <c r="D175" i="3"/>
  <c r="E175" i="3"/>
  <c r="F175" i="3"/>
  <c r="G175" i="3"/>
  <c r="H175" i="3"/>
  <c r="I175" i="3"/>
  <c r="J175" i="3"/>
  <c r="K175" i="3"/>
  <c r="L175" i="3"/>
  <c r="M175" i="3"/>
  <c r="N175" i="3"/>
  <c r="O175" i="3"/>
  <c r="P175" i="3"/>
  <c r="Q175" i="3"/>
  <c r="R175" i="3"/>
  <c r="S175" i="3"/>
  <c r="T175" i="3"/>
  <c r="U175" i="3"/>
  <c r="V175" i="3"/>
  <c r="W175" i="3"/>
  <c r="X175" i="3"/>
  <c r="Y175" i="3"/>
  <c r="Z175" i="3"/>
  <c r="AA175" i="3"/>
  <c r="AB175" i="3"/>
  <c r="B176" i="3"/>
  <c r="C176" i="3"/>
  <c r="D176" i="3"/>
  <c r="E176" i="3"/>
  <c r="F176" i="3"/>
  <c r="G176" i="3"/>
  <c r="H176" i="3"/>
  <c r="I176" i="3"/>
  <c r="J176" i="3"/>
  <c r="K176" i="3"/>
  <c r="L176" i="3"/>
  <c r="M176" i="3"/>
  <c r="N176" i="3"/>
  <c r="O176" i="3"/>
  <c r="P176" i="3"/>
  <c r="Q176" i="3"/>
  <c r="R176" i="3"/>
  <c r="S176" i="3"/>
  <c r="T176" i="3"/>
  <c r="U176" i="3"/>
  <c r="V176" i="3"/>
  <c r="W176" i="3"/>
  <c r="X176" i="3"/>
  <c r="Y176" i="3"/>
  <c r="Z176" i="3"/>
  <c r="AA176" i="3"/>
  <c r="AB176" i="3"/>
  <c r="B177" i="3"/>
  <c r="C177" i="3"/>
  <c r="D177" i="3"/>
  <c r="E177" i="3"/>
  <c r="F177" i="3"/>
  <c r="G177" i="3"/>
  <c r="H177" i="3"/>
  <c r="I177" i="3"/>
  <c r="J177" i="3"/>
  <c r="K177" i="3"/>
  <c r="L177" i="3"/>
  <c r="M177" i="3"/>
  <c r="N177" i="3"/>
  <c r="O177" i="3"/>
  <c r="P177" i="3"/>
  <c r="Q177" i="3"/>
  <c r="R177" i="3"/>
  <c r="S177" i="3"/>
  <c r="T177" i="3"/>
  <c r="U177" i="3"/>
  <c r="V177" i="3"/>
  <c r="W177" i="3"/>
  <c r="X177" i="3"/>
  <c r="Y177" i="3"/>
  <c r="Z177" i="3"/>
  <c r="AA177" i="3"/>
  <c r="AB177" i="3"/>
  <c r="B178" i="3"/>
  <c r="C178" i="3"/>
  <c r="D178" i="3"/>
  <c r="E178" i="3"/>
  <c r="F178" i="3"/>
  <c r="G178" i="3"/>
  <c r="H178" i="3"/>
  <c r="I178" i="3"/>
  <c r="J178" i="3"/>
  <c r="K178" i="3"/>
  <c r="L178" i="3"/>
  <c r="M178" i="3"/>
  <c r="N178" i="3"/>
  <c r="O178" i="3"/>
  <c r="P178" i="3"/>
  <c r="Q178" i="3"/>
  <c r="R178" i="3"/>
  <c r="S178" i="3"/>
  <c r="T178" i="3"/>
  <c r="U178" i="3"/>
  <c r="V178" i="3"/>
  <c r="W178" i="3"/>
  <c r="X178" i="3"/>
  <c r="Y178" i="3"/>
  <c r="Z178" i="3"/>
  <c r="AA178" i="3"/>
  <c r="AB178" i="3"/>
  <c r="B179" i="3"/>
  <c r="C179" i="3"/>
  <c r="D179" i="3"/>
  <c r="E179" i="3"/>
  <c r="F179" i="3"/>
  <c r="G179" i="3"/>
  <c r="H179" i="3"/>
  <c r="I179" i="3"/>
  <c r="J179" i="3"/>
  <c r="K179" i="3"/>
  <c r="L179" i="3"/>
  <c r="M179" i="3"/>
  <c r="N179" i="3"/>
  <c r="O179" i="3"/>
  <c r="P179" i="3"/>
  <c r="Q179" i="3"/>
  <c r="R179" i="3"/>
  <c r="S179" i="3"/>
  <c r="T179" i="3"/>
  <c r="U179" i="3"/>
  <c r="V179" i="3"/>
  <c r="W179" i="3"/>
  <c r="X179" i="3"/>
  <c r="Y179" i="3"/>
  <c r="Z179" i="3"/>
  <c r="AA179" i="3"/>
  <c r="AB179" i="3"/>
  <c r="B180" i="3"/>
  <c r="C180" i="3"/>
  <c r="D180" i="3"/>
  <c r="E180" i="3"/>
  <c r="F180" i="3"/>
  <c r="G180" i="3"/>
  <c r="H180" i="3"/>
  <c r="I180" i="3"/>
  <c r="J180" i="3"/>
  <c r="K180" i="3"/>
  <c r="L180" i="3"/>
  <c r="M180" i="3"/>
  <c r="N180" i="3"/>
  <c r="O180" i="3"/>
  <c r="P180" i="3"/>
  <c r="Q180" i="3"/>
  <c r="R180" i="3"/>
  <c r="S180" i="3"/>
  <c r="T180" i="3"/>
  <c r="U180" i="3"/>
  <c r="V180" i="3"/>
  <c r="W180" i="3"/>
  <c r="X180" i="3"/>
  <c r="Y180" i="3"/>
  <c r="Z180" i="3"/>
  <c r="AA180" i="3"/>
  <c r="AB180" i="3"/>
  <c r="B181" i="3"/>
  <c r="C181" i="3"/>
  <c r="D181" i="3"/>
  <c r="E181" i="3"/>
  <c r="F181" i="3"/>
  <c r="G181" i="3"/>
  <c r="H181" i="3"/>
  <c r="I181" i="3"/>
  <c r="J181" i="3"/>
  <c r="K181" i="3"/>
  <c r="L181" i="3"/>
  <c r="M181" i="3"/>
  <c r="N181" i="3"/>
  <c r="O181" i="3"/>
  <c r="P181" i="3"/>
  <c r="Q181" i="3"/>
  <c r="R181" i="3"/>
  <c r="S181" i="3"/>
  <c r="T181" i="3"/>
  <c r="U181" i="3"/>
  <c r="V181" i="3"/>
  <c r="W181" i="3"/>
  <c r="X181" i="3"/>
  <c r="Y181" i="3"/>
  <c r="Z181" i="3"/>
  <c r="AA181" i="3"/>
  <c r="AB181" i="3"/>
  <c r="B182" i="3"/>
  <c r="C182" i="3"/>
  <c r="D182" i="3"/>
  <c r="E182" i="3"/>
  <c r="F182" i="3"/>
  <c r="G182" i="3"/>
  <c r="H182" i="3"/>
  <c r="I182" i="3"/>
  <c r="J182" i="3"/>
  <c r="K182" i="3"/>
  <c r="L182" i="3"/>
  <c r="M182" i="3"/>
  <c r="N182" i="3"/>
  <c r="O182" i="3"/>
  <c r="P182" i="3"/>
  <c r="Q182" i="3"/>
  <c r="R182" i="3"/>
  <c r="S182" i="3"/>
  <c r="T182" i="3"/>
  <c r="U182" i="3"/>
  <c r="V182" i="3"/>
  <c r="W182" i="3"/>
  <c r="X182" i="3"/>
  <c r="Y182" i="3"/>
  <c r="Z182" i="3"/>
  <c r="AA182" i="3"/>
  <c r="AB182" i="3"/>
  <c r="B183" i="3"/>
  <c r="C183" i="3"/>
  <c r="D183" i="3"/>
  <c r="E183" i="3"/>
  <c r="F183" i="3"/>
  <c r="G183" i="3"/>
  <c r="H183" i="3"/>
  <c r="I183" i="3"/>
  <c r="J183" i="3"/>
  <c r="K183" i="3"/>
  <c r="L183" i="3"/>
  <c r="M183" i="3"/>
  <c r="N183" i="3"/>
  <c r="O183" i="3"/>
  <c r="P183" i="3"/>
  <c r="Q183" i="3"/>
  <c r="R183" i="3"/>
  <c r="S183" i="3"/>
  <c r="T183" i="3"/>
  <c r="U183" i="3"/>
  <c r="V183" i="3"/>
  <c r="W183" i="3"/>
  <c r="X183" i="3"/>
  <c r="Y183" i="3"/>
  <c r="Z183" i="3"/>
  <c r="AA183" i="3"/>
  <c r="AB183" i="3"/>
  <c r="B184" i="3"/>
  <c r="C184" i="3"/>
  <c r="D184" i="3"/>
  <c r="E184" i="3"/>
  <c r="F184" i="3"/>
  <c r="G184" i="3"/>
  <c r="H184" i="3"/>
  <c r="I184" i="3"/>
  <c r="J184" i="3"/>
  <c r="K184" i="3"/>
  <c r="L184" i="3"/>
  <c r="M184" i="3"/>
  <c r="N184" i="3"/>
  <c r="O184" i="3"/>
  <c r="P184" i="3"/>
  <c r="Q184" i="3"/>
  <c r="R184" i="3"/>
  <c r="S184" i="3"/>
  <c r="T184" i="3"/>
  <c r="U184" i="3"/>
  <c r="V184" i="3"/>
  <c r="W184" i="3"/>
  <c r="X184" i="3"/>
  <c r="Y184" i="3"/>
  <c r="Z184" i="3"/>
  <c r="AA184" i="3"/>
  <c r="AB184" i="3"/>
  <c r="B185" i="3"/>
  <c r="C185" i="3"/>
  <c r="D185" i="3"/>
  <c r="E185" i="3"/>
  <c r="F185" i="3"/>
  <c r="G185" i="3"/>
  <c r="H185" i="3"/>
  <c r="I185" i="3"/>
  <c r="J185" i="3"/>
  <c r="K185" i="3"/>
  <c r="L185" i="3"/>
  <c r="M185" i="3"/>
  <c r="N185" i="3"/>
  <c r="O185" i="3"/>
  <c r="P185" i="3"/>
  <c r="Q185" i="3"/>
  <c r="R185" i="3"/>
  <c r="S185" i="3"/>
  <c r="T185" i="3"/>
  <c r="U185" i="3"/>
  <c r="V185" i="3"/>
  <c r="W185" i="3"/>
  <c r="X185" i="3"/>
  <c r="Y185" i="3"/>
  <c r="Z185" i="3"/>
  <c r="AA185" i="3"/>
  <c r="AB185" i="3"/>
  <c r="B186" i="3"/>
  <c r="C186" i="3"/>
  <c r="D186" i="3"/>
  <c r="E186" i="3"/>
  <c r="F186" i="3"/>
  <c r="G186" i="3"/>
  <c r="H186" i="3"/>
  <c r="I186" i="3"/>
  <c r="J186" i="3"/>
  <c r="K186" i="3"/>
  <c r="L186" i="3"/>
  <c r="M186" i="3"/>
  <c r="N186" i="3"/>
  <c r="O186" i="3"/>
  <c r="P186" i="3"/>
  <c r="Q186" i="3"/>
  <c r="R186" i="3"/>
  <c r="S186" i="3"/>
  <c r="T186" i="3"/>
  <c r="U186" i="3"/>
  <c r="V186" i="3"/>
  <c r="W186" i="3"/>
  <c r="X186" i="3"/>
  <c r="Y186" i="3"/>
  <c r="Z186" i="3"/>
  <c r="AA186" i="3"/>
  <c r="AB186" i="3"/>
  <c r="B187" i="3"/>
  <c r="C187" i="3"/>
  <c r="D187" i="3"/>
  <c r="E187" i="3"/>
  <c r="F187" i="3"/>
  <c r="G187" i="3"/>
  <c r="H187" i="3"/>
  <c r="I187" i="3"/>
  <c r="J187" i="3"/>
  <c r="K187" i="3"/>
  <c r="L187" i="3"/>
  <c r="M187" i="3"/>
  <c r="N187" i="3"/>
  <c r="O187" i="3"/>
  <c r="P187" i="3"/>
  <c r="Q187" i="3"/>
  <c r="R187" i="3"/>
  <c r="S187" i="3"/>
  <c r="T187" i="3"/>
  <c r="U187" i="3"/>
  <c r="V187" i="3"/>
  <c r="W187" i="3"/>
  <c r="X187" i="3"/>
  <c r="Y187" i="3"/>
  <c r="Z187" i="3"/>
  <c r="AA187" i="3"/>
  <c r="AB187" i="3"/>
  <c r="B188" i="3"/>
  <c r="C188" i="3"/>
  <c r="D188" i="3"/>
  <c r="E188" i="3"/>
  <c r="F188" i="3"/>
  <c r="G188" i="3"/>
  <c r="H188" i="3"/>
  <c r="I188" i="3"/>
  <c r="J188" i="3"/>
  <c r="K188" i="3"/>
  <c r="L188" i="3"/>
  <c r="M188" i="3"/>
  <c r="N188" i="3"/>
  <c r="O188" i="3"/>
  <c r="P188" i="3"/>
  <c r="Q188" i="3"/>
  <c r="R188" i="3"/>
  <c r="S188" i="3"/>
  <c r="T188" i="3"/>
  <c r="U188" i="3"/>
  <c r="V188" i="3"/>
  <c r="W188" i="3"/>
  <c r="X188" i="3"/>
  <c r="Y188" i="3"/>
  <c r="Z188" i="3"/>
  <c r="AA188" i="3"/>
  <c r="AB188" i="3"/>
  <c r="B189" i="3"/>
  <c r="C189" i="3"/>
  <c r="D189" i="3"/>
  <c r="E189" i="3"/>
  <c r="F189" i="3"/>
  <c r="G189" i="3"/>
  <c r="H189" i="3"/>
  <c r="I189" i="3"/>
  <c r="J189" i="3"/>
  <c r="K189" i="3"/>
  <c r="L189" i="3"/>
  <c r="M189" i="3"/>
  <c r="N189" i="3"/>
  <c r="O189" i="3"/>
  <c r="P189" i="3"/>
  <c r="Q189" i="3"/>
  <c r="R189" i="3"/>
  <c r="S189" i="3"/>
  <c r="T189" i="3"/>
  <c r="U189" i="3"/>
  <c r="V189" i="3"/>
  <c r="W189" i="3"/>
  <c r="X189" i="3"/>
  <c r="Y189" i="3"/>
  <c r="Z189" i="3"/>
  <c r="AA189" i="3"/>
  <c r="AB189" i="3"/>
  <c r="B190" i="3"/>
  <c r="C190" i="3"/>
  <c r="D190" i="3"/>
  <c r="E190" i="3"/>
  <c r="F190" i="3"/>
  <c r="G190" i="3"/>
  <c r="H190" i="3"/>
  <c r="I190" i="3"/>
  <c r="J190" i="3"/>
  <c r="K190" i="3"/>
  <c r="L190" i="3"/>
  <c r="M190" i="3"/>
  <c r="N190" i="3"/>
  <c r="O190" i="3"/>
  <c r="P190" i="3"/>
  <c r="Q190" i="3"/>
  <c r="R190" i="3"/>
  <c r="S190" i="3"/>
  <c r="T190" i="3"/>
  <c r="U190" i="3"/>
  <c r="V190" i="3"/>
  <c r="W190" i="3"/>
  <c r="X190" i="3"/>
  <c r="Y190" i="3"/>
  <c r="Z190" i="3"/>
  <c r="AA190" i="3"/>
  <c r="AB190" i="3"/>
  <c r="B191" i="3"/>
  <c r="C191" i="3"/>
  <c r="D191" i="3"/>
  <c r="E191" i="3"/>
  <c r="F191" i="3"/>
  <c r="G191" i="3"/>
  <c r="H191" i="3"/>
  <c r="I191" i="3"/>
  <c r="J191" i="3"/>
  <c r="K191" i="3"/>
  <c r="L191" i="3"/>
  <c r="M191" i="3"/>
  <c r="N191" i="3"/>
  <c r="O191" i="3"/>
  <c r="P191" i="3"/>
  <c r="Q191" i="3"/>
  <c r="R191" i="3"/>
  <c r="S191" i="3"/>
  <c r="T191" i="3"/>
  <c r="U191" i="3"/>
  <c r="V191" i="3"/>
  <c r="W191" i="3"/>
  <c r="X191" i="3"/>
  <c r="Y191" i="3"/>
  <c r="Z191" i="3"/>
  <c r="AA191" i="3"/>
  <c r="AB191" i="3"/>
  <c r="B192" i="3"/>
  <c r="C192" i="3"/>
  <c r="D192" i="3"/>
  <c r="E192" i="3"/>
  <c r="F192" i="3"/>
  <c r="G192" i="3"/>
  <c r="H192" i="3"/>
  <c r="I192" i="3"/>
  <c r="J192" i="3"/>
  <c r="K192" i="3"/>
  <c r="L192" i="3"/>
  <c r="M192" i="3"/>
  <c r="N192" i="3"/>
  <c r="O192" i="3"/>
  <c r="P192" i="3"/>
  <c r="Q192" i="3"/>
  <c r="R192" i="3"/>
  <c r="S192" i="3"/>
  <c r="T192" i="3"/>
  <c r="U192" i="3"/>
  <c r="V192" i="3"/>
  <c r="W192" i="3"/>
  <c r="X192" i="3"/>
  <c r="Y192" i="3"/>
  <c r="Z192" i="3"/>
  <c r="AA192" i="3"/>
  <c r="AB192" i="3"/>
  <c r="B193" i="3"/>
  <c r="C193" i="3"/>
  <c r="D193" i="3"/>
  <c r="E193" i="3"/>
  <c r="F193" i="3"/>
  <c r="G193" i="3"/>
  <c r="H193" i="3"/>
  <c r="I193" i="3"/>
  <c r="J193" i="3"/>
  <c r="K193" i="3"/>
  <c r="L193" i="3"/>
  <c r="M193" i="3"/>
  <c r="N193" i="3"/>
  <c r="O193" i="3"/>
  <c r="P193" i="3"/>
  <c r="Q193" i="3"/>
  <c r="R193" i="3"/>
  <c r="S193" i="3"/>
  <c r="T193" i="3"/>
  <c r="U193" i="3"/>
  <c r="V193" i="3"/>
  <c r="W193" i="3"/>
  <c r="X193" i="3"/>
  <c r="Y193" i="3"/>
  <c r="Z193" i="3"/>
  <c r="AA193" i="3"/>
  <c r="AB193" i="3"/>
  <c r="B194" i="3"/>
  <c r="C194" i="3"/>
  <c r="D194" i="3"/>
  <c r="E194" i="3"/>
  <c r="F194" i="3"/>
  <c r="G194" i="3"/>
  <c r="H194" i="3"/>
  <c r="I194" i="3"/>
  <c r="J194" i="3"/>
  <c r="K194" i="3"/>
  <c r="L194" i="3"/>
  <c r="M194" i="3"/>
  <c r="N194" i="3"/>
  <c r="O194" i="3"/>
  <c r="P194" i="3"/>
  <c r="Q194" i="3"/>
  <c r="R194" i="3"/>
  <c r="S194" i="3"/>
  <c r="T194" i="3"/>
  <c r="U194" i="3"/>
  <c r="V194" i="3"/>
  <c r="W194" i="3"/>
  <c r="X194" i="3"/>
  <c r="Y194" i="3"/>
  <c r="Z194" i="3"/>
  <c r="AA194" i="3"/>
  <c r="AB194" i="3"/>
  <c r="B195" i="3"/>
  <c r="C195" i="3"/>
  <c r="D195" i="3"/>
  <c r="E195" i="3"/>
  <c r="F195" i="3"/>
  <c r="G195" i="3"/>
  <c r="H195" i="3"/>
  <c r="I195" i="3"/>
  <c r="J195" i="3"/>
  <c r="K195" i="3"/>
  <c r="L195" i="3"/>
  <c r="M195" i="3"/>
  <c r="N195" i="3"/>
  <c r="O195" i="3"/>
  <c r="P195" i="3"/>
  <c r="Q195" i="3"/>
  <c r="R195" i="3"/>
  <c r="S195" i="3"/>
  <c r="T195" i="3"/>
  <c r="U195" i="3"/>
  <c r="V195" i="3"/>
  <c r="W195" i="3"/>
  <c r="X195" i="3"/>
  <c r="Y195" i="3"/>
  <c r="Z195" i="3"/>
  <c r="AA195" i="3"/>
  <c r="AB195" i="3"/>
  <c r="B196" i="3"/>
  <c r="C196" i="3"/>
  <c r="D196" i="3"/>
  <c r="E196" i="3"/>
  <c r="F196" i="3"/>
  <c r="G196" i="3"/>
  <c r="H196" i="3"/>
  <c r="I196" i="3"/>
  <c r="J196" i="3"/>
  <c r="K196" i="3"/>
  <c r="L196" i="3"/>
  <c r="M196" i="3"/>
  <c r="N196" i="3"/>
  <c r="O196" i="3"/>
  <c r="P196" i="3"/>
  <c r="Q196" i="3"/>
  <c r="R196" i="3"/>
  <c r="S196" i="3"/>
  <c r="T196" i="3"/>
  <c r="U196" i="3"/>
  <c r="V196" i="3"/>
  <c r="W196" i="3"/>
  <c r="X196" i="3"/>
  <c r="Y196" i="3"/>
  <c r="Z196" i="3"/>
  <c r="AA196" i="3"/>
  <c r="AB196" i="3"/>
  <c r="B197" i="3"/>
  <c r="C197" i="3"/>
  <c r="D197" i="3"/>
  <c r="E197" i="3"/>
  <c r="F197" i="3"/>
  <c r="G197" i="3"/>
  <c r="H197" i="3"/>
  <c r="I197" i="3"/>
  <c r="J197" i="3"/>
  <c r="K197" i="3"/>
  <c r="L197" i="3"/>
  <c r="M197" i="3"/>
  <c r="N197" i="3"/>
  <c r="O197" i="3"/>
  <c r="P197" i="3"/>
  <c r="Q197" i="3"/>
  <c r="R197" i="3"/>
  <c r="S197" i="3"/>
  <c r="T197" i="3"/>
  <c r="U197" i="3"/>
  <c r="V197" i="3"/>
  <c r="W197" i="3"/>
  <c r="X197" i="3"/>
  <c r="Y197" i="3"/>
  <c r="Z197" i="3"/>
  <c r="AA197" i="3"/>
  <c r="AB197" i="3"/>
  <c r="B198" i="3"/>
  <c r="C198" i="3"/>
  <c r="D198" i="3"/>
  <c r="E198" i="3"/>
  <c r="F198" i="3"/>
  <c r="G198" i="3"/>
  <c r="H198" i="3"/>
  <c r="I198" i="3"/>
  <c r="J198" i="3"/>
  <c r="K198" i="3"/>
  <c r="L198" i="3"/>
  <c r="M198" i="3"/>
  <c r="N198" i="3"/>
  <c r="O198" i="3"/>
  <c r="P198" i="3"/>
  <c r="Q198" i="3"/>
  <c r="R198" i="3"/>
  <c r="S198" i="3"/>
  <c r="T198" i="3"/>
  <c r="U198" i="3"/>
  <c r="V198" i="3"/>
  <c r="W198" i="3"/>
  <c r="X198" i="3"/>
  <c r="Y198" i="3"/>
  <c r="Z198" i="3"/>
  <c r="AA198" i="3"/>
  <c r="AB198" i="3"/>
  <c r="B199" i="3"/>
  <c r="C199" i="3"/>
  <c r="D199" i="3"/>
  <c r="E199" i="3"/>
  <c r="F199" i="3"/>
  <c r="G199" i="3"/>
  <c r="H199" i="3"/>
  <c r="I199" i="3"/>
  <c r="J199" i="3"/>
  <c r="K199" i="3"/>
  <c r="L199" i="3"/>
  <c r="M199" i="3"/>
  <c r="N199" i="3"/>
  <c r="O199" i="3"/>
  <c r="P199" i="3"/>
  <c r="Q199" i="3"/>
  <c r="R199" i="3"/>
  <c r="S199" i="3"/>
  <c r="T199" i="3"/>
  <c r="U199" i="3"/>
  <c r="V199" i="3"/>
  <c r="W199" i="3"/>
  <c r="X199" i="3"/>
  <c r="Y199" i="3"/>
  <c r="Z199" i="3"/>
  <c r="AA199" i="3"/>
  <c r="AB199" i="3"/>
  <c r="B200" i="3"/>
  <c r="C200" i="3"/>
  <c r="D200" i="3"/>
  <c r="E200" i="3"/>
  <c r="F200" i="3"/>
  <c r="G200" i="3"/>
  <c r="H200" i="3"/>
  <c r="I200" i="3"/>
  <c r="J200" i="3"/>
  <c r="K200" i="3"/>
  <c r="L200" i="3"/>
  <c r="M200" i="3"/>
  <c r="N200" i="3"/>
  <c r="O200" i="3"/>
  <c r="P200" i="3"/>
  <c r="Q200" i="3"/>
  <c r="R200" i="3"/>
  <c r="S200" i="3"/>
  <c r="T200" i="3"/>
  <c r="U200" i="3"/>
  <c r="V200" i="3"/>
  <c r="W200" i="3"/>
  <c r="X200" i="3"/>
  <c r="Y200" i="3"/>
  <c r="Z200" i="3"/>
  <c r="AA200" i="3"/>
  <c r="AB200" i="3"/>
  <c r="B201" i="3"/>
  <c r="C201" i="3"/>
  <c r="D201" i="3"/>
  <c r="E201" i="3"/>
  <c r="F201" i="3"/>
  <c r="G201" i="3"/>
  <c r="H201" i="3"/>
  <c r="I201" i="3"/>
  <c r="J201" i="3"/>
  <c r="K201" i="3"/>
  <c r="L201" i="3"/>
  <c r="M201" i="3"/>
  <c r="N201" i="3"/>
  <c r="O201" i="3"/>
  <c r="P201" i="3"/>
  <c r="Q201" i="3"/>
  <c r="R201" i="3"/>
  <c r="S201" i="3"/>
  <c r="T201" i="3"/>
  <c r="U201" i="3"/>
  <c r="V201" i="3"/>
  <c r="W201" i="3"/>
  <c r="X201" i="3"/>
  <c r="Y201" i="3"/>
  <c r="Z201" i="3"/>
  <c r="AA201" i="3"/>
  <c r="AB201" i="3"/>
  <c r="B202" i="3"/>
  <c r="C202" i="3"/>
  <c r="D202" i="3"/>
  <c r="E202" i="3"/>
  <c r="F202" i="3"/>
  <c r="G202" i="3"/>
  <c r="H202" i="3"/>
  <c r="I202" i="3"/>
  <c r="J202" i="3"/>
  <c r="K202" i="3"/>
  <c r="L202" i="3"/>
  <c r="M202" i="3"/>
  <c r="N202" i="3"/>
  <c r="O202" i="3"/>
  <c r="P202" i="3"/>
  <c r="Q202" i="3"/>
  <c r="R202" i="3"/>
  <c r="S202" i="3"/>
  <c r="T202" i="3"/>
  <c r="U202" i="3"/>
  <c r="V202" i="3"/>
  <c r="W202" i="3"/>
  <c r="X202" i="3"/>
  <c r="Y202" i="3"/>
  <c r="Z202" i="3"/>
  <c r="AA202" i="3"/>
  <c r="AB202" i="3"/>
  <c r="B203" i="3"/>
  <c r="C203" i="3"/>
  <c r="D203" i="3"/>
  <c r="E203" i="3"/>
  <c r="F203" i="3"/>
  <c r="G203" i="3"/>
  <c r="H203" i="3"/>
  <c r="I203" i="3"/>
  <c r="J203" i="3"/>
  <c r="K203" i="3"/>
  <c r="L203" i="3"/>
  <c r="M203" i="3"/>
  <c r="N203" i="3"/>
  <c r="O203" i="3"/>
  <c r="P203" i="3"/>
  <c r="Q203" i="3"/>
  <c r="R203" i="3"/>
  <c r="S203" i="3"/>
  <c r="T203" i="3"/>
  <c r="U203" i="3"/>
  <c r="V203" i="3"/>
  <c r="W203" i="3"/>
  <c r="X203" i="3"/>
  <c r="Y203" i="3"/>
  <c r="Z203" i="3"/>
  <c r="AA203" i="3"/>
  <c r="AB203" i="3"/>
  <c r="B204" i="3"/>
  <c r="C204" i="3"/>
  <c r="D204" i="3"/>
  <c r="E204" i="3"/>
  <c r="F204" i="3"/>
  <c r="G204" i="3"/>
  <c r="H204" i="3"/>
  <c r="I204" i="3"/>
  <c r="J204" i="3"/>
  <c r="K204" i="3"/>
  <c r="L204" i="3"/>
  <c r="M204" i="3"/>
  <c r="N204" i="3"/>
  <c r="O204" i="3"/>
  <c r="P204" i="3"/>
  <c r="Q204" i="3"/>
  <c r="R204" i="3"/>
  <c r="S204" i="3"/>
  <c r="T204" i="3"/>
  <c r="U204" i="3"/>
  <c r="V204" i="3"/>
  <c r="W204" i="3"/>
  <c r="X204" i="3"/>
  <c r="Y204" i="3"/>
  <c r="Z204" i="3"/>
  <c r="AA204" i="3"/>
  <c r="AB204" i="3"/>
  <c r="B205" i="3"/>
  <c r="C205" i="3"/>
  <c r="D205" i="3"/>
  <c r="E205" i="3"/>
  <c r="F205" i="3"/>
  <c r="G205" i="3"/>
  <c r="H205" i="3"/>
  <c r="I205" i="3"/>
  <c r="J205" i="3"/>
  <c r="K205" i="3"/>
  <c r="L205" i="3"/>
  <c r="M205" i="3"/>
  <c r="N205" i="3"/>
  <c r="O205" i="3"/>
  <c r="P205" i="3"/>
  <c r="Q205" i="3"/>
  <c r="R205" i="3"/>
  <c r="S205" i="3"/>
  <c r="T205" i="3"/>
  <c r="U205" i="3"/>
  <c r="V205" i="3"/>
  <c r="W205" i="3"/>
  <c r="X205" i="3"/>
  <c r="Y205" i="3"/>
  <c r="Z205" i="3"/>
  <c r="AA205" i="3"/>
  <c r="AB205" i="3"/>
  <c r="B206" i="3"/>
  <c r="C206" i="3"/>
  <c r="D206" i="3"/>
  <c r="E206" i="3"/>
  <c r="F206" i="3"/>
  <c r="G206" i="3"/>
  <c r="H206" i="3"/>
  <c r="I206" i="3"/>
  <c r="J206" i="3"/>
  <c r="K206" i="3"/>
  <c r="L206" i="3"/>
  <c r="M206" i="3"/>
  <c r="N206" i="3"/>
  <c r="O206" i="3"/>
  <c r="P206" i="3"/>
  <c r="Q206" i="3"/>
  <c r="R206" i="3"/>
  <c r="S206" i="3"/>
  <c r="T206" i="3"/>
  <c r="U206" i="3"/>
  <c r="V206" i="3"/>
  <c r="W206" i="3"/>
  <c r="X206" i="3"/>
  <c r="Y206" i="3"/>
  <c r="Z206" i="3"/>
  <c r="AA206" i="3"/>
  <c r="AB206" i="3"/>
  <c r="B207" i="3"/>
  <c r="C207" i="3"/>
  <c r="D207" i="3"/>
  <c r="E207" i="3"/>
  <c r="F207" i="3"/>
  <c r="G207" i="3"/>
  <c r="H207" i="3"/>
  <c r="I207" i="3"/>
  <c r="J207" i="3"/>
  <c r="K207" i="3"/>
  <c r="L207" i="3"/>
  <c r="M207" i="3"/>
  <c r="N207" i="3"/>
  <c r="O207" i="3"/>
  <c r="P207" i="3"/>
  <c r="Q207" i="3"/>
  <c r="R207" i="3"/>
  <c r="S207" i="3"/>
  <c r="T207" i="3"/>
  <c r="U207" i="3"/>
  <c r="V207" i="3"/>
  <c r="W207" i="3"/>
  <c r="X207" i="3"/>
  <c r="Y207" i="3"/>
  <c r="Z207" i="3"/>
  <c r="AA207" i="3"/>
  <c r="AB207" i="3"/>
  <c r="B208" i="3"/>
  <c r="C208" i="3"/>
  <c r="D208" i="3"/>
  <c r="E208" i="3"/>
  <c r="F208" i="3"/>
  <c r="G208" i="3"/>
  <c r="H208" i="3"/>
  <c r="I208" i="3"/>
  <c r="J208" i="3"/>
  <c r="K208" i="3"/>
  <c r="L208" i="3"/>
  <c r="M208" i="3"/>
  <c r="N208" i="3"/>
  <c r="O208" i="3"/>
  <c r="P208" i="3"/>
  <c r="Q208" i="3"/>
  <c r="R208" i="3"/>
  <c r="S208" i="3"/>
  <c r="T208" i="3"/>
  <c r="U208" i="3"/>
  <c r="V208" i="3"/>
  <c r="W208" i="3"/>
  <c r="X208" i="3"/>
  <c r="Y208" i="3"/>
  <c r="Z208" i="3"/>
  <c r="AA208" i="3"/>
  <c r="AB208" i="3"/>
  <c r="B209" i="3"/>
  <c r="C209" i="3"/>
  <c r="D209" i="3"/>
  <c r="E209" i="3"/>
  <c r="F209" i="3"/>
  <c r="G209" i="3"/>
  <c r="H209" i="3"/>
  <c r="I209" i="3"/>
  <c r="J209" i="3"/>
  <c r="K209" i="3"/>
  <c r="L209" i="3"/>
  <c r="M209" i="3"/>
  <c r="N209" i="3"/>
  <c r="O209" i="3"/>
  <c r="P209" i="3"/>
  <c r="Q209" i="3"/>
  <c r="R209" i="3"/>
  <c r="S209" i="3"/>
  <c r="T209" i="3"/>
  <c r="U209" i="3"/>
  <c r="V209" i="3"/>
  <c r="W209" i="3"/>
  <c r="X209" i="3"/>
  <c r="Y209" i="3"/>
  <c r="Z209" i="3"/>
  <c r="AA209" i="3"/>
  <c r="AB209" i="3"/>
  <c r="B210" i="3"/>
  <c r="C210" i="3"/>
  <c r="D210" i="3"/>
  <c r="E210" i="3"/>
  <c r="F210" i="3"/>
  <c r="G210" i="3"/>
  <c r="H210" i="3"/>
  <c r="I210" i="3"/>
  <c r="J210" i="3"/>
  <c r="K210" i="3"/>
  <c r="L210" i="3"/>
  <c r="M210" i="3"/>
  <c r="N210" i="3"/>
  <c r="O210" i="3"/>
  <c r="P210" i="3"/>
  <c r="Q210" i="3"/>
  <c r="R210" i="3"/>
  <c r="S210" i="3"/>
  <c r="T210" i="3"/>
  <c r="U210" i="3"/>
  <c r="V210" i="3"/>
  <c r="W210" i="3"/>
  <c r="X210" i="3"/>
  <c r="Y210" i="3"/>
  <c r="Z210" i="3"/>
  <c r="AA210" i="3"/>
  <c r="AB210" i="3"/>
  <c r="B211" i="3"/>
  <c r="C211" i="3"/>
  <c r="D211" i="3"/>
  <c r="E211" i="3"/>
  <c r="F211" i="3"/>
  <c r="G211" i="3"/>
  <c r="H211" i="3"/>
  <c r="I211" i="3"/>
  <c r="J211" i="3"/>
  <c r="K211" i="3"/>
  <c r="L211" i="3"/>
  <c r="M211" i="3"/>
  <c r="N211" i="3"/>
  <c r="O211" i="3"/>
  <c r="P211" i="3"/>
  <c r="Q211" i="3"/>
  <c r="R211" i="3"/>
  <c r="S211" i="3"/>
  <c r="T211" i="3"/>
  <c r="U211" i="3"/>
  <c r="V211" i="3"/>
  <c r="W211" i="3"/>
  <c r="X211" i="3"/>
  <c r="Y211" i="3"/>
  <c r="Z211" i="3"/>
  <c r="AA211" i="3"/>
  <c r="AB211" i="3"/>
  <c r="B212" i="3"/>
  <c r="C212" i="3"/>
  <c r="D212" i="3"/>
  <c r="E212" i="3"/>
  <c r="F212" i="3"/>
  <c r="G212" i="3"/>
  <c r="H212" i="3"/>
  <c r="I212" i="3"/>
  <c r="J212" i="3"/>
  <c r="K212" i="3"/>
  <c r="L212" i="3"/>
  <c r="M212" i="3"/>
  <c r="N212" i="3"/>
  <c r="O212" i="3"/>
  <c r="P212" i="3"/>
  <c r="Q212" i="3"/>
  <c r="R212" i="3"/>
  <c r="S212" i="3"/>
  <c r="T212" i="3"/>
  <c r="U212" i="3"/>
  <c r="V212" i="3"/>
  <c r="W212" i="3"/>
  <c r="X212" i="3"/>
  <c r="Y212" i="3"/>
  <c r="Z212" i="3"/>
  <c r="AA212" i="3"/>
  <c r="AB212" i="3"/>
  <c r="B213" i="3"/>
  <c r="C213" i="3"/>
  <c r="D213" i="3"/>
  <c r="E213" i="3"/>
  <c r="F213" i="3"/>
  <c r="G213" i="3"/>
  <c r="H213" i="3"/>
  <c r="I213" i="3"/>
  <c r="J213" i="3"/>
  <c r="K213" i="3"/>
  <c r="L213" i="3"/>
  <c r="M213" i="3"/>
  <c r="N213" i="3"/>
  <c r="O213" i="3"/>
  <c r="P213" i="3"/>
  <c r="Q213" i="3"/>
  <c r="R213" i="3"/>
  <c r="S213" i="3"/>
  <c r="T213" i="3"/>
  <c r="U213" i="3"/>
  <c r="V213" i="3"/>
  <c r="W213" i="3"/>
  <c r="X213" i="3"/>
  <c r="Y213" i="3"/>
  <c r="Z213" i="3"/>
  <c r="AA213" i="3"/>
  <c r="AB213" i="3"/>
  <c r="B214" i="3"/>
  <c r="C214" i="3"/>
  <c r="D214" i="3"/>
  <c r="E214" i="3"/>
  <c r="F214" i="3"/>
  <c r="G214" i="3"/>
  <c r="H214" i="3"/>
  <c r="I214" i="3"/>
  <c r="J214" i="3"/>
  <c r="K214" i="3"/>
  <c r="L214" i="3"/>
  <c r="M214" i="3"/>
  <c r="N214" i="3"/>
  <c r="O214" i="3"/>
  <c r="P214" i="3"/>
  <c r="Q214" i="3"/>
  <c r="R214" i="3"/>
  <c r="S214" i="3"/>
  <c r="T214" i="3"/>
  <c r="U214" i="3"/>
  <c r="V214" i="3"/>
  <c r="W214" i="3"/>
  <c r="X214" i="3"/>
  <c r="Y214" i="3"/>
  <c r="Z214" i="3"/>
  <c r="AA214" i="3"/>
  <c r="AB214" i="3"/>
  <c r="B215" i="3"/>
  <c r="C215" i="3"/>
  <c r="D215" i="3"/>
  <c r="E215" i="3"/>
  <c r="F215" i="3"/>
  <c r="G215" i="3"/>
  <c r="H215" i="3"/>
  <c r="I215" i="3"/>
  <c r="J215" i="3"/>
  <c r="K215" i="3"/>
  <c r="L215" i="3"/>
  <c r="M215" i="3"/>
  <c r="N215" i="3"/>
  <c r="O215" i="3"/>
  <c r="P215" i="3"/>
  <c r="Q215" i="3"/>
  <c r="R215" i="3"/>
  <c r="S215" i="3"/>
  <c r="T215" i="3"/>
  <c r="U215" i="3"/>
  <c r="V215" i="3"/>
  <c r="W215" i="3"/>
  <c r="X215" i="3"/>
  <c r="Y215" i="3"/>
  <c r="Z215" i="3"/>
  <c r="AA215" i="3"/>
  <c r="AB215" i="3"/>
  <c r="B216" i="3"/>
  <c r="C216" i="3"/>
  <c r="D216" i="3"/>
  <c r="E216" i="3"/>
  <c r="F216" i="3"/>
  <c r="G216" i="3"/>
  <c r="H216" i="3"/>
  <c r="I216" i="3"/>
  <c r="J216" i="3"/>
  <c r="K216" i="3"/>
  <c r="L216" i="3"/>
  <c r="M216" i="3"/>
  <c r="N216" i="3"/>
  <c r="O216" i="3"/>
  <c r="P216" i="3"/>
  <c r="Q216" i="3"/>
  <c r="R216" i="3"/>
  <c r="S216" i="3"/>
  <c r="T216" i="3"/>
  <c r="U216" i="3"/>
  <c r="V216" i="3"/>
  <c r="W216" i="3"/>
  <c r="X216" i="3"/>
  <c r="Y216" i="3"/>
  <c r="Z216" i="3"/>
  <c r="AA216" i="3"/>
  <c r="AB216" i="3"/>
  <c r="B217" i="3"/>
  <c r="C217" i="3"/>
  <c r="D217" i="3"/>
  <c r="E217" i="3"/>
  <c r="F217" i="3"/>
  <c r="G217" i="3"/>
  <c r="H217" i="3"/>
  <c r="I217" i="3"/>
  <c r="J217" i="3"/>
  <c r="K217" i="3"/>
  <c r="L217" i="3"/>
  <c r="M217" i="3"/>
  <c r="N217" i="3"/>
  <c r="O217" i="3"/>
  <c r="P217" i="3"/>
  <c r="Q217" i="3"/>
  <c r="R217" i="3"/>
  <c r="S217" i="3"/>
  <c r="T217" i="3"/>
  <c r="U217" i="3"/>
  <c r="V217" i="3"/>
  <c r="W217" i="3"/>
  <c r="X217" i="3"/>
  <c r="Y217" i="3"/>
  <c r="Z217" i="3"/>
  <c r="AA217" i="3"/>
  <c r="AB217" i="3"/>
  <c r="B218" i="3"/>
  <c r="C218" i="3"/>
  <c r="D218" i="3"/>
  <c r="E218" i="3"/>
  <c r="F218" i="3"/>
  <c r="G218" i="3"/>
  <c r="H218" i="3"/>
  <c r="I218" i="3"/>
  <c r="J218" i="3"/>
  <c r="K218" i="3"/>
  <c r="L218" i="3"/>
  <c r="M218" i="3"/>
  <c r="N218" i="3"/>
  <c r="O218" i="3"/>
  <c r="P218" i="3"/>
  <c r="Q218" i="3"/>
  <c r="R218" i="3"/>
  <c r="S218" i="3"/>
  <c r="T218" i="3"/>
  <c r="U218" i="3"/>
  <c r="V218" i="3"/>
  <c r="W218" i="3"/>
  <c r="X218" i="3"/>
  <c r="Y218" i="3"/>
  <c r="Z218" i="3"/>
  <c r="AA218" i="3"/>
  <c r="AB218" i="3"/>
  <c r="B219" i="3"/>
  <c r="C219" i="3"/>
  <c r="D219" i="3"/>
  <c r="E219" i="3"/>
  <c r="F219" i="3"/>
  <c r="G219" i="3"/>
  <c r="H219" i="3"/>
  <c r="I219" i="3"/>
  <c r="J219" i="3"/>
  <c r="K219" i="3"/>
  <c r="L219" i="3"/>
  <c r="M219" i="3"/>
  <c r="N219" i="3"/>
  <c r="O219" i="3"/>
  <c r="P219" i="3"/>
  <c r="Q219" i="3"/>
  <c r="R219" i="3"/>
  <c r="S219" i="3"/>
  <c r="T219" i="3"/>
  <c r="U219" i="3"/>
  <c r="V219" i="3"/>
  <c r="W219" i="3"/>
  <c r="X219" i="3"/>
  <c r="Y219" i="3"/>
  <c r="Z219" i="3"/>
  <c r="AA219" i="3"/>
  <c r="AB219" i="3"/>
  <c r="B220" i="3"/>
  <c r="C220" i="3"/>
  <c r="D220" i="3"/>
  <c r="E220" i="3"/>
  <c r="F220" i="3"/>
  <c r="G220" i="3"/>
  <c r="H220" i="3"/>
  <c r="I220" i="3"/>
  <c r="J220" i="3"/>
  <c r="K220" i="3"/>
  <c r="L220" i="3"/>
  <c r="M220" i="3"/>
  <c r="N220" i="3"/>
  <c r="O220" i="3"/>
  <c r="P220" i="3"/>
  <c r="Q220" i="3"/>
  <c r="R220" i="3"/>
  <c r="S220" i="3"/>
  <c r="T220" i="3"/>
  <c r="U220" i="3"/>
  <c r="V220" i="3"/>
  <c r="W220" i="3"/>
  <c r="X220" i="3"/>
  <c r="Y220" i="3"/>
  <c r="Z220" i="3"/>
  <c r="AA220" i="3"/>
  <c r="AB220" i="3"/>
  <c r="B221" i="3"/>
  <c r="C221" i="3"/>
  <c r="D221" i="3"/>
  <c r="E221" i="3"/>
  <c r="F221" i="3"/>
  <c r="G221" i="3"/>
  <c r="H221" i="3"/>
  <c r="I221" i="3"/>
  <c r="J221" i="3"/>
  <c r="K221" i="3"/>
  <c r="L221" i="3"/>
  <c r="M221" i="3"/>
  <c r="N221" i="3"/>
  <c r="O221" i="3"/>
  <c r="P221" i="3"/>
  <c r="Q221" i="3"/>
  <c r="R221" i="3"/>
  <c r="S221" i="3"/>
  <c r="T221" i="3"/>
  <c r="U221" i="3"/>
  <c r="V221" i="3"/>
  <c r="W221" i="3"/>
  <c r="X221" i="3"/>
  <c r="Y221" i="3"/>
  <c r="Z221" i="3"/>
  <c r="AA221" i="3"/>
  <c r="AB221" i="3"/>
  <c r="B222" i="3"/>
  <c r="C222" i="3"/>
  <c r="D222" i="3"/>
  <c r="E222" i="3"/>
  <c r="F222" i="3"/>
  <c r="G222" i="3"/>
  <c r="H222" i="3"/>
  <c r="I222" i="3"/>
  <c r="J222" i="3"/>
  <c r="K222" i="3"/>
  <c r="L222" i="3"/>
  <c r="M222" i="3"/>
  <c r="N222" i="3"/>
  <c r="O222" i="3"/>
  <c r="P222" i="3"/>
  <c r="Q222" i="3"/>
  <c r="R222" i="3"/>
  <c r="S222" i="3"/>
  <c r="T222" i="3"/>
  <c r="U222" i="3"/>
  <c r="V222" i="3"/>
  <c r="W222" i="3"/>
  <c r="X222" i="3"/>
  <c r="Y222" i="3"/>
  <c r="Z222" i="3"/>
  <c r="AA222" i="3"/>
  <c r="AB222" i="3"/>
  <c r="B223" i="3"/>
  <c r="C223" i="3"/>
  <c r="D223" i="3"/>
  <c r="E223" i="3"/>
  <c r="F223" i="3"/>
  <c r="G223" i="3"/>
  <c r="H223" i="3"/>
  <c r="I223" i="3"/>
  <c r="J223" i="3"/>
  <c r="K223" i="3"/>
  <c r="L223" i="3"/>
  <c r="M223" i="3"/>
  <c r="N223" i="3"/>
  <c r="O223" i="3"/>
  <c r="P223" i="3"/>
  <c r="Q223" i="3"/>
  <c r="R223" i="3"/>
  <c r="S223" i="3"/>
  <c r="T223" i="3"/>
  <c r="U223" i="3"/>
  <c r="V223" i="3"/>
  <c r="W223" i="3"/>
  <c r="X223" i="3"/>
  <c r="Y223" i="3"/>
  <c r="Z223" i="3"/>
  <c r="AA223" i="3"/>
  <c r="AB223" i="3"/>
  <c r="B224" i="3"/>
  <c r="C224" i="3"/>
  <c r="D224" i="3"/>
  <c r="E224" i="3"/>
  <c r="F224" i="3"/>
  <c r="G224" i="3"/>
  <c r="H224" i="3"/>
  <c r="I224" i="3"/>
  <c r="J224" i="3"/>
  <c r="K224" i="3"/>
  <c r="L224" i="3"/>
  <c r="M224" i="3"/>
  <c r="N224" i="3"/>
  <c r="O224" i="3"/>
  <c r="P224" i="3"/>
  <c r="Q224" i="3"/>
  <c r="R224" i="3"/>
  <c r="S224" i="3"/>
  <c r="T224" i="3"/>
  <c r="U224" i="3"/>
  <c r="V224" i="3"/>
  <c r="W224" i="3"/>
  <c r="X224" i="3"/>
  <c r="Y224" i="3"/>
  <c r="Z224" i="3"/>
  <c r="AA224" i="3"/>
  <c r="AB224" i="3"/>
  <c r="B225" i="3"/>
  <c r="C225" i="3"/>
  <c r="D225" i="3"/>
  <c r="E225" i="3"/>
  <c r="F225" i="3"/>
  <c r="G225" i="3"/>
  <c r="H225" i="3"/>
  <c r="I225" i="3"/>
  <c r="J225" i="3"/>
  <c r="K225" i="3"/>
  <c r="L225" i="3"/>
  <c r="M225" i="3"/>
  <c r="N225" i="3"/>
  <c r="O225" i="3"/>
  <c r="P225" i="3"/>
  <c r="Q225" i="3"/>
  <c r="R225" i="3"/>
  <c r="S225" i="3"/>
  <c r="T225" i="3"/>
  <c r="U225" i="3"/>
  <c r="V225" i="3"/>
  <c r="W225" i="3"/>
  <c r="X225" i="3"/>
  <c r="Y225" i="3"/>
  <c r="Z225" i="3"/>
  <c r="AA225" i="3"/>
  <c r="AB225" i="3"/>
  <c r="B226" i="3"/>
  <c r="C226" i="3"/>
  <c r="D226" i="3"/>
  <c r="E226" i="3"/>
  <c r="F226" i="3"/>
  <c r="G226" i="3"/>
  <c r="H226" i="3"/>
  <c r="I226" i="3"/>
  <c r="J226" i="3"/>
  <c r="K226" i="3"/>
  <c r="L226" i="3"/>
  <c r="M226" i="3"/>
  <c r="N226" i="3"/>
  <c r="O226" i="3"/>
  <c r="P226" i="3"/>
  <c r="Q226" i="3"/>
  <c r="R226" i="3"/>
  <c r="S226" i="3"/>
  <c r="T226" i="3"/>
  <c r="U226" i="3"/>
  <c r="V226" i="3"/>
  <c r="W226" i="3"/>
  <c r="X226" i="3"/>
  <c r="Y226" i="3"/>
  <c r="Z226" i="3"/>
  <c r="AA226" i="3"/>
  <c r="AB226" i="3"/>
  <c r="B227" i="3"/>
  <c r="C227" i="3"/>
  <c r="D227" i="3"/>
  <c r="E227" i="3"/>
  <c r="F227" i="3"/>
  <c r="G227" i="3"/>
  <c r="H227" i="3"/>
  <c r="I227" i="3"/>
  <c r="J227" i="3"/>
  <c r="K227" i="3"/>
  <c r="L227" i="3"/>
  <c r="M227" i="3"/>
  <c r="N227" i="3"/>
  <c r="O227" i="3"/>
  <c r="P227" i="3"/>
  <c r="Q227" i="3"/>
  <c r="R227" i="3"/>
  <c r="S227" i="3"/>
  <c r="T227" i="3"/>
  <c r="U227" i="3"/>
  <c r="V227" i="3"/>
  <c r="W227" i="3"/>
  <c r="X227" i="3"/>
  <c r="Y227" i="3"/>
  <c r="Z227" i="3"/>
  <c r="AA227" i="3"/>
  <c r="AB227" i="3"/>
  <c r="B228" i="3"/>
  <c r="C228" i="3"/>
  <c r="D228" i="3"/>
  <c r="E228" i="3"/>
  <c r="F228" i="3"/>
  <c r="G228" i="3"/>
  <c r="H228" i="3"/>
  <c r="I228" i="3"/>
  <c r="J228" i="3"/>
  <c r="K228" i="3"/>
  <c r="L228" i="3"/>
  <c r="M228" i="3"/>
  <c r="N228" i="3"/>
  <c r="O228" i="3"/>
  <c r="P228" i="3"/>
  <c r="Q228" i="3"/>
  <c r="R228" i="3"/>
  <c r="S228" i="3"/>
  <c r="T228" i="3"/>
  <c r="U228" i="3"/>
  <c r="V228" i="3"/>
  <c r="W228" i="3"/>
  <c r="X228" i="3"/>
  <c r="Y228" i="3"/>
  <c r="Z228" i="3"/>
  <c r="AA228" i="3"/>
  <c r="AB228" i="3"/>
  <c r="B229" i="3"/>
  <c r="C229" i="3"/>
  <c r="D229" i="3"/>
  <c r="E229" i="3"/>
  <c r="F229" i="3"/>
  <c r="G229" i="3"/>
  <c r="H229" i="3"/>
  <c r="I229" i="3"/>
  <c r="J229" i="3"/>
  <c r="K229" i="3"/>
  <c r="L229" i="3"/>
  <c r="M229" i="3"/>
  <c r="N229" i="3"/>
  <c r="O229" i="3"/>
  <c r="P229" i="3"/>
  <c r="Q229" i="3"/>
  <c r="R229" i="3"/>
  <c r="S229" i="3"/>
  <c r="T229" i="3"/>
  <c r="U229" i="3"/>
  <c r="V229" i="3"/>
  <c r="W229" i="3"/>
  <c r="X229" i="3"/>
  <c r="Y229" i="3"/>
  <c r="Z229" i="3"/>
  <c r="AA229" i="3"/>
  <c r="AB229" i="3"/>
  <c r="B230" i="3"/>
  <c r="C230" i="3"/>
  <c r="D230" i="3"/>
  <c r="E230" i="3"/>
  <c r="F230" i="3"/>
  <c r="G230" i="3"/>
  <c r="H230" i="3"/>
  <c r="I230" i="3"/>
  <c r="J230" i="3"/>
  <c r="K230" i="3"/>
  <c r="L230" i="3"/>
  <c r="M230" i="3"/>
  <c r="N230" i="3"/>
  <c r="O230" i="3"/>
  <c r="P230" i="3"/>
  <c r="Q230" i="3"/>
  <c r="R230" i="3"/>
  <c r="S230" i="3"/>
  <c r="T230" i="3"/>
  <c r="U230" i="3"/>
  <c r="V230" i="3"/>
  <c r="W230" i="3"/>
  <c r="X230" i="3"/>
  <c r="Y230" i="3"/>
  <c r="Z230" i="3"/>
  <c r="AA230" i="3"/>
  <c r="AB230" i="3"/>
  <c r="B231" i="3"/>
  <c r="C231" i="3"/>
  <c r="D231" i="3"/>
  <c r="E231" i="3"/>
  <c r="F231" i="3"/>
  <c r="G231" i="3"/>
  <c r="H231" i="3"/>
  <c r="I231" i="3"/>
  <c r="J231" i="3"/>
  <c r="K231" i="3"/>
  <c r="L231" i="3"/>
  <c r="M231" i="3"/>
  <c r="N231" i="3"/>
  <c r="O231" i="3"/>
  <c r="P231" i="3"/>
  <c r="Q231" i="3"/>
  <c r="R231" i="3"/>
  <c r="S231" i="3"/>
  <c r="T231" i="3"/>
  <c r="U231" i="3"/>
  <c r="V231" i="3"/>
  <c r="W231" i="3"/>
  <c r="X231" i="3"/>
  <c r="Y231" i="3"/>
  <c r="Z231" i="3"/>
  <c r="AA231" i="3"/>
  <c r="AB231" i="3"/>
  <c r="B232" i="3"/>
  <c r="C232" i="3"/>
  <c r="D232" i="3"/>
  <c r="E232" i="3"/>
  <c r="F232" i="3"/>
  <c r="G232" i="3"/>
  <c r="H232" i="3"/>
  <c r="I232" i="3"/>
  <c r="J232" i="3"/>
  <c r="K232" i="3"/>
  <c r="L232" i="3"/>
  <c r="M232" i="3"/>
  <c r="N232" i="3"/>
  <c r="O232" i="3"/>
  <c r="P232" i="3"/>
  <c r="Q232" i="3"/>
  <c r="R232" i="3"/>
  <c r="S232" i="3"/>
  <c r="T232" i="3"/>
  <c r="U232" i="3"/>
  <c r="V232" i="3"/>
  <c r="W232" i="3"/>
  <c r="X232" i="3"/>
  <c r="Y232" i="3"/>
  <c r="Z232" i="3"/>
  <c r="AA232" i="3"/>
  <c r="AB232" i="3"/>
  <c r="B233" i="3"/>
  <c r="C233" i="3"/>
  <c r="D233" i="3"/>
  <c r="E233" i="3"/>
  <c r="F233" i="3"/>
  <c r="G233" i="3"/>
  <c r="H233" i="3"/>
  <c r="I233" i="3"/>
  <c r="J233" i="3"/>
  <c r="K233" i="3"/>
  <c r="L233" i="3"/>
  <c r="M233" i="3"/>
  <c r="N233" i="3"/>
  <c r="O233" i="3"/>
  <c r="P233" i="3"/>
  <c r="Q233" i="3"/>
  <c r="R233" i="3"/>
  <c r="S233" i="3"/>
  <c r="T233" i="3"/>
  <c r="U233" i="3"/>
  <c r="V233" i="3"/>
  <c r="W233" i="3"/>
  <c r="X233" i="3"/>
  <c r="Y233" i="3"/>
  <c r="Z233" i="3"/>
  <c r="AA233" i="3"/>
  <c r="AB233" i="3"/>
  <c r="B234" i="3"/>
  <c r="C234" i="3"/>
  <c r="D234" i="3"/>
  <c r="E234" i="3"/>
  <c r="F234" i="3"/>
  <c r="G234" i="3"/>
  <c r="H234" i="3"/>
  <c r="I234" i="3"/>
  <c r="J234" i="3"/>
  <c r="K234" i="3"/>
  <c r="L234" i="3"/>
  <c r="M234" i="3"/>
  <c r="N234" i="3"/>
  <c r="O234" i="3"/>
  <c r="P234" i="3"/>
  <c r="Q234" i="3"/>
  <c r="R234" i="3"/>
  <c r="S234" i="3"/>
  <c r="T234" i="3"/>
  <c r="U234" i="3"/>
  <c r="V234" i="3"/>
  <c r="W234" i="3"/>
  <c r="X234" i="3"/>
  <c r="Y234" i="3"/>
  <c r="Z234" i="3"/>
  <c r="AA234" i="3"/>
  <c r="AB234" i="3"/>
  <c r="B235" i="3"/>
  <c r="C235" i="3"/>
  <c r="D235" i="3"/>
  <c r="E235" i="3"/>
  <c r="F235" i="3"/>
  <c r="G235" i="3"/>
  <c r="H235" i="3"/>
  <c r="I235" i="3"/>
  <c r="J235" i="3"/>
  <c r="K235" i="3"/>
  <c r="L235" i="3"/>
  <c r="M235" i="3"/>
  <c r="N235" i="3"/>
  <c r="O235" i="3"/>
  <c r="P235" i="3"/>
  <c r="Q235" i="3"/>
  <c r="R235" i="3"/>
  <c r="S235" i="3"/>
  <c r="T235" i="3"/>
  <c r="U235" i="3"/>
  <c r="V235" i="3"/>
  <c r="W235" i="3"/>
  <c r="X235" i="3"/>
  <c r="Y235" i="3"/>
  <c r="Z235" i="3"/>
  <c r="AA235" i="3"/>
  <c r="AB235" i="3"/>
  <c r="B236" i="3"/>
  <c r="C236" i="3"/>
  <c r="D236" i="3"/>
  <c r="E236" i="3"/>
  <c r="F236" i="3"/>
  <c r="G236" i="3"/>
  <c r="H236" i="3"/>
  <c r="I236" i="3"/>
  <c r="J236" i="3"/>
  <c r="K236" i="3"/>
  <c r="L236" i="3"/>
  <c r="M236" i="3"/>
  <c r="N236" i="3"/>
  <c r="O236" i="3"/>
  <c r="P236" i="3"/>
  <c r="Q236" i="3"/>
  <c r="R236" i="3"/>
  <c r="S236" i="3"/>
  <c r="T236" i="3"/>
  <c r="U236" i="3"/>
  <c r="V236" i="3"/>
  <c r="W236" i="3"/>
  <c r="X236" i="3"/>
  <c r="Y236" i="3"/>
  <c r="Z236" i="3"/>
  <c r="AA236" i="3"/>
  <c r="AB236" i="3"/>
  <c r="B237" i="3"/>
  <c r="C237" i="3"/>
  <c r="D237" i="3"/>
  <c r="E237" i="3"/>
  <c r="F237" i="3"/>
  <c r="G237" i="3"/>
  <c r="H237" i="3"/>
  <c r="I237" i="3"/>
  <c r="J237" i="3"/>
  <c r="K237" i="3"/>
  <c r="L237" i="3"/>
  <c r="M237" i="3"/>
  <c r="N237" i="3"/>
  <c r="O237" i="3"/>
  <c r="P237" i="3"/>
  <c r="Q237" i="3"/>
  <c r="R237" i="3"/>
  <c r="S237" i="3"/>
  <c r="T237" i="3"/>
  <c r="U237" i="3"/>
  <c r="V237" i="3"/>
  <c r="W237" i="3"/>
  <c r="X237" i="3"/>
  <c r="Y237" i="3"/>
  <c r="Z237" i="3"/>
  <c r="AA237" i="3"/>
  <c r="AB237" i="3"/>
  <c r="B238" i="3"/>
  <c r="C238" i="3"/>
  <c r="D238" i="3"/>
  <c r="E238" i="3"/>
  <c r="F238" i="3"/>
  <c r="G238" i="3"/>
  <c r="H238" i="3"/>
  <c r="I238" i="3"/>
  <c r="J238" i="3"/>
  <c r="K238" i="3"/>
  <c r="L238" i="3"/>
  <c r="M238" i="3"/>
  <c r="N238" i="3"/>
  <c r="O238" i="3"/>
  <c r="P238" i="3"/>
  <c r="Q238" i="3"/>
  <c r="R238" i="3"/>
  <c r="S238" i="3"/>
  <c r="T238" i="3"/>
  <c r="U238" i="3"/>
  <c r="V238" i="3"/>
  <c r="W238" i="3"/>
  <c r="X238" i="3"/>
  <c r="Y238" i="3"/>
  <c r="Z238" i="3"/>
  <c r="AA238" i="3"/>
  <c r="AB238" i="3"/>
  <c r="B239" i="3"/>
  <c r="C239" i="3"/>
  <c r="D239" i="3"/>
  <c r="E239" i="3"/>
  <c r="F239" i="3"/>
  <c r="G239" i="3"/>
  <c r="H239" i="3"/>
  <c r="I239" i="3"/>
  <c r="J239" i="3"/>
  <c r="K239" i="3"/>
  <c r="L239" i="3"/>
  <c r="M239" i="3"/>
  <c r="N239" i="3"/>
  <c r="O239" i="3"/>
  <c r="P239" i="3"/>
  <c r="Q239" i="3"/>
  <c r="R239" i="3"/>
  <c r="S239" i="3"/>
  <c r="T239" i="3"/>
  <c r="U239" i="3"/>
  <c r="V239" i="3"/>
  <c r="W239" i="3"/>
  <c r="X239" i="3"/>
  <c r="Y239" i="3"/>
  <c r="Z239" i="3"/>
  <c r="AA239" i="3"/>
  <c r="AB239" i="3"/>
  <c r="B240" i="3"/>
  <c r="C240" i="3"/>
  <c r="D240" i="3"/>
  <c r="E240" i="3"/>
  <c r="F240" i="3"/>
  <c r="G240" i="3"/>
  <c r="H240" i="3"/>
  <c r="I240" i="3"/>
  <c r="J240" i="3"/>
  <c r="K240" i="3"/>
  <c r="L240" i="3"/>
  <c r="M240" i="3"/>
  <c r="N240" i="3"/>
  <c r="O240" i="3"/>
  <c r="P240" i="3"/>
  <c r="Q240" i="3"/>
  <c r="R240" i="3"/>
  <c r="S240" i="3"/>
  <c r="T240" i="3"/>
  <c r="U240" i="3"/>
  <c r="V240" i="3"/>
  <c r="W240" i="3"/>
  <c r="X240" i="3"/>
  <c r="Y240" i="3"/>
  <c r="Z240" i="3"/>
  <c r="AA240" i="3"/>
  <c r="AB240" i="3"/>
  <c r="B241" i="3"/>
  <c r="C241" i="3"/>
  <c r="D241" i="3"/>
  <c r="E241" i="3"/>
  <c r="F241" i="3"/>
  <c r="G241" i="3"/>
  <c r="H241" i="3"/>
  <c r="I241" i="3"/>
  <c r="J241" i="3"/>
  <c r="K241" i="3"/>
  <c r="L241" i="3"/>
  <c r="M241" i="3"/>
  <c r="N241" i="3"/>
  <c r="O241" i="3"/>
  <c r="P241" i="3"/>
  <c r="Q241" i="3"/>
  <c r="R241" i="3"/>
  <c r="S241" i="3"/>
  <c r="T241" i="3"/>
  <c r="U241" i="3"/>
  <c r="V241" i="3"/>
  <c r="W241" i="3"/>
  <c r="X241" i="3"/>
  <c r="Y241" i="3"/>
  <c r="Z241" i="3"/>
  <c r="AA241" i="3"/>
  <c r="AB241" i="3"/>
  <c r="B242" i="3"/>
  <c r="C242" i="3"/>
  <c r="D242" i="3"/>
  <c r="E242" i="3"/>
  <c r="F242" i="3"/>
  <c r="G242" i="3"/>
  <c r="H242" i="3"/>
  <c r="I242" i="3"/>
  <c r="J242" i="3"/>
  <c r="K242" i="3"/>
  <c r="L242" i="3"/>
  <c r="M242" i="3"/>
  <c r="N242" i="3"/>
  <c r="O242" i="3"/>
  <c r="P242" i="3"/>
  <c r="Q242" i="3"/>
  <c r="R242" i="3"/>
  <c r="S242" i="3"/>
  <c r="T242" i="3"/>
  <c r="U242" i="3"/>
  <c r="V242" i="3"/>
  <c r="W242" i="3"/>
  <c r="X242" i="3"/>
  <c r="Y242" i="3"/>
  <c r="Z242" i="3"/>
  <c r="AA242" i="3"/>
  <c r="AB242" i="3"/>
  <c r="B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B244" i="3"/>
  <c r="C244" i="3"/>
  <c r="D244" i="3"/>
  <c r="E244" i="3"/>
  <c r="F244" i="3"/>
  <c r="G244" i="3"/>
  <c r="H244" i="3"/>
  <c r="I244" i="3"/>
  <c r="J244" i="3"/>
  <c r="K244" i="3"/>
  <c r="L244" i="3"/>
  <c r="M244" i="3"/>
  <c r="N244" i="3"/>
  <c r="O244" i="3"/>
  <c r="P244" i="3"/>
  <c r="Q244" i="3"/>
  <c r="R244" i="3"/>
  <c r="S244" i="3"/>
  <c r="T244" i="3"/>
  <c r="U244" i="3"/>
  <c r="V244" i="3"/>
  <c r="W244" i="3"/>
  <c r="X244" i="3"/>
  <c r="Y244" i="3"/>
  <c r="Z244" i="3"/>
  <c r="AA244" i="3"/>
  <c r="AB244" i="3"/>
  <c r="B245" i="3"/>
  <c r="C245"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B246" i="3"/>
  <c r="C246"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B247" i="3"/>
  <c r="C247" i="3"/>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B248" i="3"/>
  <c r="C248"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B249" i="3"/>
  <c r="C249"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B250" i="3"/>
  <c r="C250"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B251" i="3"/>
  <c r="C251"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B252" i="3"/>
  <c r="C252"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B253" i="3"/>
  <c r="C253"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B254" i="3"/>
  <c r="C254"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B255" i="3"/>
  <c r="C255"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B256" i="3"/>
  <c r="C256"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B257" i="3"/>
  <c r="C257"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B258" i="3"/>
  <c r="C258"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B259" i="3"/>
  <c r="C259"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B260" i="3"/>
  <c r="C260"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B261" i="3"/>
  <c r="C261" i="3"/>
  <c r="D261" i="3"/>
  <c r="E261" i="3"/>
  <c r="F261" i="3"/>
  <c r="G261" i="3"/>
  <c r="H261" i="3"/>
  <c r="I261" i="3"/>
  <c r="J261" i="3"/>
  <c r="K261" i="3"/>
  <c r="L261" i="3"/>
  <c r="M261" i="3"/>
  <c r="N261" i="3"/>
  <c r="O261" i="3"/>
  <c r="P261" i="3"/>
  <c r="Q261" i="3"/>
  <c r="R261" i="3"/>
  <c r="S261" i="3"/>
  <c r="T261" i="3"/>
  <c r="U261" i="3"/>
  <c r="V261" i="3"/>
  <c r="W261" i="3"/>
  <c r="X261" i="3"/>
  <c r="Y261" i="3"/>
  <c r="Z261" i="3"/>
  <c r="AA261" i="3"/>
  <c r="AB261" i="3"/>
  <c r="B262" i="3"/>
  <c r="C262" i="3"/>
  <c r="D262" i="3"/>
  <c r="E262" i="3"/>
  <c r="F262" i="3"/>
  <c r="G262" i="3"/>
  <c r="H262" i="3"/>
  <c r="I262" i="3"/>
  <c r="J262" i="3"/>
  <c r="K262" i="3"/>
  <c r="L262" i="3"/>
  <c r="M262" i="3"/>
  <c r="N262" i="3"/>
  <c r="O262" i="3"/>
  <c r="P262" i="3"/>
  <c r="Q262" i="3"/>
  <c r="R262" i="3"/>
  <c r="S262" i="3"/>
  <c r="T262" i="3"/>
  <c r="U262" i="3"/>
  <c r="V262" i="3"/>
  <c r="W262" i="3"/>
  <c r="X262" i="3"/>
  <c r="Y262" i="3"/>
  <c r="Z262" i="3"/>
  <c r="AA262" i="3"/>
  <c r="AB262" i="3"/>
  <c r="B263" i="3"/>
  <c r="C263" i="3"/>
  <c r="D263" i="3"/>
  <c r="E263" i="3"/>
  <c r="F263" i="3"/>
  <c r="G263" i="3"/>
  <c r="H263" i="3"/>
  <c r="I263" i="3"/>
  <c r="J263" i="3"/>
  <c r="K263" i="3"/>
  <c r="L263" i="3"/>
  <c r="M263" i="3"/>
  <c r="N263" i="3"/>
  <c r="O263" i="3"/>
  <c r="P263" i="3"/>
  <c r="Q263" i="3"/>
  <c r="R263" i="3"/>
  <c r="S263" i="3"/>
  <c r="T263" i="3"/>
  <c r="U263" i="3"/>
  <c r="V263" i="3"/>
  <c r="W263" i="3"/>
  <c r="X263" i="3"/>
  <c r="Y263" i="3"/>
  <c r="Z263" i="3"/>
  <c r="AA263" i="3"/>
  <c r="AB263" i="3"/>
  <c r="B264" i="3"/>
  <c r="C264" i="3"/>
  <c r="D264" i="3"/>
  <c r="E264" i="3"/>
  <c r="F264" i="3"/>
  <c r="G264" i="3"/>
  <c r="H264" i="3"/>
  <c r="I264" i="3"/>
  <c r="J264" i="3"/>
  <c r="K264" i="3"/>
  <c r="L264" i="3"/>
  <c r="M264" i="3"/>
  <c r="N264" i="3"/>
  <c r="O264" i="3"/>
  <c r="P264" i="3"/>
  <c r="Q264" i="3"/>
  <c r="R264" i="3"/>
  <c r="S264" i="3"/>
  <c r="T264" i="3"/>
  <c r="U264" i="3"/>
  <c r="V264" i="3"/>
  <c r="W264" i="3"/>
  <c r="X264" i="3"/>
  <c r="Y264" i="3"/>
  <c r="Z264" i="3"/>
  <c r="AA264" i="3"/>
  <c r="AB264" i="3"/>
  <c r="B265" i="3"/>
  <c r="C265" i="3"/>
  <c r="D265" i="3"/>
  <c r="E265" i="3"/>
  <c r="F265" i="3"/>
  <c r="G265" i="3"/>
  <c r="H265" i="3"/>
  <c r="I265" i="3"/>
  <c r="J265" i="3"/>
  <c r="K265" i="3"/>
  <c r="L265" i="3"/>
  <c r="M265" i="3"/>
  <c r="N265" i="3"/>
  <c r="O265" i="3"/>
  <c r="P265" i="3"/>
  <c r="Q265" i="3"/>
  <c r="R265" i="3"/>
  <c r="S265" i="3"/>
  <c r="T265" i="3"/>
  <c r="U265" i="3"/>
  <c r="V265" i="3"/>
  <c r="W265" i="3"/>
  <c r="X265" i="3"/>
  <c r="Y265" i="3"/>
  <c r="Z265" i="3"/>
  <c r="AA265" i="3"/>
  <c r="AB265" i="3"/>
  <c r="B266" i="3"/>
  <c r="C266" i="3"/>
  <c r="D266" i="3"/>
  <c r="E266" i="3"/>
  <c r="F266" i="3"/>
  <c r="G266" i="3"/>
  <c r="H266" i="3"/>
  <c r="I266" i="3"/>
  <c r="J266" i="3"/>
  <c r="K266" i="3"/>
  <c r="L266" i="3"/>
  <c r="M266" i="3"/>
  <c r="N266" i="3"/>
  <c r="O266" i="3"/>
  <c r="P266" i="3"/>
  <c r="Q266" i="3"/>
  <c r="R266" i="3"/>
  <c r="S266" i="3"/>
  <c r="T266" i="3"/>
  <c r="U266" i="3"/>
  <c r="V266" i="3"/>
  <c r="W266" i="3"/>
  <c r="X266" i="3"/>
  <c r="Y266" i="3"/>
  <c r="Z266" i="3"/>
  <c r="AA266" i="3"/>
  <c r="AB266" i="3"/>
  <c r="B267" i="3"/>
  <c r="C267" i="3"/>
  <c r="D267" i="3"/>
  <c r="E267" i="3"/>
  <c r="F267" i="3"/>
  <c r="G267" i="3"/>
  <c r="H267" i="3"/>
  <c r="I267" i="3"/>
  <c r="J267" i="3"/>
  <c r="K267" i="3"/>
  <c r="L267" i="3"/>
  <c r="M267" i="3"/>
  <c r="N267" i="3"/>
  <c r="O267" i="3"/>
  <c r="P267" i="3"/>
  <c r="Q267" i="3"/>
  <c r="R267" i="3"/>
  <c r="S267" i="3"/>
  <c r="T267" i="3"/>
  <c r="U267" i="3"/>
  <c r="V267" i="3"/>
  <c r="W267" i="3"/>
  <c r="X267" i="3"/>
  <c r="Y267" i="3"/>
  <c r="Z267" i="3"/>
  <c r="AA267" i="3"/>
  <c r="AB267" i="3"/>
  <c r="B268" i="3"/>
  <c r="C268" i="3"/>
  <c r="D268" i="3"/>
  <c r="E268" i="3"/>
  <c r="F268" i="3"/>
  <c r="G268" i="3"/>
  <c r="H268" i="3"/>
  <c r="I268" i="3"/>
  <c r="J268" i="3"/>
  <c r="K268" i="3"/>
  <c r="L268" i="3"/>
  <c r="M268" i="3"/>
  <c r="N268" i="3"/>
  <c r="O268" i="3"/>
  <c r="P268" i="3"/>
  <c r="Q268" i="3"/>
  <c r="R268" i="3"/>
  <c r="S268" i="3"/>
  <c r="T268" i="3"/>
  <c r="U268" i="3"/>
  <c r="V268" i="3"/>
  <c r="W268" i="3"/>
  <c r="X268" i="3"/>
  <c r="Y268" i="3"/>
  <c r="Z268" i="3"/>
  <c r="AA268" i="3"/>
  <c r="AB268" i="3"/>
  <c r="B269" i="3"/>
  <c r="C269" i="3"/>
  <c r="D269" i="3"/>
  <c r="E269" i="3"/>
  <c r="F269" i="3"/>
  <c r="G269" i="3"/>
  <c r="H269" i="3"/>
  <c r="I269" i="3"/>
  <c r="J269" i="3"/>
  <c r="K269" i="3"/>
  <c r="L269" i="3"/>
  <c r="M269" i="3"/>
  <c r="N269" i="3"/>
  <c r="O269" i="3"/>
  <c r="P269" i="3"/>
  <c r="Q269" i="3"/>
  <c r="R269" i="3"/>
  <c r="S269" i="3"/>
  <c r="T269" i="3"/>
  <c r="U269" i="3"/>
  <c r="V269" i="3"/>
  <c r="W269" i="3"/>
  <c r="X269" i="3"/>
  <c r="Y269" i="3"/>
  <c r="Z269" i="3"/>
  <c r="AA269" i="3"/>
  <c r="AB269" i="3"/>
  <c r="B270" i="3"/>
  <c r="C270" i="3"/>
  <c r="D270" i="3"/>
  <c r="E270" i="3"/>
  <c r="F270" i="3"/>
  <c r="G270" i="3"/>
  <c r="H270" i="3"/>
  <c r="I270" i="3"/>
  <c r="J270" i="3"/>
  <c r="K270" i="3"/>
  <c r="L270" i="3"/>
  <c r="M270" i="3"/>
  <c r="N270" i="3"/>
  <c r="O270" i="3"/>
  <c r="P270" i="3"/>
  <c r="Q270" i="3"/>
  <c r="R270" i="3"/>
  <c r="S270" i="3"/>
  <c r="T270" i="3"/>
  <c r="U270" i="3"/>
  <c r="V270" i="3"/>
  <c r="W270" i="3"/>
  <c r="X270" i="3"/>
  <c r="Y270" i="3"/>
  <c r="Z270" i="3"/>
  <c r="AA270" i="3"/>
  <c r="AB270" i="3"/>
  <c r="B271" i="3"/>
  <c r="C271" i="3"/>
  <c r="D271" i="3"/>
  <c r="E271" i="3"/>
  <c r="F271" i="3"/>
  <c r="G271" i="3"/>
  <c r="H271" i="3"/>
  <c r="I271" i="3"/>
  <c r="J271" i="3"/>
  <c r="K271" i="3"/>
  <c r="L271" i="3"/>
  <c r="M271" i="3"/>
  <c r="N271" i="3"/>
  <c r="O271" i="3"/>
  <c r="P271" i="3"/>
  <c r="Q271" i="3"/>
  <c r="R271" i="3"/>
  <c r="S271" i="3"/>
  <c r="T271" i="3"/>
  <c r="U271" i="3"/>
  <c r="V271" i="3"/>
  <c r="W271" i="3"/>
  <c r="X271" i="3"/>
  <c r="Y271" i="3"/>
  <c r="Z271" i="3"/>
  <c r="AA271" i="3"/>
  <c r="AB271" i="3"/>
  <c r="B272" i="3"/>
  <c r="C272" i="3"/>
  <c r="D272" i="3"/>
  <c r="E272" i="3"/>
  <c r="F272" i="3"/>
  <c r="G272" i="3"/>
  <c r="H272" i="3"/>
  <c r="I272" i="3"/>
  <c r="J272" i="3"/>
  <c r="K272" i="3"/>
  <c r="L272" i="3"/>
  <c r="M272" i="3"/>
  <c r="N272" i="3"/>
  <c r="O272" i="3"/>
  <c r="P272" i="3"/>
  <c r="Q272" i="3"/>
  <c r="R272" i="3"/>
  <c r="S272" i="3"/>
  <c r="T272" i="3"/>
  <c r="U272" i="3"/>
  <c r="V272" i="3"/>
  <c r="W272" i="3"/>
  <c r="X272" i="3"/>
  <c r="Y272" i="3"/>
  <c r="Z272" i="3"/>
  <c r="AA272" i="3"/>
  <c r="AB272" i="3"/>
  <c r="B273" i="3"/>
  <c r="C273" i="3"/>
  <c r="D273" i="3"/>
  <c r="E273" i="3"/>
  <c r="F273" i="3"/>
  <c r="G273" i="3"/>
  <c r="H273" i="3"/>
  <c r="I273" i="3"/>
  <c r="J273" i="3"/>
  <c r="K273" i="3"/>
  <c r="L273" i="3"/>
  <c r="M273" i="3"/>
  <c r="N273" i="3"/>
  <c r="O273" i="3"/>
  <c r="P273" i="3"/>
  <c r="Q273" i="3"/>
  <c r="R273" i="3"/>
  <c r="S273" i="3"/>
  <c r="T273" i="3"/>
  <c r="U273" i="3"/>
  <c r="V273" i="3"/>
  <c r="W273" i="3"/>
  <c r="X273" i="3"/>
  <c r="Y273" i="3"/>
  <c r="Z273" i="3"/>
  <c r="AA273" i="3"/>
  <c r="AB273" i="3"/>
  <c r="B274" i="3"/>
  <c r="C274" i="3"/>
  <c r="D274" i="3"/>
  <c r="E274" i="3"/>
  <c r="F274" i="3"/>
  <c r="G274" i="3"/>
  <c r="H274" i="3"/>
  <c r="I274" i="3"/>
  <c r="J274" i="3"/>
  <c r="K274" i="3"/>
  <c r="L274" i="3"/>
  <c r="M274" i="3"/>
  <c r="N274" i="3"/>
  <c r="O274" i="3"/>
  <c r="P274" i="3"/>
  <c r="Q274" i="3"/>
  <c r="R274" i="3"/>
  <c r="S274" i="3"/>
  <c r="T274" i="3"/>
  <c r="U274" i="3"/>
  <c r="V274" i="3"/>
  <c r="W274" i="3"/>
  <c r="X274" i="3"/>
  <c r="Y274" i="3"/>
  <c r="Z274" i="3"/>
  <c r="AA274" i="3"/>
  <c r="AB274" i="3"/>
  <c r="B275" i="3"/>
  <c r="C275"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B276" i="3"/>
  <c r="C276" i="3"/>
  <c r="D276" i="3"/>
  <c r="E276" i="3"/>
  <c r="F276" i="3"/>
  <c r="G276" i="3"/>
  <c r="H276" i="3"/>
  <c r="I276" i="3"/>
  <c r="J276" i="3"/>
  <c r="K276" i="3"/>
  <c r="L276" i="3"/>
  <c r="M276" i="3"/>
  <c r="N276" i="3"/>
  <c r="O276" i="3"/>
  <c r="P276" i="3"/>
  <c r="Q276" i="3"/>
  <c r="R276" i="3"/>
  <c r="S276" i="3"/>
  <c r="T276" i="3"/>
  <c r="U276" i="3"/>
  <c r="V276" i="3"/>
  <c r="W276" i="3"/>
  <c r="X276" i="3"/>
  <c r="Y276" i="3"/>
  <c r="Z276" i="3"/>
  <c r="AA276" i="3"/>
  <c r="AB276" i="3"/>
  <c r="B277" i="3"/>
  <c r="C277" i="3"/>
  <c r="D277" i="3"/>
  <c r="E277" i="3"/>
  <c r="F277" i="3"/>
  <c r="G277" i="3"/>
  <c r="H277" i="3"/>
  <c r="I277" i="3"/>
  <c r="J277" i="3"/>
  <c r="K277" i="3"/>
  <c r="L277" i="3"/>
  <c r="M277" i="3"/>
  <c r="N277" i="3"/>
  <c r="O277" i="3"/>
  <c r="P277" i="3"/>
  <c r="Q277" i="3"/>
  <c r="R277" i="3"/>
  <c r="S277" i="3"/>
  <c r="T277" i="3"/>
  <c r="U277" i="3"/>
  <c r="V277" i="3"/>
  <c r="W277" i="3"/>
  <c r="X277" i="3"/>
  <c r="Y277" i="3"/>
  <c r="Z277" i="3"/>
  <c r="AA277" i="3"/>
  <c r="AB277" i="3"/>
  <c r="B278" i="3"/>
  <c r="C278" i="3"/>
  <c r="D278" i="3"/>
  <c r="E278" i="3"/>
  <c r="F278" i="3"/>
  <c r="G278" i="3"/>
  <c r="H278" i="3"/>
  <c r="I278" i="3"/>
  <c r="J278" i="3"/>
  <c r="K278" i="3"/>
  <c r="L278" i="3"/>
  <c r="M278" i="3"/>
  <c r="N278" i="3"/>
  <c r="O278" i="3"/>
  <c r="P278" i="3"/>
  <c r="Q278" i="3"/>
  <c r="R278" i="3"/>
  <c r="S278" i="3"/>
  <c r="T278" i="3"/>
  <c r="U278" i="3"/>
  <c r="V278" i="3"/>
  <c r="W278" i="3"/>
  <c r="X278" i="3"/>
  <c r="Y278" i="3"/>
  <c r="Z278" i="3"/>
  <c r="AA278" i="3"/>
  <c r="AB278" i="3"/>
  <c r="B279" i="3"/>
  <c r="C279" i="3"/>
  <c r="D279" i="3"/>
  <c r="E279" i="3"/>
  <c r="F279" i="3"/>
  <c r="G279" i="3"/>
  <c r="H279" i="3"/>
  <c r="I279" i="3"/>
  <c r="J279" i="3"/>
  <c r="K279" i="3"/>
  <c r="L279" i="3"/>
  <c r="M279" i="3"/>
  <c r="N279" i="3"/>
  <c r="O279" i="3"/>
  <c r="P279" i="3"/>
  <c r="Q279" i="3"/>
  <c r="R279" i="3"/>
  <c r="S279" i="3"/>
  <c r="T279" i="3"/>
  <c r="U279" i="3"/>
  <c r="V279" i="3"/>
  <c r="W279" i="3"/>
  <c r="X279" i="3"/>
  <c r="Y279" i="3"/>
  <c r="Z279" i="3"/>
  <c r="AA279" i="3"/>
  <c r="AB279" i="3"/>
  <c r="B280" i="3"/>
  <c r="C280" i="3"/>
  <c r="D280" i="3"/>
  <c r="E280" i="3"/>
  <c r="F280" i="3"/>
  <c r="G280" i="3"/>
  <c r="H280" i="3"/>
  <c r="I280" i="3"/>
  <c r="J280" i="3"/>
  <c r="K280" i="3"/>
  <c r="L280" i="3"/>
  <c r="M280" i="3"/>
  <c r="N280" i="3"/>
  <c r="O280" i="3"/>
  <c r="P280" i="3"/>
  <c r="Q280" i="3"/>
  <c r="R280" i="3"/>
  <c r="S280" i="3"/>
  <c r="T280" i="3"/>
  <c r="U280" i="3"/>
  <c r="V280" i="3"/>
  <c r="W280" i="3"/>
  <c r="X280" i="3"/>
  <c r="Y280" i="3"/>
  <c r="Z280" i="3"/>
  <c r="AA280" i="3"/>
  <c r="AB280" i="3"/>
  <c r="B281" i="3"/>
  <c r="C281" i="3"/>
  <c r="D281" i="3"/>
  <c r="E281" i="3"/>
  <c r="F281" i="3"/>
  <c r="G281" i="3"/>
  <c r="H281" i="3"/>
  <c r="I281" i="3"/>
  <c r="J281" i="3"/>
  <c r="K281" i="3"/>
  <c r="L281" i="3"/>
  <c r="M281" i="3"/>
  <c r="N281" i="3"/>
  <c r="O281" i="3"/>
  <c r="P281" i="3"/>
  <c r="Q281" i="3"/>
  <c r="R281" i="3"/>
  <c r="S281" i="3"/>
  <c r="T281" i="3"/>
  <c r="U281" i="3"/>
  <c r="V281" i="3"/>
  <c r="W281" i="3"/>
  <c r="X281" i="3"/>
  <c r="Y281" i="3"/>
  <c r="Z281" i="3"/>
  <c r="AA281" i="3"/>
  <c r="AB281" i="3"/>
  <c r="B282" i="3"/>
  <c r="C282" i="3"/>
  <c r="D282" i="3"/>
  <c r="E282" i="3"/>
  <c r="F282" i="3"/>
  <c r="G282" i="3"/>
  <c r="H282" i="3"/>
  <c r="I282" i="3"/>
  <c r="J282" i="3"/>
  <c r="K282" i="3"/>
  <c r="L282" i="3"/>
  <c r="M282" i="3"/>
  <c r="N282" i="3"/>
  <c r="O282" i="3"/>
  <c r="P282" i="3"/>
  <c r="Q282" i="3"/>
  <c r="R282" i="3"/>
  <c r="S282" i="3"/>
  <c r="T282" i="3"/>
  <c r="U282" i="3"/>
  <c r="V282" i="3"/>
  <c r="W282" i="3"/>
  <c r="X282" i="3"/>
  <c r="Y282" i="3"/>
  <c r="Z282" i="3"/>
  <c r="AA282" i="3"/>
  <c r="AB282" i="3"/>
  <c r="B283" i="3"/>
  <c r="C283" i="3"/>
  <c r="D283" i="3"/>
  <c r="E283" i="3"/>
  <c r="F283" i="3"/>
  <c r="G283" i="3"/>
  <c r="H283" i="3"/>
  <c r="I283" i="3"/>
  <c r="J283" i="3"/>
  <c r="K283" i="3"/>
  <c r="L283" i="3"/>
  <c r="M283" i="3"/>
  <c r="N283" i="3"/>
  <c r="O283" i="3"/>
  <c r="P283" i="3"/>
  <c r="Q283" i="3"/>
  <c r="R283" i="3"/>
  <c r="S283" i="3"/>
  <c r="T283" i="3"/>
  <c r="U283" i="3"/>
  <c r="V283" i="3"/>
  <c r="W283" i="3"/>
  <c r="X283" i="3"/>
  <c r="Y283" i="3"/>
  <c r="Z283" i="3"/>
  <c r="AA283" i="3"/>
  <c r="AB283" i="3"/>
  <c r="B284" i="3"/>
  <c r="C284" i="3"/>
  <c r="D284" i="3"/>
  <c r="E284" i="3"/>
  <c r="F284" i="3"/>
  <c r="G284" i="3"/>
  <c r="H284" i="3"/>
  <c r="I284" i="3"/>
  <c r="J284" i="3"/>
  <c r="K284" i="3"/>
  <c r="L284" i="3"/>
  <c r="M284" i="3"/>
  <c r="N284" i="3"/>
  <c r="O284" i="3"/>
  <c r="P284" i="3"/>
  <c r="Q284" i="3"/>
  <c r="R284" i="3"/>
  <c r="S284" i="3"/>
  <c r="T284" i="3"/>
  <c r="U284" i="3"/>
  <c r="V284" i="3"/>
  <c r="W284" i="3"/>
  <c r="X284" i="3"/>
  <c r="Y284" i="3"/>
  <c r="Z284" i="3"/>
  <c r="AA284" i="3"/>
  <c r="AB284" i="3"/>
  <c r="B285" i="3"/>
  <c r="C285" i="3"/>
  <c r="D285" i="3"/>
  <c r="E285" i="3"/>
  <c r="F285" i="3"/>
  <c r="G285" i="3"/>
  <c r="H285" i="3"/>
  <c r="I285" i="3"/>
  <c r="J285" i="3"/>
  <c r="K285" i="3"/>
  <c r="L285" i="3"/>
  <c r="M285" i="3"/>
  <c r="N285" i="3"/>
  <c r="O285" i="3"/>
  <c r="P285" i="3"/>
  <c r="Q285" i="3"/>
  <c r="R285" i="3"/>
  <c r="S285" i="3"/>
  <c r="T285" i="3"/>
  <c r="U285" i="3"/>
  <c r="V285" i="3"/>
  <c r="W285" i="3"/>
  <c r="X285" i="3"/>
  <c r="Y285" i="3"/>
  <c r="Z285" i="3"/>
  <c r="AA285" i="3"/>
  <c r="AB285" i="3"/>
  <c r="B286" i="3"/>
  <c r="C286" i="3"/>
  <c r="D286" i="3"/>
  <c r="E286" i="3"/>
  <c r="F286" i="3"/>
  <c r="G286" i="3"/>
  <c r="H286" i="3"/>
  <c r="I286" i="3"/>
  <c r="J286" i="3"/>
  <c r="K286" i="3"/>
  <c r="L286" i="3"/>
  <c r="M286" i="3"/>
  <c r="N286" i="3"/>
  <c r="O286" i="3"/>
  <c r="P286" i="3"/>
  <c r="Q286" i="3"/>
  <c r="R286" i="3"/>
  <c r="S286" i="3"/>
  <c r="T286" i="3"/>
  <c r="U286" i="3"/>
  <c r="V286" i="3"/>
  <c r="W286" i="3"/>
  <c r="X286" i="3"/>
  <c r="Y286" i="3"/>
  <c r="Z286" i="3"/>
  <c r="AA286" i="3"/>
  <c r="AB286" i="3"/>
  <c r="B287" i="3"/>
  <c r="C287" i="3"/>
  <c r="D287" i="3"/>
  <c r="E287" i="3"/>
  <c r="F287" i="3"/>
  <c r="G287" i="3"/>
  <c r="H287" i="3"/>
  <c r="I287" i="3"/>
  <c r="J287" i="3"/>
  <c r="K287" i="3"/>
  <c r="L287" i="3"/>
  <c r="M287" i="3"/>
  <c r="N287" i="3"/>
  <c r="O287" i="3"/>
  <c r="P287" i="3"/>
  <c r="Q287" i="3"/>
  <c r="R287" i="3"/>
  <c r="S287" i="3"/>
  <c r="T287" i="3"/>
  <c r="U287" i="3"/>
  <c r="V287" i="3"/>
  <c r="W287" i="3"/>
  <c r="X287" i="3"/>
  <c r="Y287" i="3"/>
  <c r="Z287" i="3"/>
  <c r="AA287" i="3"/>
  <c r="AB287" i="3"/>
  <c r="B288" i="3"/>
  <c r="C288" i="3"/>
  <c r="D288" i="3"/>
  <c r="E288" i="3"/>
  <c r="F288" i="3"/>
  <c r="G288" i="3"/>
  <c r="H288" i="3"/>
  <c r="I288" i="3"/>
  <c r="J288" i="3"/>
  <c r="K288" i="3"/>
  <c r="L288" i="3"/>
  <c r="M288" i="3"/>
  <c r="N288" i="3"/>
  <c r="O288" i="3"/>
  <c r="P288" i="3"/>
  <c r="Q288" i="3"/>
  <c r="R288" i="3"/>
  <c r="S288" i="3"/>
  <c r="T288" i="3"/>
  <c r="U288" i="3"/>
  <c r="V288" i="3"/>
  <c r="W288" i="3"/>
  <c r="X288" i="3"/>
  <c r="Y288" i="3"/>
  <c r="Z288" i="3"/>
  <c r="AA288" i="3"/>
  <c r="AB288" i="3"/>
  <c r="B289" i="3"/>
  <c r="C289" i="3"/>
  <c r="D289" i="3"/>
  <c r="E289" i="3"/>
  <c r="F289" i="3"/>
  <c r="G289" i="3"/>
  <c r="H289" i="3"/>
  <c r="I289" i="3"/>
  <c r="J289" i="3"/>
  <c r="K289" i="3"/>
  <c r="L289" i="3"/>
  <c r="M289" i="3"/>
  <c r="N289" i="3"/>
  <c r="O289" i="3"/>
  <c r="P289" i="3"/>
  <c r="Q289" i="3"/>
  <c r="R289" i="3"/>
  <c r="S289" i="3"/>
  <c r="T289" i="3"/>
  <c r="U289" i="3"/>
  <c r="V289" i="3"/>
  <c r="W289" i="3"/>
  <c r="X289" i="3"/>
  <c r="Y289" i="3"/>
  <c r="Z289" i="3"/>
  <c r="AA289" i="3"/>
  <c r="AB289" i="3"/>
  <c r="B290" i="3"/>
  <c r="C290" i="3"/>
  <c r="D290" i="3"/>
  <c r="E290" i="3"/>
  <c r="F290" i="3"/>
  <c r="G290" i="3"/>
  <c r="H290" i="3"/>
  <c r="I290" i="3"/>
  <c r="J290" i="3"/>
  <c r="K290" i="3"/>
  <c r="L290" i="3"/>
  <c r="M290" i="3"/>
  <c r="N290" i="3"/>
  <c r="O290" i="3"/>
  <c r="P290" i="3"/>
  <c r="Q290" i="3"/>
  <c r="R290" i="3"/>
  <c r="S290" i="3"/>
  <c r="T290" i="3"/>
  <c r="U290" i="3"/>
  <c r="V290" i="3"/>
  <c r="W290" i="3"/>
  <c r="X290" i="3"/>
  <c r="Y290" i="3"/>
  <c r="Z290" i="3"/>
  <c r="AA290" i="3"/>
  <c r="AB290" i="3"/>
  <c r="B291" i="3"/>
  <c r="C291" i="3"/>
  <c r="D291" i="3"/>
  <c r="E291" i="3"/>
  <c r="F291" i="3"/>
  <c r="G291" i="3"/>
  <c r="H291" i="3"/>
  <c r="I291" i="3"/>
  <c r="J291" i="3"/>
  <c r="K291" i="3"/>
  <c r="L291" i="3"/>
  <c r="M291" i="3"/>
  <c r="N291" i="3"/>
  <c r="O291" i="3"/>
  <c r="P291" i="3"/>
  <c r="Q291" i="3"/>
  <c r="R291" i="3"/>
  <c r="S291" i="3"/>
  <c r="T291" i="3"/>
  <c r="U291" i="3"/>
  <c r="V291" i="3"/>
  <c r="W291" i="3"/>
  <c r="X291" i="3"/>
  <c r="Y291" i="3"/>
  <c r="Z291" i="3"/>
  <c r="AA291" i="3"/>
  <c r="AB291" i="3"/>
  <c r="B292" i="3"/>
  <c r="C292" i="3"/>
  <c r="D292" i="3"/>
  <c r="E292" i="3"/>
  <c r="F292" i="3"/>
  <c r="G292" i="3"/>
  <c r="H292" i="3"/>
  <c r="I292" i="3"/>
  <c r="J292" i="3"/>
  <c r="K292" i="3"/>
  <c r="L292" i="3"/>
  <c r="M292" i="3"/>
  <c r="N292" i="3"/>
  <c r="O292" i="3"/>
  <c r="P292" i="3"/>
  <c r="Q292" i="3"/>
  <c r="R292" i="3"/>
  <c r="S292" i="3"/>
  <c r="T292" i="3"/>
  <c r="U292" i="3"/>
  <c r="V292" i="3"/>
  <c r="W292" i="3"/>
  <c r="X292" i="3"/>
  <c r="Y292" i="3"/>
  <c r="Z292" i="3"/>
  <c r="AA292" i="3"/>
  <c r="AB292" i="3"/>
  <c r="B293" i="3"/>
  <c r="C293" i="3"/>
  <c r="D293" i="3"/>
  <c r="E293" i="3"/>
  <c r="F293" i="3"/>
  <c r="G293" i="3"/>
  <c r="H293" i="3"/>
  <c r="I293" i="3"/>
  <c r="J293" i="3"/>
  <c r="K293" i="3"/>
  <c r="L293" i="3"/>
  <c r="M293" i="3"/>
  <c r="N293" i="3"/>
  <c r="O293" i="3"/>
  <c r="P293" i="3"/>
  <c r="Q293" i="3"/>
  <c r="R293" i="3"/>
  <c r="S293" i="3"/>
  <c r="T293" i="3"/>
  <c r="U293" i="3"/>
  <c r="V293" i="3"/>
  <c r="W293" i="3"/>
  <c r="X293" i="3"/>
  <c r="Y293" i="3"/>
  <c r="Z293" i="3"/>
  <c r="AA293" i="3"/>
  <c r="AB293" i="3"/>
  <c r="B294" i="3"/>
  <c r="C294" i="3"/>
  <c r="D294" i="3"/>
  <c r="E294" i="3"/>
  <c r="F294" i="3"/>
  <c r="G294" i="3"/>
  <c r="H294" i="3"/>
  <c r="I294" i="3"/>
  <c r="J294" i="3"/>
  <c r="K294" i="3"/>
  <c r="L294" i="3"/>
  <c r="M294" i="3"/>
  <c r="N294" i="3"/>
  <c r="O294" i="3"/>
  <c r="P294" i="3"/>
  <c r="Q294" i="3"/>
  <c r="R294" i="3"/>
  <c r="S294" i="3"/>
  <c r="T294" i="3"/>
  <c r="U294" i="3"/>
  <c r="V294" i="3"/>
  <c r="W294" i="3"/>
  <c r="X294" i="3"/>
  <c r="Y294" i="3"/>
  <c r="Z294" i="3"/>
  <c r="AA294" i="3"/>
  <c r="AB294" i="3"/>
  <c r="B295" i="3"/>
  <c r="C295" i="3"/>
  <c r="D295" i="3"/>
  <c r="E295" i="3"/>
  <c r="F295" i="3"/>
  <c r="G295" i="3"/>
  <c r="H295" i="3"/>
  <c r="I295" i="3"/>
  <c r="J295" i="3"/>
  <c r="K295" i="3"/>
  <c r="L295" i="3"/>
  <c r="M295" i="3"/>
  <c r="N295" i="3"/>
  <c r="O295" i="3"/>
  <c r="P295" i="3"/>
  <c r="Q295" i="3"/>
  <c r="R295" i="3"/>
  <c r="S295" i="3"/>
  <c r="T295" i="3"/>
  <c r="U295" i="3"/>
  <c r="V295" i="3"/>
  <c r="W295" i="3"/>
  <c r="X295" i="3"/>
  <c r="Y295" i="3"/>
  <c r="Z295" i="3"/>
  <c r="AA295" i="3"/>
  <c r="AB295" i="3"/>
  <c r="B296" i="3"/>
  <c r="C296" i="3"/>
  <c r="D296" i="3"/>
  <c r="E296" i="3"/>
  <c r="F296" i="3"/>
  <c r="G296" i="3"/>
  <c r="H296" i="3"/>
  <c r="I296" i="3"/>
  <c r="J296" i="3"/>
  <c r="K296" i="3"/>
  <c r="L296" i="3"/>
  <c r="M296" i="3"/>
  <c r="N296" i="3"/>
  <c r="O296" i="3"/>
  <c r="P296" i="3"/>
  <c r="Q296" i="3"/>
  <c r="R296" i="3"/>
  <c r="S296" i="3"/>
  <c r="T296" i="3"/>
  <c r="U296" i="3"/>
  <c r="V296" i="3"/>
  <c r="W296" i="3"/>
  <c r="X296" i="3"/>
  <c r="Y296" i="3"/>
  <c r="Z296" i="3"/>
  <c r="AA296" i="3"/>
  <c r="AB296" i="3"/>
  <c r="B297" i="3"/>
  <c r="C297" i="3"/>
  <c r="D297" i="3"/>
  <c r="E297" i="3"/>
  <c r="F297" i="3"/>
  <c r="G297" i="3"/>
  <c r="H297" i="3"/>
  <c r="I297" i="3"/>
  <c r="J297" i="3"/>
  <c r="K297" i="3"/>
  <c r="L297" i="3"/>
  <c r="M297" i="3"/>
  <c r="N297" i="3"/>
  <c r="O297" i="3"/>
  <c r="P297" i="3"/>
  <c r="Q297" i="3"/>
  <c r="R297" i="3"/>
  <c r="S297" i="3"/>
  <c r="T297" i="3"/>
  <c r="U297" i="3"/>
  <c r="V297" i="3"/>
  <c r="W297" i="3"/>
  <c r="X297" i="3"/>
  <c r="Y297" i="3"/>
  <c r="Z297" i="3"/>
  <c r="AA297" i="3"/>
  <c r="AB297" i="3"/>
  <c r="B298" i="3"/>
  <c r="C298" i="3"/>
  <c r="D298" i="3"/>
  <c r="E298" i="3"/>
  <c r="F298" i="3"/>
  <c r="G298" i="3"/>
  <c r="H298" i="3"/>
  <c r="I298" i="3"/>
  <c r="J298" i="3"/>
  <c r="K298" i="3"/>
  <c r="L298" i="3"/>
  <c r="M298" i="3"/>
  <c r="N298" i="3"/>
  <c r="O298" i="3"/>
  <c r="P298" i="3"/>
  <c r="Q298" i="3"/>
  <c r="R298" i="3"/>
  <c r="S298" i="3"/>
  <c r="T298" i="3"/>
  <c r="U298" i="3"/>
  <c r="V298" i="3"/>
  <c r="W298" i="3"/>
  <c r="X298" i="3"/>
  <c r="Y298" i="3"/>
  <c r="Z298" i="3"/>
  <c r="AA298" i="3"/>
  <c r="AB298" i="3"/>
  <c r="B299" i="3"/>
  <c r="C299" i="3"/>
  <c r="D299" i="3"/>
  <c r="E299" i="3"/>
  <c r="F299" i="3"/>
  <c r="G299" i="3"/>
  <c r="H299" i="3"/>
  <c r="I299" i="3"/>
  <c r="J299" i="3"/>
  <c r="K299" i="3"/>
  <c r="L299" i="3"/>
  <c r="M299" i="3"/>
  <c r="N299" i="3"/>
  <c r="O299" i="3"/>
  <c r="P299" i="3"/>
  <c r="Q299" i="3"/>
  <c r="R299" i="3"/>
  <c r="S299" i="3"/>
  <c r="T299" i="3"/>
  <c r="U299" i="3"/>
  <c r="V299" i="3"/>
  <c r="W299" i="3"/>
  <c r="X299" i="3"/>
  <c r="Y299" i="3"/>
  <c r="Z299" i="3"/>
  <c r="AA299" i="3"/>
  <c r="AB299" i="3"/>
  <c r="B300" i="3"/>
  <c r="C300" i="3"/>
  <c r="D300" i="3"/>
  <c r="E300" i="3"/>
  <c r="F300" i="3"/>
  <c r="G300" i="3"/>
  <c r="H300" i="3"/>
  <c r="I300" i="3"/>
  <c r="J300" i="3"/>
  <c r="K300" i="3"/>
  <c r="L300" i="3"/>
  <c r="M300" i="3"/>
  <c r="N300" i="3"/>
  <c r="O300" i="3"/>
  <c r="P300" i="3"/>
  <c r="Q300" i="3"/>
  <c r="R300" i="3"/>
  <c r="S300" i="3"/>
  <c r="T300" i="3"/>
  <c r="U300" i="3"/>
  <c r="V300" i="3"/>
  <c r="W300" i="3"/>
  <c r="X300" i="3"/>
  <c r="Y300" i="3"/>
  <c r="Z300" i="3"/>
  <c r="AA300" i="3"/>
  <c r="AB300" i="3"/>
  <c r="B301" i="3"/>
  <c r="C301" i="3"/>
  <c r="D301" i="3"/>
  <c r="E301" i="3"/>
  <c r="F301" i="3"/>
  <c r="G301" i="3"/>
  <c r="H301" i="3"/>
  <c r="I301" i="3"/>
  <c r="J301" i="3"/>
  <c r="K301" i="3"/>
  <c r="L301" i="3"/>
  <c r="M301" i="3"/>
  <c r="N301" i="3"/>
  <c r="O301" i="3"/>
  <c r="P301" i="3"/>
  <c r="Q301" i="3"/>
  <c r="R301" i="3"/>
  <c r="S301" i="3"/>
  <c r="T301" i="3"/>
  <c r="U301" i="3"/>
  <c r="V301" i="3"/>
  <c r="W301" i="3"/>
  <c r="X301" i="3"/>
  <c r="Y301" i="3"/>
  <c r="Z301" i="3"/>
  <c r="AA301" i="3"/>
  <c r="AB301" i="3"/>
  <c r="B302" i="3"/>
  <c r="C302" i="3"/>
  <c r="D302" i="3"/>
  <c r="E302" i="3"/>
  <c r="F302" i="3"/>
  <c r="G302" i="3"/>
  <c r="H302" i="3"/>
  <c r="I302" i="3"/>
  <c r="J302" i="3"/>
  <c r="K302" i="3"/>
  <c r="L302" i="3"/>
  <c r="M302" i="3"/>
  <c r="N302" i="3"/>
  <c r="O302" i="3"/>
  <c r="P302" i="3"/>
  <c r="Q302" i="3"/>
  <c r="R302" i="3"/>
  <c r="S302" i="3"/>
  <c r="T302" i="3"/>
  <c r="U302" i="3"/>
  <c r="V302" i="3"/>
  <c r="W302" i="3"/>
  <c r="X302" i="3"/>
  <c r="Y302" i="3"/>
  <c r="Z302" i="3"/>
  <c r="AA302" i="3"/>
  <c r="AB302" i="3"/>
  <c r="B303" i="3"/>
  <c r="C303" i="3"/>
  <c r="D303" i="3"/>
  <c r="E303" i="3"/>
  <c r="F303" i="3"/>
  <c r="G303" i="3"/>
  <c r="H303" i="3"/>
  <c r="I303" i="3"/>
  <c r="J303" i="3"/>
  <c r="K303" i="3"/>
  <c r="L303" i="3"/>
  <c r="M303" i="3"/>
  <c r="N303" i="3"/>
  <c r="O303" i="3"/>
  <c r="P303" i="3"/>
  <c r="Q303" i="3"/>
  <c r="R303" i="3"/>
  <c r="S303" i="3"/>
  <c r="T303" i="3"/>
  <c r="U303" i="3"/>
  <c r="V303" i="3"/>
  <c r="W303" i="3"/>
  <c r="X303" i="3"/>
  <c r="Y303" i="3"/>
  <c r="Z303" i="3"/>
  <c r="AA303" i="3"/>
  <c r="AB303" i="3"/>
  <c r="B304" i="3"/>
  <c r="C304" i="3"/>
  <c r="D304" i="3"/>
  <c r="E304" i="3"/>
  <c r="F304" i="3"/>
  <c r="G304" i="3"/>
  <c r="H304" i="3"/>
  <c r="I304" i="3"/>
  <c r="J304" i="3"/>
  <c r="K304" i="3"/>
  <c r="L304" i="3"/>
  <c r="M304" i="3"/>
  <c r="N304" i="3"/>
  <c r="O304" i="3"/>
  <c r="P304" i="3"/>
  <c r="Q304" i="3"/>
  <c r="R304" i="3"/>
  <c r="S304" i="3"/>
  <c r="T304" i="3"/>
  <c r="U304" i="3"/>
  <c r="V304" i="3"/>
  <c r="W304" i="3"/>
  <c r="X304" i="3"/>
  <c r="Y304" i="3"/>
  <c r="Z304" i="3"/>
  <c r="AA304" i="3"/>
  <c r="AB304" i="3"/>
  <c r="B305" i="3"/>
  <c r="C305" i="3"/>
  <c r="D305" i="3"/>
  <c r="E305" i="3"/>
  <c r="F305" i="3"/>
  <c r="G305" i="3"/>
  <c r="H305" i="3"/>
  <c r="I305" i="3"/>
  <c r="J305" i="3"/>
  <c r="K305" i="3"/>
  <c r="L305" i="3"/>
  <c r="M305" i="3"/>
  <c r="N305" i="3"/>
  <c r="O305" i="3"/>
  <c r="P305" i="3"/>
  <c r="Q305" i="3"/>
  <c r="R305" i="3"/>
  <c r="S305" i="3"/>
  <c r="T305" i="3"/>
  <c r="U305" i="3"/>
  <c r="V305" i="3"/>
  <c r="W305" i="3"/>
  <c r="X305" i="3"/>
  <c r="Y305" i="3"/>
  <c r="Z305" i="3"/>
  <c r="AA305" i="3"/>
  <c r="AB305" i="3"/>
  <c r="B306" i="3"/>
  <c r="C306" i="3"/>
  <c r="D306" i="3"/>
  <c r="E306" i="3"/>
  <c r="F306" i="3"/>
  <c r="G306" i="3"/>
  <c r="H306" i="3"/>
  <c r="I306" i="3"/>
  <c r="J306" i="3"/>
  <c r="K306" i="3"/>
  <c r="L306" i="3"/>
  <c r="M306" i="3"/>
  <c r="N306" i="3"/>
  <c r="O306" i="3"/>
  <c r="P306" i="3"/>
  <c r="Q306" i="3"/>
  <c r="R306" i="3"/>
  <c r="S306" i="3"/>
  <c r="T306" i="3"/>
  <c r="U306" i="3"/>
  <c r="V306" i="3"/>
  <c r="W306" i="3"/>
  <c r="X306" i="3"/>
  <c r="Y306" i="3"/>
  <c r="Z306" i="3"/>
  <c r="AA306" i="3"/>
  <c r="AB306" i="3"/>
  <c r="B307" i="3"/>
  <c r="C307" i="3"/>
  <c r="D307" i="3"/>
  <c r="E307" i="3"/>
  <c r="F307" i="3"/>
  <c r="G307" i="3"/>
  <c r="H307" i="3"/>
  <c r="I307" i="3"/>
  <c r="J307" i="3"/>
  <c r="K307" i="3"/>
  <c r="L307" i="3"/>
  <c r="M307" i="3"/>
  <c r="N307" i="3"/>
  <c r="O307" i="3"/>
  <c r="P307" i="3"/>
  <c r="Q307" i="3"/>
  <c r="R307" i="3"/>
  <c r="S307" i="3"/>
  <c r="T307" i="3"/>
  <c r="U307" i="3"/>
  <c r="V307" i="3"/>
  <c r="W307" i="3"/>
  <c r="X307" i="3"/>
  <c r="Y307" i="3"/>
  <c r="Z307" i="3"/>
  <c r="AA307" i="3"/>
  <c r="AB307" i="3"/>
  <c r="B308" i="3"/>
  <c r="C308" i="3"/>
  <c r="D308" i="3"/>
  <c r="E308" i="3"/>
  <c r="F308" i="3"/>
  <c r="G308" i="3"/>
  <c r="H308" i="3"/>
  <c r="I308" i="3"/>
  <c r="J308" i="3"/>
  <c r="K308" i="3"/>
  <c r="L308" i="3"/>
  <c r="M308" i="3"/>
  <c r="N308" i="3"/>
  <c r="O308" i="3"/>
  <c r="P308" i="3"/>
  <c r="Q308" i="3"/>
  <c r="R308" i="3"/>
  <c r="S308" i="3"/>
  <c r="T308" i="3"/>
  <c r="U308" i="3"/>
  <c r="V308" i="3"/>
  <c r="W308" i="3"/>
  <c r="X308" i="3"/>
  <c r="Y308" i="3"/>
  <c r="Z308" i="3"/>
  <c r="AA308" i="3"/>
  <c r="AB308" i="3"/>
  <c r="B309" i="3"/>
  <c r="C309" i="3"/>
  <c r="D309" i="3"/>
  <c r="E309" i="3"/>
  <c r="F309" i="3"/>
  <c r="G309" i="3"/>
  <c r="H309" i="3"/>
  <c r="I309" i="3"/>
  <c r="J309" i="3"/>
  <c r="K309" i="3"/>
  <c r="L309" i="3"/>
  <c r="M309" i="3"/>
  <c r="N309" i="3"/>
  <c r="O309" i="3"/>
  <c r="P309" i="3"/>
  <c r="Q309" i="3"/>
  <c r="R309" i="3"/>
  <c r="S309" i="3"/>
  <c r="T309" i="3"/>
  <c r="U309" i="3"/>
  <c r="V309" i="3"/>
  <c r="W309" i="3"/>
  <c r="X309" i="3"/>
  <c r="Y309" i="3"/>
  <c r="Z309" i="3"/>
  <c r="AA309" i="3"/>
  <c r="AB309" i="3"/>
  <c r="B310" i="3"/>
  <c r="C310" i="3"/>
  <c r="D310" i="3"/>
  <c r="E310" i="3"/>
  <c r="F310" i="3"/>
  <c r="G310" i="3"/>
  <c r="H310" i="3"/>
  <c r="I310" i="3"/>
  <c r="J310" i="3"/>
  <c r="K310" i="3"/>
  <c r="L310" i="3"/>
  <c r="M310" i="3"/>
  <c r="N310" i="3"/>
  <c r="O310" i="3"/>
  <c r="P310" i="3"/>
  <c r="Q310" i="3"/>
  <c r="R310" i="3"/>
  <c r="S310" i="3"/>
  <c r="T310" i="3"/>
  <c r="U310" i="3"/>
  <c r="V310" i="3"/>
  <c r="W310" i="3"/>
  <c r="X310" i="3"/>
  <c r="Y310" i="3"/>
  <c r="Z310" i="3"/>
  <c r="AA310" i="3"/>
  <c r="AB310" i="3"/>
  <c r="B311" i="3"/>
  <c r="C311" i="3"/>
  <c r="D311" i="3"/>
  <c r="E311" i="3"/>
  <c r="F311" i="3"/>
  <c r="G311" i="3"/>
  <c r="H311" i="3"/>
  <c r="I311" i="3"/>
  <c r="J311" i="3"/>
  <c r="K311" i="3"/>
  <c r="L311" i="3"/>
  <c r="M311" i="3"/>
  <c r="N311" i="3"/>
  <c r="O311" i="3"/>
  <c r="P311" i="3"/>
  <c r="Q311" i="3"/>
  <c r="R311" i="3"/>
  <c r="S311" i="3"/>
  <c r="T311" i="3"/>
  <c r="U311" i="3"/>
  <c r="V311" i="3"/>
  <c r="W311" i="3"/>
  <c r="X311" i="3"/>
  <c r="Y311" i="3"/>
  <c r="Z311" i="3"/>
  <c r="AA311" i="3"/>
  <c r="AB311" i="3"/>
  <c r="B312" i="3"/>
  <c r="C312" i="3"/>
  <c r="D312" i="3"/>
  <c r="E312" i="3"/>
  <c r="F312" i="3"/>
  <c r="G312" i="3"/>
  <c r="H312" i="3"/>
  <c r="I312" i="3"/>
  <c r="J312" i="3"/>
  <c r="K312" i="3"/>
  <c r="L312" i="3"/>
  <c r="M312" i="3"/>
  <c r="N312" i="3"/>
  <c r="O312" i="3"/>
  <c r="P312" i="3"/>
  <c r="Q312" i="3"/>
  <c r="R312" i="3"/>
  <c r="S312" i="3"/>
  <c r="T312" i="3"/>
  <c r="U312" i="3"/>
  <c r="V312" i="3"/>
  <c r="W312" i="3"/>
  <c r="X312" i="3"/>
  <c r="Y312" i="3"/>
  <c r="Z312" i="3"/>
  <c r="AA312" i="3"/>
  <c r="AB312" i="3"/>
  <c r="B313" i="3"/>
  <c r="C313" i="3"/>
  <c r="D313" i="3"/>
  <c r="E313" i="3"/>
  <c r="F313" i="3"/>
  <c r="G313" i="3"/>
  <c r="H313" i="3"/>
  <c r="I313" i="3"/>
  <c r="J313" i="3"/>
  <c r="K313" i="3"/>
  <c r="L313" i="3"/>
  <c r="M313" i="3"/>
  <c r="N313" i="3"/>
  <c r="O313" i="3"/>
  <c r="P313" i="3"/>
  <c r="Q313" i="3"/>
  <c r="R313" i="3"/>
  <c r="S313" i="3"/>
  <c r="T313" i="3"/>
  <c r="U313" i="3"/>
  <c r="V313" i="3"/>
  <c r="W313" i="3"/>
  <c r="X313" i="3"/>
  <c r="Y313" i="3"/>
  <c r="Z313" i="3"/>
  <c r="AA313" i="3"/>
  <c r="AB313" i="3"/>
  <c r="B314" i="3"/>
  <c r="C314" i="3"/>
  <c r="D314" i="3"/>
  <c r="E314" i="3"/>
  <c r="F314" i="3"/>
  <c r="G314" i="3"/>
  <c r="H314" i="3"/>
  <c r="I314" i="3"/>
  <c r="J314" i="3"/>
  <c r="K314" i="3"/>
  <c r="L314" i="3"/>
  <c r="M314" i="3"/>
  <c r="N314" i="3"/>
  <c r="O314" i="3"/>
  <c r="P314" i="3"/>
  <c r="Q314" i="3"/>
  <c r="R314" i="3"/>
  <c r="S314" i="3"/>
  <c r="T314" i="3"/>
  <c r="U314" i="3"/>
  <c r="V314" i="3"/>
  <c r="W314" i="3"/>
  <c r="X314" i="3"/>
  <c r="Y314" i="3"/>
  <c r="Z314" i="3"/>
  <c r="AA314" i="3"/>
  <c r="AB314" i="3"/>
  <c r="B315" i="3"/>
  <c r="C315" i="3"/>
  <c r="D315" i="3"/>
  <c r="E315" i="3"/>
  <c r="F315" i="3"/>
  <c r="G315" i="3"/>
  <c r="H315" i="3"/>
  <c r="I315" i="3"/>
  <c r="J315" i="3"/>
  <c r="K315" i="3"/>
  <c r="L315" i="3"/>
  <c r="M315" i="3"/>
  <c r="N315" i="3"/>
  <c r="O315" i="3"/>
  <c r="P315" i="3"/>
  <c r="Q315" i="3"/>
  <c r="R315" i="3"/>
  <c r="S315" i="3"/>
  <c r="T315" i="3"/>
  <c r="U315" i="3"/>
  <c r="V315" i="3"/>
  <c r="W315" i="3"/>
  <c r="X315" i="3"/>
  <c r="Y315" i="3"/>
  <c r="Z315" i="3"/>
  <c r="AA315" i="3"/>
  <c r="AB315" i="3"/>
  <c r="B316" i="3"/>
  <c r="C316" i="3"/>
  <c r="D316" i="3"/>
  <c r="E316" i="3"/>
  <c r="F316" i="3"/>
  <c r="G316" i="3"/>
  <c r="H316" i="3"/>
  <c r="I316" i="3"/>
  <c r="J316" i="3"/>
  <c r="K316" i="3"/>
  <c r="L316" i="3"/>
  <c r="M316" i="3"/>
  <c r="N316" i="3"/>
  <c r="O316" i="3"/>
  <c r="P316" i="3"/>
  <c r="Q316" i="3"/>
  <c r="R316" i="3"/>
  <c r="S316" i="3"/>
  <c r="T316" i="3"/>
  <c r="U316" i="3"/>
  <c r="V316" i="3"/>
  <c r="W316" i="3"/>
  <c r="X316" i="3"/>
  <c r="Y316" i="3"/>
  <c r="Z316" i="3"/>
  <c r="AA316" i="3"/>
  <c r="AB316" i="3"/>
  <c r="B317" i="3"/>
  <c r="C317" i="3"/>
  <c r="D317" i="3"/>
  <c r="E317" i="3"/>
  <c r="F317" i="3"/>
  <c r="G317" i="3"/>
  <c r="H317" i="3"/>
  <c r="I317" i="3"/>
  <c r="J317" i="3"/>
  <c r="K317" i="3"/>
  <c r="L317" i="3"/>
  <c r="M317" i="3"/>
  <c r="N317" i="3"/>
  <c r="O317" i="3"/>
  <c r="P317" i="3"/>
  <c r="Q317" i="3"/>
  <c r="R317" i="3"/>
  <c r="S317" i="3"/>
  <c r="T317" i="3"/>
  <c r="U317" i="3"/>
  <c r="V317" i="3"/>
  <c r="W317" i="3"/>
  <c r="X317" i="3"/>
  <c r="Y317" i="3"/>
  <c r="Z317" i="3"/>
  <c r="AA317" i="3"/>
  <c r="AB317" i="3"/>
  <c r="B318" i="3"/>
  <c r="C318" i="3"/>
  <c r="D318" i="3"/>
  <c r="E318" i="3"/>
  <c r="F318" i="3"/>
  <c r="G318" i="3"/>
  <c r="H318" i="3"/>
  <c r="I318" i="3"/>
  <c r="J318" i="3"/>
  <c r="K318" i="3"/>
  <c r="L318" i="3"/>
  <c r="M318" i="3"/>
  <c r="N318" i="3"/>
  <c r="O318" i="3"/>
  <c r="P318" i="3"/>
  <c r="Q318" i="3"/>
  <c r="R318" i="3"/>
  <c r="S318" i="3"/>
  <c r="T318" i="3"/>
  <c r="U318" i="3"/>
  <c r="V318" i="3"/>
  <c r="W318" i="3"/>
  <c r="X318" i="3"/>
  <c r="Y318" i="3"/>
  <c r="Z318" i="3"/>
  <c r="AA318" i="3"/>
  <c r="AB318" i="3"/>
  <c r="B319" i="3"/>
  <c r="C319" i="3"/>
  <c r="D319" i="3"/>
  <c r="E319" i="3"/>
  <c r="F319" i="3"/>
  <c r="G319" i="3"/>
  <c r="H319" i="3"/>
  <c r="I319" i="3"/>
  <c r="J319" i="3"/>
  <c r="K319" i="3"/>
  <c r="L319" i="3"/>
  <c r="M319" i="3"/>
  <c r="N319" i="3"/>
  <c r="O319" i="3"/>
  <c r="P319" i="3"/>
  <c r="Q319" i="3"/>
  <c r="R319" i="3"/>
  <c r="S319" i="3"/>
  <c r="T319" i="3"/>
  <c r="U319" i="3"/>
  <c r="V319" i="3"/>
  <c r="W319" i="3"/>
  <c r="X319" i="3"/>
  <c r="Y319" i="3"/>
  <c r="Z319" i="3"/>
  <c r="AA319" i="3"/>
  <c r="AB319" i="3"/>
  <c r="B320" i="3"/>
  <c r="C320" i="3"/>
  <c r="D320" i="3"/>
  <c r="E320" i="3"/>
  <c r="F320" i="3"/>
  <c r="G320" i="3"/>
  <c r="H320" i="3"/>
  <c r="I320" i="3"/>
  <c r="J320" i="3"/>
  <c r="K320" i="3"/>
  <c r="L320" i="3"/>
  <c r="M320" i="3"/>
  <c r="N320" i="3"/>
  <c r="O320" i="3"/>
  <c r="P320" i="3"/>
  <c r="Q320" i="3"/>
  <c r="R320" i="3"/>
  <c r="S320" i="3"/>
  <c r="T320" i="3"/>
  <c r="U320" i="3"/>
  <c r="V320" i="3"/>
  <c r="W320" i="3"/>
  <c r="X320" i="3"/>
  <c r="Y320" i="3"/>
  <c r="Z320" i="3"/>
  <c r="AA320" i="3"/>
  <c r="AB320" i="3"/>
  <c r="B321" i="3"/>
  <c r="C321" i="3"/>
  <c r="D321" i="3"/>
  <c r="E321" i="3"/>
  <c r="F321" i="3"/>
  <c r="G321" i="3"/>
  <c r="H321" i="3"/>
  <c r="I321" i="3"/>
  <c r="J321" i="3"/>
  <c r="K321" i="3"/>
  <c r="L321" i="3"/>
  <c r="M321" i="3"/>
  <c r="N321" i="3"/>
  <c r="O321" i="3"/>
  <c r="P321" i="3"/>
  <c r="Q321" i="3"/>
  <c r="R321" i="3"/>
  <c r="S321" i="3"/>
  <c r="T321" i="3"/>
  <c r="U321" i="3"/>
  <c r="V321" i="3"/>
  <c r="W321" i="3"/>
  <c r="X321" i="3"/>
  <c r="Y321" i="3"/>
  <c r="Z321" i="3"/>
  <c r="AA321" i="3"/>
  <c r="AB321" i="3"/>
  <c r="B322" i="3"/>
  <c r="C322" i="3"/>
  <c r="D322" i="3"/>
  <c r="E322" i="3"/>
  <c r="F322" i="3"/>
  <c r="G322" i="3"/>
  <c r="H322" i="3"/>
  <c r="I322" i="3"/>
  <c r="J322" i="3"/>
  <c r="K322" i="3"/>
  <c r="L322" i="3"/>
  <c r="M322" i="3"/>
  <c r="N322" i="3"/>
  <c r="O322" i="3"/>
  <c r="P322" i="3"/>
  <c r="Q322" i="3"/>
  <c r="R322" i="3"/>
  <c r="S322" i="3"/>
  <c r="T322" i="3"/>
  <c r="U322" i="3"/>
  <c r="V322" i="3"/>
  <c r="W322" i="3"/>
  <c r="X322" i="3"/>
  <c r="Y322" i="3"/>
  <c r="Z322" i="3"/>
  <c r="AA322" i="3"/>
  <c r="AB322" i="3"/>
  <c r="B323" i="3"/>
  <c r="C323" i="3"/>
  <c r="D323" i="3"/>
  <c r="E323" i="3"/>
  <c r="F323" i="3"/>
  <c r="G323" i="3"/>
  <c r="H323" i="3"/>
  <c r="I323" i="3"/>
  <c r="J323" i="3"/>
  <c r="K323" i="3"/>
  <c r="L323" i="3"/>
  <c r="M323" i="3"/>
  <c r="N323" i="3"/>
  <c r="O323" i="3"/>
  <c r="P323" i="3"/>
  <c r="Q323" i="3"/>
  <c r="R323" i="3"/>
  <c r="S323" i="3"/>
  <c r="T323" i="3"/>
  <c r="U323" i="3"/>
  <c r="V323" i="3"/>
  <c r="W323" i="3"/>
  <c r="X323" i="3"/>
  <c r="Y323" i="3"/>
  <c r="Z323" i="3"/>
  <c r="AA323" i="3"/>
  <c r="AB323" i="3"/>
  <c r="B324" i="3"/>
  <c r="C324" i="3"/>
  <c r="D324" i="3"/>
  <c r="E324" i="3"/>
  <c r="F324" i="3"/>
  <c r="G324" i="3"/>
  <c r="H324" i="3"/>
  <c r="I324" i="3"/>
  <c r="J324" i="3"/>
  <c r="K324" i="3"/>
  <c r="L324" i="3"/>
  <c r="M324" i="3"/>
  <c r="N324" i="3"/>
  <c r="O324" i="3"/>
  <c r="P324" i="3"/>
  <c r="Q324" i="3"/>
  <c r="R324" i="3"/>
  <c r="S324" i="3"/>
  <c r="T324" i="3"/>
  <c r="U324" i="3"/>
  <c r="V324" i="3"/>
  <c r="W324" i="3"/>
  <c r="X324" i="3"/>
  <c r="Y324" i="3"/>
  <c r="Z324" i="3"/>
  <c r="AA324" i="3"/>
  <c r="AB324" i="3"/>
  <c r="B325" i="3"/>
  <c r="C325" i="3"/>
  <c r="D325" i="3"/>
  <c r="E325" i="3"/>
  <c r="F325" i="3"/>
  <c r="G325" i="3"/>
  <c r="H325" i="3"/>
  <c r="I325" i="3"/>
  <c r="J325" i="3"/>
  <c r="K325" i="3"/>
  <c r="L325" i="3"/>
  <c r="M325" i="3"/>
  <c r="N325" i="3"/>
  <c r="O325" i="3"/>
  <c r="P325" i="3"/>
  <c r="Q325" i="3"/>
  <c r="R325" i="3"/>
  <c r="S325" i="3"/>
  <c r="T325" i="3"/>
  <c r="U325" i="3"/>
  <c r="V325" i="3"/>
  <c r="W325" i="3"/>
  <c r="X325" i="3"/>
  <c r="Y325" i="3"/>
  <c r="Z325" i="3"/>
  <c r="AA325" i="3"/>
  <c r="AB325" i="3"/>
  <c r="B326" i="3"/>
  <c r="C326" i="3"/>
  <c r="D326" i="3"/>
  <c r="E326" i="3"/>
  <c r="F326" i="3"/>
  <c r="G326" i="3"/>
  <c r="H326" i="3"/>
  <c r="I326" i="3"/>
  <c r="J326" i="3"/>
  <c r="K326" i="3"/>
  <c r="L326" i="3"/>
  <c r="M326" i="3"/>
  <c r="N326" i="3"/>
  <c r="O326" i="3"/>
  <c r="P326" i="3"/>
  <c r="Q326" i="3"/>
  <c r="R326" i="3"/>
  <c r="S326" i="3"/>
  <c r="T326" i="3"/>
  <c r="U326" i="3"/>
  <c r="V326" i="3"/>
  <c r="W326" i="3"/>
  <c r="X326" i="3"/>
  <c r="Y326" i="3"/>
  <c r="Z326" i="3"/>
  <c r="AA326" i="3"/>
  <c r="AB326" i="3"/>
  <c r="B327" i="3"/>
  <c r="C327" i="3"/>
  <c r="D327" i="3"/>
  <c r="E327" i="3"/>
  <c r="F327" i="3"/>
  <c r="G327" i="3"/>
  <c r="H327" i="3"/>
  <c r="I327" i="3"/>
  <c r="J327" i="3"/>
  <c r="K327" i="3"/>
  <c r="L327" i="3"/>
  <c r="M327" i="3"/>
  <c r="N327" i="3"/>
  <c r="O327" i="3"/>
  <c r="P327" i="3"/>
  <c r="Q327" i="3"/>
  <c r="R327" i="3"/>
  <c r="S327" i="3"/>
  <c r="T327" i="3"/>
  <c r="U327" i="3"/>
  <c r="V327" i="3"/>
  <c r="W327" i="3"/>
  <c r="X327" i="3"/>
  <c r="Y327" i="3"/>
  <c r="Z327" i="3"/>
  <c r="AA327" i="3"/>
  <c r="AB327" i="3"/>
  <c r="B328" i="3"/>
  <c r="C328" i="3"/>
  <c r="D328" i="3"/>
  <c r="E328" i="3"/>
  <c r="F328" i="3"/>
  <c r="G328" i="3"/>
  <c r="H328" i="3"/>
  <c r="I328" i="3"/>
  <c r="J328" i="3"/>
  <c r="K328" i="3"/>
  <c r="L328" i="3"/>
  <c r="M328" i="3"/>
  <c r="N328" i="3"/>
  <c r="O328" i="3"/>
  <c r="P328" i="3"/>
  <c r="Q328" i="3"/>
  <c r="R328" i="3"/>
  <c r="S328" i="3"/>
  <c r="T328" i="3"/>
  <c r="U328" i="3"/>
  <c r="V328" i="3"/>
  <c r="W328" i="3"/>
  <c r="X328" i="3"/>
  <c r="Y328" i="3"/>
  <c r="Z328" i="3"/>
  <c r="AA328" i="3"/>
  <c r="AB328" i="3"/>
  <c r="B329" i="3"/>
  <c r="C329" i="3"/>
  <c r="D329" i="3"/>
  <c r="E329" i="3"/>
  <c r="F329" i="3"/>
  <c r="G329" i="3"/>
  <c r="H329" i="3"/>
  <c r="I329" i="3"/>
  <c r="J329" i="3"/>
  <c r="K329" i="3"/>
  <c r="L329" i="3"/>
  <c r="M329" i="3"/>
  <c r="N329" i="3"/>
  <c r="O329" i="3"/>
  <c r="P329" i="3"/>
  <c r="Q329" i="3"/>
  <c r="R329" i="3"/>
  <c r="S329" i="3"/>
  <c r="T329" i="3"/>
  <c r="U329" i="3"/>
  <c r="V329" i="3"/>
  <c r="W329" i="3"/>
  <c r="X329" i="3"/>
  <c r="Y329" i="3"/>
  <c r="Z329" i="3"/>
  <c r="AA329" i="3"/>
  <c r="AB329" i="3"/>
  <c r="B330" i="3"/>
  <c r="C330" i="3"/>
  <c r="D330" i="3"/>
  <c r="E330" i="3"/>
  <c r="F330" i="3"/>
  <c r="G330" i="3"/>
  <c r="H330" i="3"/>
  <c r="I330" i="3"/>
  <c r="J330" i="3"/>
  <c r="K330" i="3"/>
  <c r="L330" i="3"/>
  <c r="M330" i="3"/>
  <c r="N330" i="3"/>
  <c r="O330" i="3"/>
  <c r="P330" i="3"/>
  <c r="Q330" i="3"/>
  <c r="R330" i="3"/>
  <c r="S330" i="3"/>
  <c r="T330" i="3"/>
  <c r="U330" i="3"/>
  <c r="V330" i="3"/>
  <c r="W330" i="3"/>
  <c r="X330" i="3"/>
  <c r="Y330" i="3"/>
  <c r="Z330" i="3"/>
  <c r="AA330" i="3"/>
  <c r="AB330" i="3"/>
  <c r="B331" i="3"/>
  <c r="C331" i="3"/>
  <c r="D331" i="3"/>
  <c r="E331" i="3"/>
  <c r="F331" i="3"/>
  <c r="G331" i="3"/>
  <c r="H331" i="3"/>
  <c r="I331" i="3"/>
  <c r="J331" i="3"/>
  <c r="K331" i="3"/>
  <c r="L331" i="3"/>
  <c r="M331" i="3"/>
  <c r="N331" i="3"/>
  <c r="O331" i="3"/>
  <c r="P331" i="3"/>
  <c r="Q331" i="3"/>
  <c r="R331" i="3"/>
  <c r="S331" i="3"/>
  <c r="T331" i="3"/>
  <c r="U331" i="3"/>
  <c r="V331" i="3"/>
  <c r="W331" i="3"/>
  <c r="X331" i="3"/>
  <c r="Y331" i="3"/>
  <c r="Z331" i="3"/>
  <c r="AA331" i="3"/>
  <c r="AB331" i="3"/>
  <c r="B332" i="3"/>
  <c r="C332" i="3"/>
  <c r="D332" i="3"/>
  <c r="E332" i="3"/>
  <c r="F332" i="3"/>
  <c r="G332" i="3"/>
  <c r="H332" i="3"/>
  <c r="I332" i="3"/>
  <c r="J332" i="3"/>
  <c r="K332" i="3"/>
  <c r="L332" i="3"/>
  <c r="M332" i="3"/>
  <c r="N332" i="3"/>
  <c r="O332" i="3"/>
  <c r="P332" i="3"/>
  <c r="Q332" i="3"/>
  <c r="R332" i="3"/>
  <c r="S332" i="3"/>
  <c r="T332" i="3"/>
  <c r="U332" i="3"/>
  <c r="V332" i="3"/>
  <c r="W332" i="3"/>
  <c r="X332" i="3"/>
  <c r="Y332" i="3"/>
  <c r="Z332" i="3"/>
  <c r="AA332" i="3"/>
  <c r="AB332" i="3"/>
  <c r="B333" i="3"/>
  <c r="C333" i="3"/>
  <c r="D333" i="3"/>
  <c r="E333" i="3"/>
  <c r="F333" i="3"/>
  <c r="G333" i="3"/>
  <c r="H333" i="3"/>
  <c r="I333" i="3"/>
  <c r="J333" i="3"/>
  <c r="K333" i="3"/>
  <c r="L333" i="3"/>
  <c r="M333" i="3"/>
  <c r="N333" i="3"/>
  <c r="O333" i="3"/>
  <c r="P333" i="3"/>
  <c r="Q333" i="3"/>
  <c r="R333" i="3"/>
  <c r="S333" i="3"/>
  <c r="T333" i="3"/>
  <c r="U333" i="3"/>
  <c r="V333" i="3"/>
  <c r="W333" i="3"/>
  <c r="X333" i="3"/>
  <c r="Y333" i="3"/>
  <c r="Z333" i="3"/>
  <c r="AA333" i="3"/>
  <c r="AB333" i="3"/>
  <c r="B334" i="3"/>
  <c r="C334" i="3"/>
  <c r="D334" i="3"/>
  <c r="E334" i="3"/>
  <c r="F334" i="3"/>
  <c r="G334" i="3"/>
  <c r="H334" i="3"/>
  <c r="I334" i="3"/>
  <c r="J334" i="3"/>
  <c r="K334" i="3"/>
  <c r="L334" i="3"/>
  <c r="M334" i="3"/>
  <c r="N334" i="3"/>
  <c r="O334" i="3"/>
  <c r="P334" i="3"/>
  <c r="Q334" i="3"/>
  <c r="R334" i="3"/>
  <c r="S334" i="3"/>
  <c r="T334" i="3"/>
  <c r="U334" i="3"/>
  <c r="V334" i="3"/>
  <c r="W334" i="3"/>
  <c r="X334" i="3"/>
  <c r="Y334" i="3"/>
  <c r="Z334" i="3"/>
  <c r="AA334" i="3"/>
  <c r="AB334" i="3"/>
  <c r="B335" i="3"/>
  <c r="C335" i="3"/>
  <c r="D335" i="3"/>
  <c r="E335" i="3"/>
  <c r="F335" i="3"/>
  <c r="G335" i="3"/>
  <c r="H335" i="3"/>
  <c r="I335" i="3"/>
  <c r="J335" i="3"/>
  <c r="K335" i="3"/>
  <c r="L335" i="3"/>
  <c r="M335" i="3"/>
  <c r="N335" i="3"/>
  <c r="O335" i="3"/>
  <c r="P335" i="3"/>
  <c r="Q335" i="3"/>
  <c r="R335" i="3"/>
  <c r="S335" i="3"/>
  <c r="T335" i="3"/>
  <c r="U335" i="3"/>
  <c r="V335" i="3"/>
  <c r="W335" i="3"/>
  <c r="X335" i="3"/>
  <c r="Y335" i="3"/>
  <c r="Z335" i="3"/>
  <c r="AA335" i="3"/>
  <c r="AB335" i="3"/>
  <c r="B336" i="3"/>
  <c r="C336" i="3"/>
  <c r="D336" i="3"/>
  <c r="E336" i="3"/>
  <c r="F336" i="3"/>
  <c r="G336" i="3"/>
  <c r="H336" i="3"/>
  <c r="I336" i="3"/>
  <c r="J336" i="3"/>
  <c r="K336" i="3"/>
  <c r="L336" i="3"/>
  <c r="M336" i="3"/>
  <c r="N336" i="3"/>
  <c r="O336" i="3"/>
  <c r="P336" i="3"/>
  <c r="Q336" i="3"/>
  <c r="R336" i="3"/>
  <c r="S336" i="3"/>
  <c r="T336" i="3"/>
  <c r="U336" i="3"/>
  <c r="V336" i="3"/>
  <c r="W336" i="3"/>
  <c r="X336" i="3"/>
  <c r="Y336" i="3"/>
  <c r="Z336" i="3"/>
  <c r="AA336" i="3"/>
  <c r="AB336" i="3"/>
  <c r="B337" i="3"/>
  <c r="C337" i="3"/>
  <c r="D337" i="3"/>
  <c r="E337" i="3"/>
  <c r="F337" i="3"/>
  <c r="G337" i="3"/>
  <c r="H337" i="3"/>
  <c r="I337" i="3"/>
  <c r="J337" i="3"/>
  <c r="K337" i="3"/>
  <c r="L337" i="3"/>
  <c r="M337" i="3"/>
  <c r="N337" i="3"/>
  <c r="O337" i="3"/>
  <c r="P337" i="3"/>
  <c r="Q337" i="3"/>
  <c r="R337" i="3"/>
  <c r="S337" i="3"/>
  <c r="T337" i="3"/>
  <c r="U337" i="3"/>
  <c r="V337" i="3"/>
  <c r="W337" i="3"/>
  <c r="X337" i="3"/>
  <c r="Y337" i="3"/>
  <c r="Z337" i="3"/>
  <c r="AA337" i="3"/>
  <c r="AB337" i="3"/>
  <c r="B338" i="3"/>
  <c r="C338" i="3"/>
  <c r="D338" i="3"/>
  <c r="E338" i="3"/>
  <c r="F338" i="3"/>
  <c r="G338" i="3"/>
  <c r="H338" i="3"/>
  <c r="I338" i="3"/>
  <c r="J338" i="3"/>
  <c r="K338" i="3"/>
  <c r="L338" i="3"/>
  <c r="M338" i="3"/>
  <c r="N338" i="3"/>
  <c r="O338" i="3"/>
  <c r="P338" i="3"/>
  <c r="Q338" i="3"/>
  <c r="R338" i="3"/>
  <c r="S338" i="3"/>
  <c r="T338" i="3"/>
  <c r="U338" i="3"/>
  <c r="V338" i="3"/>
  <c r="W338" i="3"/>
  <c r="X338" i="3"/>
  <c r="Y338" i="3"/>
  <c r="Z338" i="3"/>
  <c r="AA338" i="3"/>
  <c r="AB338" i="3"/>
  <c r="B339" i="3"/>
  <c r="C339" i="3"/>
  <c r="D339" i="3"/>
  <c r="E339" i="3"/>
  <c r="F339" i="3"/>
  <c r="G339" i="3"/>
  <c r="H339" i="3"/>
  <c r="I339" i="3"/>
  <c r="J339" i="3"/>
  <c r="K339" i="3"/>
  <c r="L339" i="3"/>
  <c r="M339" i="3"/>
  <c r="N339" i="3"/>
  <c r="O339" i="3"/>
  <c r="P339" i="3"/>
  <c r="Q339" i="3"/>
  <c r="R339" i="3"/>
  <c r="S339" i="3"/>
  <c r="T339" i="3"/>
  <c r="U339" i="3"/>
  <c r="V339" i="3"/>
  <c r="W339" i="3"/>
  <c r="X339" i="3"/>
  <c r="Y339" i="3"/>
  <c r="Z339" i="3"/>
  <c r="AA339" i="3"/>
  <c r="AB339" i="3"/>
  <c r="B340" i="3"/>
  <c r="C340" i="3"/>
  <c r="D340" i="3"/>
  <c r="E340" i="3"/>
  <c r="F340" i="3"/>
  <c r="G340" i="3"/>
  <c r="H340" i="3"/>
  <c r="I340" i="3"/>
  <c r="J340" i="3"/>
  <c r="K340" i="3"/>
  <c r="L340" i="3"/>
  <c r="M340" i="3"/>
  <c r="N340" i="3"/>
  <c r="O340" i="3"/>
  <c r="P340" i="3"/>
  <c r="Q340" i="3"/>
  <c r="R340" i="3"/>
  <c r="S340" i="3"/>
  <c r="T340" i="3"/>
  <c r="U340" i="3"/>
  <c r="V340" i="3"/>
  <c r="W340" i="3"/>
  <c r="X340" i="3"/>
  <c r="Y340" i="3"/>
  <c r="Z340" i="3"/>
  <c r="AA340" i="3"/>
  <c r="AB340" i="3"/>
  <c r="B341" i="3"/>
  <c r="C341" i="3"/>
  <c r="D341" i="3"/>
  <c r="E341" i="3"/>
  <c r="F341" i="3"/>
  <c r="G341" i="3"/>
  <c r="H341" i="3"/>
  <c r="I341" i="3"/>
  <c r="J341" i="3"/>
  <c r="K341" i="3"/>
  <c r="L341" i="3"/>
  <c r="M341" i="3"/>
  <c r="N341" i="3"/>
  <c r="O341" i="3"/>
  <c r="P341" i="3"/>
  <c r="Q341" i="3"/>
  <c r="R341" i="3"/>
  <c r="S341" i="3"/>
  <c r="T341" i="3"/>
  <c r="U341" i="3"/>
  <c r="V341" i="3"/>
  <c r="W341" i="3"/>
  <c r="X341" i="3"/>
  <c r="Y341" i="3"/>
  <c r="Z341" i="3"/>
  <c r="AA341" i="3"/>
  <c r="AB341" i="3"/>
  <c r="B342" i="3"/>
  <c r="C342" i="3"/>
  <c r="D342" i="3"/>
  <c r="E342" i="3"/>
  <c r="F342" i="3"/>
  <c r="G342" i="3"/>
  <c r="H342" i="3"/>
  <c r="I342" i="3"/>
  <c r="J342" i="3"/>
  <c r="K342" i="3"/>
  <c r="L342" i="3"/>
  <c r="M342" i="3"/>
  <c r="N342" i="3"/>
  <c r="O342" i="3"/>
  <c r="P342" i="3"/>
  <c r="Q342" i="3"/>
  <c r="R342" i="3"/>
  <c r="S342" i="3"/>
  <c r="T342" i="3"/>
  <c r="U342" i="3"/>
  <c r="V342" i="3"/>
  <c r="W342" i="3"/>
  <c r="X342" i="3"/>
  <c r="Y342" i="3"/>
  <c r="Z342" i="3"/>
  <c r="AA342" i="3"/>
  <c r="AB342" i="3"/>
  <c r="B343" i="3"/>
  <c r="C343" i="3"/>
  <c r="D343" i="3"/>
  <c r="E343" i="3"/>
  <c r="F343" i="3"/>
  <c r="G343" i="3"/>
  <c r="H343" i="3"/>
  <c r="I343" i="3"/>
  <c r="J343" i="3"/>
  <c r="K343" i="3"/>
  <c r="L343" i="3"/>
  <c r="M343" i="3"/>
  <c r="N343" i="3"/>
  <c r="O343" i="3"/>
  <c r="P343" i="3"/>
  <c r="Q343" i="3"/>
  <c r="R343" i="3"/>
  <c r="S343" i="3"/>
  <c r="T343" i="3"/>
  <c r="U343" i="3"/>
  <c r="V343" i="3"/>
  <c r="W343" i="3"/>
  <c r="X343" i="3"/>
  <c r="Y343" i="3"/>
  <c r="Z343" i="3"/>
  <c r="AA343" i="3"/>
  <c r="AB343" i="3"/>
  <c r="B344" i="3"/>
  <c r="C344" i="3"/>
  <c r="D344" i="3"/>
  <c r="E344" i="3"/>
  <c r="F344" i="3"/>
  <c r="G344" i="3"/>
  <c r="H344" i="3"/>
  <c r="I344" i="3"/>
  <c r="J344" i="3"/>
  <c r="K344" i="3"/>
  <c r="L344" i="3"/>
  <c r="M344" i="3"/>
  <c r="N344" i="3"/>
  <c r="O344" i="3"/>
  <c r="P344" i="3"/>
  <c r="Q344" i="3"/>
  <c r="R344" i="3"/>
  <c r="S344" i="3"/>
  <c r="T344" i="3"/>
  <c r="U344" i="3"/>
  <c r="V344" i="3"/>
  <c r="W344" i="3"/>
  <c r="X344" i="3"/>
  <c r="Y344" i="3"/>
  <c r="Z344" i="3"/>
  <c r="AA344" i="3"/>
  <c r="AB344" i="3"/>
  <c r="B345" i="3"/>
  <c r="C345" i="3"/>
  <c r="D345" i="3"/>
  <c r="E345" i="3"/>
  <c r="F345" i="3"/>
  <c r="G345" i="3"/>
  <c r="H345" i="3"/>
  <c r="I345" i="3"/>
  <c r="J345" i="3"/>
  <c r="K345" i="3"/>
  <c r="L345" i="3"/>
  <c r="M345" i="3"/>
  <c r="N345" i="3"/>
  <c r="O345" i="3"/>
  <c r="P345" i="3"/>
  <c r="Q345" i="3"/>
  <c r="R345" i="3"/>
  <c r="S345" i="3"/>
  <c r="T345" i="3"/>
  <c r="U345" i="3"/>
  <c r="V345" i="3"/>
  <c r="W345" i="3"/>
  <c r="X345" i="3"/>
  <c r="Y345" i="3"/>
  <c r="Z345" i="3"/>
  <c r="AA345" i="3"/>
  <c r="AB345" i="3"/>
  <c r="B346" i="3"/>
  <c r="C346" i="3"/>
  <c r="D346" i="3"/>
  <c r="E346" i="3"/>
  <c r="F346" i="3"/>
  <c r="G346" i="3"/>
  <c r="H346" i="3"/>
  <c r="I346" i="3"/>
  <c r="J346" i="3"/>
  <c r="K346" i="3"/>
  <c r="L346" i="3"/>
  <c r="M346" i="3"/>
  <c r="N346" i="3"/>
  <c r="O346" i="3"/>
  <c r="P346" i="3"/>
  <c r="Q346" i="3"/>
  <c r="R346" i="3"/>
  <c r="S346" i="3"/>
  <c r="T346" i="3"/>
  <c r="U346" i="3"/>
  <c r="V346" i="3"/>
  <c r="W346" i="3"/>
  <c r="X346" i="3"/>
  <c r="Y346" i="3"/>
  <c r="Z346" i="3"/>
  <c r="AA346" i="3"/>
  <c r="AB346" i="3"/>
  <c r="B347" i="3"/>
  <c r="C347" i="3"/>
  <c r="D347" i="3"/>
  <c r="E347" i="3"/>
  <c r="F347" i="3"/>
  <c r="G347" i="3"/>
  <c r="H347" i="3"/>
  <c r="I347" i="3"/>
  <c r="J347" i="3"/>
  <c r="K347" i="3"/>
  <c r="L347" i="3"/>
  <c r="M347" i="3"/>
  <c r="N347" i="3"/>
  <c r="O347" i="3"/>
  <c r="P347" i="3"/>
  <c r="Q347" i="3"/>
  <c r="R347" i="3"/>
  <c r="S347" i="3"/>
  <c r="T347" i="3"/>
  <c r="U347" i="3"/>
  <c r="V347" i="3"/>
  <c r="W347" i="3"/>
  <c r="X347" i="3"/>
  <c r="Y347" i="3"/>
  <c r="Z347" i="3"/>
  <c r="AA347" i="3"/>
  <c r="AB347" i="3"/>
  <c r="B348" i="3"/>
  <c r="C348" i="3"/>
  <c r="D348" i="3"/>
  <c r="E348" i="3"/>
  <c r="F348" i="3"/>
  <c r="G348" i="3"/>
  <c r="H348" i="3"/>
  <c r="I348" i="3"/>
  <c r="J348" i="3"/>
  <c r="K348" i="3"/>
  <c r="L348" i="3"/>
  <c r="M348" i="3"/>
  <c r="N348" i="3"/>
  <c r="O348" i="3"/>
  <c r="P348" i="3"/>
  <c r="Q348" i="3"/>
  <c r="R348" i="3"/>
  <c r="S348" i="3"/>
  <c r="T348" i="3"/>
  <c r="U348" i="3"/>
  <c r="V348" i="3"/>
  <c r="W348" i="3"/>
  <c r="X348" i="3"/>
  <c r="Y348" i="3"/>
  <c r="Z348" i="3"/>
  <c r="AA348" i="3"/>
  <c r="AB348" i="3"/>
  <c r="B349" i="3"/>
  <c r="C349" i="3"/>
  <c r="D349" i="3"/>
  <c r="E349" i="3"/>
  <c r="F349" i="3"/>
  <c r="G349" i="3"/>
  <c r="H349" i="3"/>
  <c r="I349" i="3"/>
  <c r="J349" i="3"/>
  <c r="K349" i="3"/>
  <c r="L349" i="3"/>
  <c r="M349" i="3"/>
  <c r="N349" i="3"/>
  <c r="O349" i="3"/>
  <c r="P349" i="3"/>
  <c r="Q349" i="3"/>
  <c r="R349" i="3"/>
  <c r="S349" i="3"/>
  <c r="T349" i="3"/>
  <c r="U349" i="3"/>
  <c r="V349" i="3"/>
  <c r="W349" i="3"/>
  <c r="X349" i="3"/>
  <c r="Y349" i="3"/>
  <c r="Z349" i="3"/>
  <c r="AA349" i="3"/>
  <c r="AB349" i="3"/>
  <c r="B350" i="3"/>
  <c r="C350" i="3"/>
  <c r="D350" i="3"/>
  <c r="E350" i="3"/>
  <c r="F350" i="3"/>
  <c r="G350" i="3"/>
  <c r="H350" i="3"/>
  <c r="I350" i="3"/>
  <c r="J350" i="3"/>
  <c r="K350" i="3"/>
  <c r="L350" i="3"/>
  <c r="M350" i="3"/>
  <c r="N350" i="3"/>
  <c r="O350" i="3"/>
  <c r="P350" i="3"/>
  <c r="Q350" i="3"/>
  <c r="R350" i="3"/>
  <c r="S350" i="3"/>
  <c r="T350" i="3"/>
  <c r="U350" i="3"/>
  <c r="V350" i="3"/>
  <c r="W350" i="3"/>
  <c r="X350" i="3"/>
  <c r="Y350" i="3"/>
  <c r="Z350" i="3"/>
  <c r="AA350" i="3"/>
  <c r="AB350" i="3"/>
  <c r="B351" i="3"/>
  <c r="C351" i="3"/>
  <c r="D351" i="3"/>
  <c r="E351" i="3"/>
  <c r="F351" i="3"/>
  <c r="G351" i="3"/>
  <c r="H351" i="3"/>
  <c r="I351" i="3"/>
  <c r="J351" i="3"/>
  <c r="K351" i="3"/>
  <c r="L351" i="3"/>
  <c r="M351" i="3"/>
  <c r="N351" i="3"/>
  <c r="O351" i="3"/>
  <c r="P351" i="3"/>
  <c r="Q351" i="3"/>
  <c r="R351" i="3"/>
  <c r="S351" i="3"/>
  <c r="T351" i="3"/>
  <c r="U351" i="3"/>
  <c r="V351" i="3"/>
  <c r="W351" i="3"/>
  <c r="X351" i="3"/>
  <c r="Y351" i="3"/>
  <c r="Z351" i="3"/>
  <c r="AA351" i="3"/>
  <c r="AB351" i="3"/>
  <c r="B352" i="3"/>
  <c r="C352" i="3"/>
  <c r="D352" i="3"/>
  <c r="E352" i="3"/>
  <c r="F352" i="3"/>
  <c r="G352" i="3"/>
  <c r="H352" i="3"/>
  <c r="I352" i="3"/>
  <c r="J352" i="3"/>
  <c r="K352" i="3"/>
  <c r="L352" i="3"/>
  <c r="M352" i="3"/>
  <c r="N352" i="3"/>
  <c r="O352" i="3"/>
  <c r="P352" i="3"/>
  <c r="Q352" i="3"/>
  <c r="R352" i="3"/>
  <c r="S352" i="3"/>
  <c r="T352" i="3"/>
  <c r="U352" i="3"/>
  <c r="V352" i="3"/>
  <c r="W352" i="3"/>
  <c r="X352" i="3"/>
  <c r="Y352" i="3"/>
  <c r="Z352" i="3"/>
  <c r="AA352" i="3"/>
  <c r="AB352" i="3"/>
  <c r="B353" i="3"/>
  <c r="C353" i="3"/>
  <c r="D353" i="3"/>
  <c r="E353" i="3"/>
  <c r="F353" i="3"/>
  <c r="G353" i="3"/>
  <c r="H353" i="3"/>
  <c r="I353" i="3"/>
  <c r="J353" i="3"/>
  <c r="K353" i="3"/>
  <c r="L353" i="3"/>
  <c r="M353" i="3"/>
  <c r="N353" i="3"/>
  <c r="O353" i="3"/>
  <c r="P353" i="3"/>
  <c r="Q353" i="3"/>
  <c r="R353" i="3"/>
  <c r="S353" i="3"/>
  <c r="T353" i="3"/>
  <c r="U353" i="3"/>
  <c r="V353" i="3"/>
  <c r="W353" i="3"/>
  <c r="X353" i="3"/>
  <c r="Y353" i="3"/>
  <c r="Z353" i="3"/>
  <c r="AA353" i="3"/>
  <c r="AB353" i="3"/>
  <c r="B354" i="3"/>
  <c r="C354" i="3"/>
  <c r="D354" i="3"/>
  <c r="E354" i="3"/>
  <c r="F354" i="3"/>
  <c r="G354" i="3"/>
  <c r="H354" i="3"/>
  <c r="I354" i="3"/>
  <c r="J354" i="3"/>
  <c r="K354" i="3"/>
  <c r="L354" i="3"/>
  <c r="M354" i="3"/>
  <c r="N354" i="3"/>
  <c r="O354" i="3"/>
  <c r="P354" i="3"/>
  <c r="Q354" i="3"/>
  <c r="R354" i="3"/>
  <c r="S354" i="3"/>
  <c r="T354" i="3"/>
  <c r="U354" i="3"/>
  <c r="V354" i="3"/>
  <c r="W354" i="3"/>
  <c r="X354" i="3"/>
  <c r="Y354" i="3"/>
  <c r="Z354" i="3"/>
  <c r="AA354" i="3"/>
  <c r="AB354" i="3"/>
  <c r="B355" i="3"/>
  <c r="C355" i="3"/>
  <c r="D355" i="3"/>
  <c r="E355" i="3"/>
  <c r="F355" i="3"/>
  <c r="G355" i="3"/>
  <c r="H355" i="3"/>
  <c r="I355" i="3"/>
  <c r="J355" i="3"/>
  <c r="K355" i="3"/>
  <c r="L355" i="3"/>
  <c r="M355" i="3"/>
  <c r="N355" i="3"/>
  <c r="O355" i="3"/>
  <c r="P355" i="3"/>
  <c r="Q355" i="3"/>
  <c r="R355" i="3"/>
  <c r="S355" i="3"/>
  <c r="T355" i="3"/>
  <c r="U355" i="3"/>
  <c r="V355" i="3"/>
  <c r="W355" i="3"/>
  <c r="X355" i="3"/>
  <c r="Y355" i="3"/>
  <c r="Z355" i="3"/>
  <c r="AA355" i="3"/>
  <c r="AB355" i="3"/>
  <c r="B356" i="3"/>
  <c r="C356" i="3"/>
  <c r="D356" i="3"/>
  <c r="E356" i="3"/>
  <c r="F356" i="3"/>
  <c r="G356" i="3"/>
  <c r="H356" i="3"/>
  <c r="I356" i="3"/>
  <c r="J356" i="3"/>
  <c r="K356" i="3"/>
  <c r="L356" i="3"/>
  <c r="M356" i="3"/>
  <c r="N356" i="3"/>
  <c r="O356" i="3"/>
  <c r="P356" i="3"/>
  <c r="Q356" i="3"/>
  <c r="R356" i="3"/>
  <c r="S356" i="3"/>
  <c r="T356" i="3"/>
  <c r="U356" i="3"/>
  <c r="V356" i="3"/>
  <c r="W356" i="3"/>
  <c r="X356" i="3"/>
  <c r="Y356" i="3"/>
  <c r="Z356" i="3"/>
  <c r="AA356" i="3"/>
  <c r="AB356" i="3"/>
  <c r="B357" i="3"/>
  <c r="C357" i="3"/>
  <c r="D357" i="3"/>
  <c r="E357" i="3"/>
  <c r="F357" i="3"/>
  <c r="G357" i="3"/>
  <c r="H357" i="3"/>
  <c r="I357" i="3"/>
  <c r="J357" i="3"/>
  <c r="K357" i="3"/>
  <c r="L357" i="3"/>
  <c r="M357" i="3"/>
  <c r="N357" i="3"/>
  <c r="O357" i="3"/>
  <c r="P357" i="3"/>
  <c r="Q357" i="3"/>
  <c r="R357" i="3"/>
  <c r="S357" i="3"/>
  <c r="T357" i="3"/>
  <c r="U357" i="3"/>
  <c r="V357" i="3"/>
  <c r="W357" i="3"/>
  <c r="X357" i="3"/>
  <c r="Y357" i="3"/>
  <c r="Z357" i="3"/>
  <c r="AA357" i="3"/>
  <c r="AB357" i="3"/>
  <c r="B358" i="3"/>
  <c r="C358" i="3"/>
  <c r="D358" i="3"/>
  <c r="E358" i="3"/>
  <c r="F358" i="3"/>
  <c r="G358" i="3"/>
  <c r="H358" i="3"/>
  <c r="I358" i="3"/>
  <c r="J358" i="3"/>
  <c r="K358" i="3"/>
  <c r="L358" i="3"/>
  <c r="M358" i="3"/>
  <c r="N358" i="3"/>
  <c r="O358" i="3"/>
  <c r="P358" i="3"/>
  <c r="Q358" i="3"/>
  <c r="R358" i="3"/>
  <c r="S358" i="3"/>
  <c r="T358" i="3"/>
  <c r="U358" i="3"/>
  <c r="V358" i="3"/>
  <c r="W358" i="3"/>
  <c r="X358" i="3"/>
  <c r="Y358" i="3"/>
  <c r="Z358" i="3"/>
  <c r="AA358" i="3"/>
  <c r="AB358" i="3"/>
  <c r="B359" i="3"/>
  <c r="C359" i="3"/>
  <c r="D359" i="3"/>
  <c r="E359" i="3"/>
  <c r="F359" i="3"/>
  <c r="G359" i="3"/>
  <c r="H359" i="3"/>
  <c r="I359" i="3"/>
  <c r="J359" i="3"/>
  <c r="K359" i="3"/>
  <c r="L359" i="3"/>
  <c r="M359" i="3"/>
  <c r="N359" i="3"/>
  <c r="O359" i="3"/>
  <c r="P359" i="3"/>
  <c r="Q359" i="3"/>
  <c r="R359" i="3"/>
  <c r="S359" i="3"/>
  <c r="T359" i="3"/>
  <c r="U359" i="3"/>
  <c r="V359" i="3"/>
  <c r="W359" i="3"/>
  <c r="X359" i="3"/>
  <c r="Y359" i="3"/>
  <c r="Z359" i="3"/>
  <c r="AA359" i="3"/>
  <c r="AB359" i="3"/>
  <c r="B360" i="3"/>
  <c r="C360" i="3"/>
  <c r="D360" i="3"/>
  <c r="E360" i="3"/>
  <c r="F360" i="3"/>
  <c r="G360" i="3"/>
  <c r="H360" i="3"/>
  <c r="I360" i="3"/>
  <c r="J360" i="3"/>
  <c r="K360" i="3"/>
  <c r="L360" i="3"/>
  <c r="M360" i="3"/>
  <c r="N360" i="3"/>
  <c r="O360" i="3"/>
  <c r="P360" i="3"/>
  <c r="Q360" i="3"/>
  <c r="R360" i="3"/>
  <c r="S360" i="3"/>
  <c r="T360" i="3"/>
  <c r="U360" i="3"/>
  <c r="V360" i="3"/>
  <c r="W360" i="3"/>
  <c r="X360" i="3"/>
  <c r="Y360" i="3"/>
  <c r="Z360" i="3"/>
  <c r="AA360" i="3"/>
  <c r="AB360" i="3"/>
  <c r="B361" i="3"/>
  <c r="C361" i="3"/>
  <c r="D361" i="3"/>
  <c r="E361" i="3"/>
  <c r="F361" i="3"/>
  <c r="G361" i="3"/>
  <c r="H361" i="3"/>
  <c r="I361" i="3"/>
  <c r="J361" i="3"/>
  <c r="K361" i="3"/>
  <c r="L361" i="3"/>
  <c r="M361" i="3"/>
  <c r="N361" i="3"/>
  <c r="O361" i="3"/>
  <c r="P361" i="3"/>
  <c r="Q361" i="3"/>
  <c r="R361" i="3"/>
  <c r="S361" i="3"/>
  <c r="T361" i="3"/>
  <c r="U361" i="3"/>
  <c r="V361" i="3"/>
  <c r="W361" i="3"/>
  <c r="X361" i="3"/>
  <c r="Y361" i="3"/>
  <c r="Z361" i="3"/>
  <c r="AA361" i="3"/>
  <c r="AB361" i="3"/>
  <c r="B362" i="3"/>
  <c r="C362" i="3"/>
  <c r="D362" i="3"/>
  <c r="E362" i="3"/>
  <c r="F362" i="3"/>
  <c r="G362" i="3"/>
  <c r="H362" i="3"/>
  <c r="I362" i="3"/>
  <c r="J362" i="3"/>
  <c r="K362" i="3"/>
  <c r="L362" i="3"/>
  <c r="M362" i="3"/>
  <c r="N362" i="3"/>
  <c r="O362" i="3"/>
  <c r="P362" i="3"/>
  <c r="Q362" i="3"/>
  <c r="R362" i="3"/>
  <c r="S362" i="3"/>
  <c r="T362" i="3"/>
  <c r="U362" i="3"/>
  <c r="V362" i="3"/>
  <c r="W362" i="3"/>
  <c r="X362" i="3"/>
  <c r="Y362" i="3"/>
  <c r="Z362" i="3"/>
  <c r="AA362" i="3"/>
  <c r="AB362" i="3"/>
  <c r="B363" i="3"/>
  <c r="C363" i="3"/>
  <c r="D363" i="3"/>
  <c r="E363" i="3"/>
  <c r="F363" i="3"/>
  <c r="G363" i="3"/>
  <c r="H363" i="3"/>
  <c r="I363" i="3"/>
  <c r="J363" i="3"/>
  <c r="K363" i="3"/>
  <c r="L363" i="3"/>
  <c r="M363" i="3"/>
  <c r="N363" i="3"/>
  <c r="O363" i="3"/>
  <c r="P363" i="3"/>
  <c r="Q363" i="3"/>
  <c r="R363" i="3"/>
  <c r="S363" i="3"/>
  <c r="T363" i="3"/>
  <c r="U363" i="3"/>
  <c r="V363" i="3"/>
  <c r="W363" i="3"/>
  <c r="X363" i="3"/>
  <c r="Y363" i="3"/>
  <c r="Z363" i="3"/>
  <c r="AA363" i="3"/>
  <c r="AB363" i="3"/>
  <c r="B364" i="3"/>
  <c r="C364" i="3"/>
  <c r="D364" i="3"/>
  <c r="E364" i="3"/>
  <c r="F364" i="3"/>
  <c r="G364" i="3"/>
  <c r="H364" i="3"/>
  <c r="I364" i="3"/>
  <c r="J364" i="3"/>
  <c r="K364" i="3"/>
  <c r="L364" i="3"/>
  <c r="M364" i="3"/>
  <c r="N364" i="3"/>
  <c r="O364" i="3"/>
  <c r="P364" i="3"/>
  <c r="Q364" i="3"/>
  <c r="R364" i="3"/>
  <c r="S364" i="3"/>
  <c r="T364" i="3"/>
  <c r="U364" i="3"/>
  <c r="V364" i="3"/>
  <c r="W364" i="3"/>
  <c r="X364" i="3"/>
  <c r="Y364" i="3"/>
  <c r="Z364" i="3"/>
  <c r="AA364" i="3"/>
  <c r="AB364" i="3"/>
  <c r="B365" i="3"/>
  <c r="C365" i="3"/>
  <c r="D365" i="3"/>
  <c r="E365" i="3"/>
  <c r="F365" i="3"/>
  <c r="G365" i="3"/>
  <c r="H365" i="3"/>
  <c r="I365" i="3"/>
  <c r="J365" i="3"/>
  <c r="K365" i="3"/>
  <c r="L365" i="3"/>
  <c r="M365" i="3"/>
  <c r="N365" i="3"/>
  <c r="O365" i="3"/>
  <c r="P365" i="3"/>
  <c r="Q365" i="3"/>
  <c r="R365" i="3"/>
  <c r="S365" i="3"/>
  <c r="T365" i="3"/>
  <c r="U365" i="3"/>
  <c r="V365" i="3"/>
  <c r="W365" i="3"/>
  <c r="X365" i="3"/>
  <c r="Y365" i="3"/>
  <c r="Z365" i="3"/>
  <c r="AA365" i="3"/>
  <c r="AB365" i="3"/>
  <c r="B366" i="3"/>
  <c r="C366" i="3"/>
  <c r="D366" i="3"/>
  <c r="E366" i="3"/>
  <c r="F366" i="3"/>
  <c r="G366" i="3"/>
  <c r="H366" i="3"/>
  <c r="I366" i="3"/>
  <c r="J366" i="3"/>
  <c r="K366" i="3"/>
  <c r="L366" i="3"/>
  <c r="M366" i="3"/>
  <c r="N366" i="3"/>
  <c r="O366" i="3"/>
  <c r="P366" i="3"/>
  <c r="Q366" i="3"/>
  <c r="R366" i="3"/>
  <c r="S366" i="3"/>
  <c r="T366" i="3"/>
  <c r="U366" i="3"/>
  <c r="V366" i="3"/>
  <c r="W366" i="3"/>
  <c r="X366" i="3"/>
  <c r="Y366" i="3"/>
  <c r="Z366" i="3"/>
  <c r="AA366" i="3"/>
  <c r="AB366" i="3"/>
  <c r="B367" i="3"/>
  <c r="C367" i="3"/>
  <c r="D367" i="3"/>
  <c r="E367" i="3"/>
  <c r="F367" i="3"/>
  <c r="G367" i="3"/>
  <c r="H367" i="3"/>
  <c r="I367" i="3"/>
  <c r="J367" i="3"/>
  <c r="K367" i="3"/>
  <c r="L367" i="3"/>
  <c r="M367" i="3"/>
  <c r="N367" i="3"/>
  <c r="O367" i="3"/>
  <c r="P367" i="3"/>
  <c r="Q367" i="3"/>
  <c r="R367" i="3"/>
  <c r="S367" i="3"/>
  <c r="T367" i="3"/>
  <c r="U367" i="3"/>
  <c r="V367" i="3"/>
  <c r="W367" i="3"/>
  <c r="X367" i="3"/>
  <c r="Y367" i="3"/>
  <c r="Z367" i="3"/>
  <c r="AA367" i="3"/>
  <c r="AB367" i="3"/>
  <c r="B368" i="3"/>
  <c r="C368" i="3"/>
  <c r="D368" i="3"/>
  <c r="E368" i="3"/>
  <c r="F368" i="3"/>
  <c r="G368" i="3"/>
  <c r="H368" i="3"/>
  <c r="I368" i="3"/>
  <c r="J368" i="3"/>
  <c r="K368" i="3"/>
  <c r="L368" i="3"/>
  <c r="M368" i="3"/>
  <c r="N368" i="3"/>
  <c r="O368" i="3"/>
  <c r="P368" i="3"/>
  <c r="Q368" i="3"/>
  <c r="R368" i="3"/>
  <c r="S368" i="3"/>
  <c r="T368" i="3"/>
  <c r="U368" i="3"/>
  <c r="V368" i="3"/>
  <c r="W368" i="3"/>
  <c r="X368" i="3"/>
  <c r="Y368" i="3"/>
  <c r="Z368" i="3"/>
  <c r="AA368" i="3"/>
  <c r="AB368" i="3"/>
  <c r="B369" i="3"/>
  <c r="C369" i="3"/>
  <c r="D369" i="3"/>
  <c r="E369" i="3"/>
  <c r="F369" i="3"/>
  <c r="G369" i="3"/>
  <c r="H369" i="3"/>
  <c r="I369" i="3"/>
  <c r="J369" i="3"/>
  <c r="K369" i="3"/>
  <c r="L369" i="3"/>
  <c r="M369" i="3"/>
  <c r="N369" i="3"/>
  <c r="O369" i="3"/>
  <c r="P369" i="3"/>
  <c r="Q369" i="3"/>
  <c r="R369" i="3"/>
  <c r="S369" i="3"/>
  <c r="T369" i="3"/>
  <c r="U369" i="3"/>
  <c r="V369" i="3"/>
  <c r="W369" i="3"/>
  <c r="X369" i="3"/>
  <c r="Y369" i="3"/>
  <c r="Z369" i="3"/>
  <c r="AA369" i="3"/>
  <c r="AB369" i="3"/>
  <c r="B370" i="3"/>
  <c r="C370" i="3"/>
  <c r="D370" i="3"/>
  <c r="E370" i="3"/>
  <c r="F370" i="3"/>
  <c r="G370" i="3"/>
  <c r="H370" i="3"/>
  <c r="I370" i="3"/>
  <c r="J370" i="3"/>
  <c r="K370" i="3"/>
  <c r="L370" i="3"/>
  <c r="M370" i="3"/>
  <c r="N370" i="3"/>
  <c r="O370" i="3"/>
  <c r="P370" i="3"/>
  <c r="Q370" i="3"/>
  <c r="R370" i="3"/>
  <c r="S370" i="3"/>
  <c r="T370" i="3"/>
  <c r="U370" i="3"/>
  <c r="V370" i="3"/>
  <c r="W370" i="3"/>
  <c r="X370" i="3"/>
  <c r="Y370" i="3"/>
  <c r="Z370" i="3"/>
  <c r="AA370" i="3"/>
  <c r="AB370" i="3"/>
  <c r="B371" i="3"/>
  <c r="C371" i="3"/>
  <c r="D371" i="3"/>
  <c r="E371" i="3"/>
  <c r="F371" i="3"/>
  <c r="G371" i="3"/>
  <c r="H371" i="3"/>
  <c r="I371" i="3"/>
  <c r="J371" i="3"/>
  <c r="K371" i="3"/>
  <c r="L371" i="3"/>
  <c r="M371" i="3"/>
  <c r="N371" i="3"/>
  <c r="O371" i="3"/>
  <c r="P371" i="3"/>
  <c r="Q371" i="3"/>
  <c r="R371" i="3"/>
  <c r="S371" i="3"/>
  <c r="T371" i="3"/>
  <c r="U371" i="3"/>
  <c r="V371" i="3"/>
  <c r="W371" i="3"/>
  <c r="X371" i="3"/>
  <c r="Y371" i="3"/>
  <c r="Z371" i="3"/>
  <c r="AA371" i="3"/>
  <c r="AB371" i="3"/>
  <c r="B372" i="3"/>
  <c r="C372" i="3"/>
  <c r="D372" i="3"/>
  <c r="E372" i="3"/>
  <c r="F372" i="3"/>
  <c r="G372" i="3"/>
  <c r="H372" i="3"/>
  <c r="I372" i="3"/>
  <c r="J372" i="3"/>
  <c r="K372" i="3"/>
  <c r="L372" i="3"/>
  <c r="M372" i="3"/>
  <c r="N372" i="3"/>
  <c r="O372" i="3"/>
  <c r="P372" i="3"/>
  <c r="Q372" i="3"/>
  <c r="R372" i="3"/>
  <c r="S372" i="3"/>
  <c r="T372" i="3"/>
  <c r="U372" i="3"/>
  <c r="V372" i="3"/>
  <c r="W372" i="3"/>
  <c r="X372" i="3"/>
  <c r="Y372" i="3"/>
  <c r="Z372" i="3"/>
  <c r="AA372" i="3"/>
  <c r="AB372" i="3"/>
  <c r="B373" i="3"/>
  <c r="C373" i="3"/>
  <c r="D373" i="3"/>
  <c r="E373" i="3"/>
  <c r="F373" i="3"/>
  <c r="G373" i="3"/>
  <c r="H373" i="3"/>
  <c r="I373" i="3"/>
  <c r="J373" i="3"/>
  <c r="K373" i="3"/>
  <c r="L373" i="3"/>
  <c r="M373" i="3"/>
  <c r="N373" i="3"/>
  <c r="O373" i="3"/>
  <c r="P373" i="3"/>
  <c r="Q373" i="3"/>
  <c r="R373" i="3"/>
  <c r="S373" i="3"/>
  <c r="T373" i="3"/>
  <c r="U373" i="3"/>
  <c r="V373" i="3"/>
  <c r="W373" i="3"/>
  <c r="X373" i="3"/>
  <c r="Y373" i="3"/>
  <c r="Z373" i="3"/>
  <c r="AA373" i="3"/>
  <c r="AB373" i="3"/>
  <c r="B374" i="3"/>
  <c r="C374" i="3"/>
  <c r="D374" i="3"/>
  <c r="E374" i="3"/>
  <c r="F374" i="3"/>
  <c r="G374" i="3"/>
  <c r="H374" i="3"/>
  <c r="I374" i="3"/>
  <c r="J374" i="3"/>
  <c r="K374" i="3"/>
  <c r="L374" i="3"/>
  <c r="M374" i="3"/>
  <c r="N374" i="3"/>
  <c r="O374" i="3"/>
  <c r="P374" i="3"/>
  <c r="Q374" i="3"/>
  <c r="R374" i="3"/>
  <c r="S374" i="3"/>
  <c r="T374" i="3"/>
  <c r="U374" i="3"/>
  <c r="V374" i="3"/>
  <c r="W374" i="3"/>
  <c r="X374" i="3"/>
  <c r="Y374" i="3"/>
  <c r="Z374" i="3"/>
  <c r="AA374" i="3"/>
  <c r="AB374" i="3"/>
  <c r="B375" i="3"/>
  <c r="C375" i="3"/>
  <c r="D375" i="3"/>
  <c r="E375" i="3"/>
  <c r="F375" i="3"/>
  <c r="G375" i="3"/>
  <c r="H375" i="3"/>
  <c r="I375" i="3"/>
  <c r="J375" i="3"/>
  <c r="K375" i="3"/>
  <c r="L375" i="3"/>
  <c r="M375" i="3"/>
  <c r="N375" i="3"/>
  <c r="O375" i="3"/>
  <c r="P375" i="3"/>
  <c r="Q375" i="3"/>
  <c r="R375" i="3"/>
  <c r="S375" i="3"/>
  <c r="T375" i="3"/>
  <c r="U375" i="3"/>
  <c r="V375" i="3"/>
  <c r="W375" i="3"/>
  <c r="X375" i="3"/>
  <c r="Y375" i="3"/>
  <c r="Z375" i="3"/>
  <c r="AA375" i="3"/>
  <c r="AB375" i="3"/>
  <c r="B376" i="3"/>
  <c r="C376" i="3"/>
  <c r="D376" i="3"/>
  <c r="E376" i="3"/>
  <c r="F376" i="3"/>
  <c r="G376" i="3"/>
  <c r="H376" i="3"/>
  <c r="I376" i="3"/>
  <c r="J376" i="3"/>
  <c r="K376" i="3"/>
  <c r="L376" i="3"/>
  <c r="M376" i="3"/>
  <c r="N376" i="3"/>
  <c r="O376" i="3"/>
  <c r="P376" i="3"/>
  <c r="Q376" i="3"/>
  <c r="R376" i="3"/>
  <c r="S376" i="3"/>
  <c r="T376" i="3"/>
  <c r="U376" i="3"/>
  <c r="V376" i="3"/>
  <c r="W376" i="3"/>
  <c r="X376" i="3"/>
  <c r="Y376" i="3"/>
  <c r="Z376" i="3"/>
  <c r="AA376" i="3"/>
  <c r="AB376" i="3"/>
  <c r="B377" i="3"/>
  <c r="C377" i="3"/>
  <c r="D377" i="3"/>
  <c r="E377" i="3"/>
  <c r="F377" i="3"/>
  <c r="G377" i="3"/>
  <c r="H377" i="3"/>
  <c r="I377" i="3"/>
  <c r="J377" i="3"/>
  <c r="K377" i="3"/>
  <c r="L377" i="3"/>
  <c r="M377" i="3"/>
  <c r="N377" i="3"/>
  <c r="O377" i="3"/>
  <c r="P377" i="3"/>
  <c r="Q377" i="3"/>
  <c r="R377" i="3"/>
  <c r="S377" i="3"/>
  <c r="T377" i="3"/>
  <c r="U377" i="3"/>
  <c r="V377" i="3"/>
  <c r="W377" i="3"/>
  <c r="X377" i="3"/>
  <c r="Y377" i="3"/>
  <c r="Z377" i="3"/>
  <c r="AA377" i="3"/>
  <c r="AB377" i="3"/>
  <c r="B378" i="3"/>
  <c r="C378" i="3"/>
  <c r="D378" i="3"/>
  <c r="E378" i="3"/>
  <c r="F378" i="3"/>
  <c r="G378" i="3"/>
  <c r="H378" i="3"/>
  <c r="I378" i="3"/>
  <c r="J378" i="3"/>
  <c r="K378" i="3"/>
  <c r="L378" i="3"/>
  <c r="M378" i="3"/>
  <c r="N378" i="3"/>
  <c r="O378" i="3"/>
  <c r="P378" i="3"/>
  <c r="Q378" i="3"/>
  <c r="R378" i="3"/>
  <c r="S378" i="3"/>
  <c r="T378" i="3"/>
  <c r="U378" i="3"/>
  <c r="V378" i="3"/>
  <c r="W378" i="3"/>
  <c r="X378" i="3"/>
  <c r="Y378" i="3"/>
  <c r="Z378" i="3"/>
  <c r="AA378" i="3"/>
  <c r="AB378" i="3"/>
  <c r="B379" i="3"/>
  <c r="C379" i="3"/>
  <c r="D379" i="3"/>
  <c r="E379" i="3"/>
  <c r="F379" i="3"/>
  <c r="G379" i="3"/>
  <c r="H379" i="3"/>
  <c r="I379" i="3"/>
  <c r="J379" i="3"/>
  <c r="K379" i="3"/>
  <c r="L379" i="3"/>
  <c r="M379" i="3"/>
  <c r="N379" i="3"/>
  <c r="O379" i="3"/>
  <c r="P379" i="3"/>
  <c r="Q379" i="3"/>
  <c r="R379" i="3"/>
  <c r="S379" i="3"/>
  <c r="T379" i="3"/>
  <c r="U379" i="3"/>
  <c r="V379" i="3"/>
  <c r="W379" i="3"/>
  <c r="X379" i="3"/>
  <c r="Y379" i="3"/>
  <c r="Z379" i="3"/>
  <c r="AA379" i="3"/>
  <c r="AB379" i="3"/>
  <c r="B380" i="3"/>
  <c r="C380" i="3"/>
  <c r="D380" i="3"/>
  <c r="E380" i="3"/>
  <c r="F380" i="3"/>
  <c r="G380" i="3"/>
  <c r="H380" i="3"/>
  <c r="I380" i="3"/>
  <c r="J380" i="3"/>
  <c r="K380" i="3"/>
  <c r="L380" i="3"/>
  <c r="M380" i="3"/>
  <c r="N380" i="3"/>
  <c r="O380" i="3"/>
  <c r="P380" i="3"/>
  <c r="Q380" i="3"/>
  <c r="R380" i="3"/>
  <c r="S380" i="3"/>
  <c r="T380" i="3"/>
  <c r="U380" i="3"/>
  <c r="V380" i="3"/>
  <c r="W380" i="3"/>
  <c r="X380" i="3"/>
  <c r="Y380" i="3"/>
  <c r="Z380" i="3"/>
  <c r="AA380" i="3"/>
  <c r="AB380" i="3"/>
  <c r="B381" i="3"/>
  <c r="C381" i="3"/>
  <c r="D381" i="3"/>
  <c r="E381" i="3"/>
  <c r="F381" i="3"/>
  <c r="G381" i="3"/>
  <c r="H381" i="3"/>
  <c r="I381" i="3"/>
  <c r="J381" i="3"/>
  <c r="K381" i="3"/>
  <c r="L381" i="3"/>
  <c r="M381" i="3"/>
  <c r="N381" i="3"/>
  <c r="O381" i="3"/>
  <c r="P381" i="3"/>
  <c r="Q381" i="3"/>
  <c r="R381" i="3"/>
  <c r="S381" i="3"/>
  <c r="T381" i="3"/>
  <c r="U381" i="3"/>
  <c r="V381" i="3"/>
  <c r="W381" i="3"/>
  <c r="X381" i="3"/>
  <c r="Y381" i="3"/>
  <c r="Z381" i="3"/>
  <c r="AA381" i="3"/>
  <c r="AB381" i="3"/>
  <c r="B382" i="3"/>
  <c r="C382" i="3"/>
  <c r="D382" i="3"/>
  <c r="E382" i="3"/>
  <c r="F382" i="3"/>
  <c r="G382" i="3"/>
  <c r="H382" i="3"/>
  <c r="I382" i="3"/>
  <c r="J382" i="3"/>
  <c r="K382" i="3"/>
  <c r="L382" i="3"/>
  <c r="M382" i="3"/>
  <c r="N382" i="3"/>
  <c r="O382" i="3"/>
  <c r="P382" i="3"/>
  <c r="Q382" i="3"/>
  <c r="R382" i="3"/>
  <c r="S382" i="3"/>
  <c r="T382" i="3"/>
  <c r="U382" i="3"/>
  <c r="V382" i="3"/>
  <c r="W382" i="3"/>
  <c r="X382" i="3"/>
  <c r="Y382" i="3"/>
  <c r="Z382" i="3"/>
  <c r="AA382" i="3"/>
  <c r="AB382" i="3"/>
  <c r="B383" i="3"/>
  <c r="C383" i="3"/>
  <c r="D383" i="3"/>
  <c r="E383" i="3"/>
  <c r="F383" i="3"/>
  <c r="G383" i="3"/>
  <c r="H383" i="3"/>
  <c r="I383" i="3"/>
  <c r="J383" i="3"/>
  <c r="K383" i="3"/>
  <c r="L383" i="3"/>
  <c r="M383" i="3"/>
  <c r="N383" i="3"/>
  <c r="O383" i="3"/>
  <c r="P383" i="3"/>
  <c r="Q383" i="3"/>
  <c r="R383" i="3"/>
  <c r="S383" i="3"/>
  <c r="T383" i="3"/>
  <c r="U383" i="3"/>
  <c r="V383" i="3"/>
  <c r="W383" i="3"/>
  <c r="X383" i="3"/>
  <c r="Y383" i="3"/>
  <c r="Z383" i="3"/>
  <c r="AA383" i="3"/>
  <c r="AB383" i="3"/>
  <c r="B384" i="3"/>
  <c r="C384" i="3"/>
  <c r="D384" i="3"/>
  <c r="E384" i="3"/>
  <c r="F384" i="3"/>
  <c r="G384" i="3"/>
  <c r="H384" i="3"/>
  <c r="I384" i="3"/>
  <c r="J384" i="3"/>
  <c r="K384" i="3"/>
  <c r="L384" i="3"/>
  <c r="M384" i="3"/>
  <c r="N384" i="3"/>
  <c r="O384" i="3"/>
  <c r="P384" i="3"/>
  <c r="Q384" i="3"/>
  <c r="R384" i="3"/>
  <c r="S384" i="3"/>
  <c r="T384" i="3"/>
  <c r="U384" i="3"/>
  <c r="V384" i="3"/>
  <c r="W384" i="3"/>
  <c r="X384" i="3"/>
  <c r="Y384" i="3"/>
  <c r="Z384" i="3"/>
  <c r="AA384" i="3"/>
  <c r="AB384" i="3"/>
  <c r="B385" i="3"/>
  <c r="C385" i="3"/>
  <c r="D385" i="3"/>
  <c r="E385" i="3"/>
  <c r="F385" i="3"/>
  <c r="G385" i="3"/>
  <c r="H385" i="3"/>
  <c r="I385" i="3"/>
  <c r="J385" i="3"/>
  <c r="K385" i="3"/>
  <c r="L385" i="3"/>
  <c r="M385" i="3"/>
  <c r="N385" i="3"/>
  <c r="O385" i="3"/>
  <c r="P385" i="3"/>
  <c r="Q385" i="3"/>
  <c r="R385" i="3"/>
  <c r="S385" i="3"/>
  <c r="T385" i="3"/>
  <c r="U385" i="3"/>
  <c r="V385" i="3"/>
  <c r="W385" i="3"/>
  <c r="X385" i="3"/>
  <c r="Y385" i="3"/>
  <c r="Z385" i="3"/>
  <c r="AA385" i="3"/>
  <c r="AB385" i="3"/>
  <c r="B386" i="3"/>
  <c r="C386" i="3"/>
  <c r="D386" i="3"/>
  <c r="E386" i="3"/>
  <c r="F386" i="3"/>
  <c r="G386" i="3"/>
  <c r="H386" i="3"/>
  <c r="I386" i="3"/>
  <c r="J386" i="3"/>
  <c r="K386" i="3"/>
  <c r="L386" i="3"/>
  <c r="M386" i="3"/>
  <c r="N386" i="3"/>
  <c r="O386" i="3"/>
  <c r="P386" i="3"/>
  <c r="Q386" i="3"/>
  <c r="R386" i="3"/>
  <c r="S386" i="3"/>
  <c r="T386" i="3"/>
  <c r="U386" i="3"/>
  <c r="V386" i="3"/>
  <c r="W386" i="3"/>
  <c r="X386" i="3"/>
  <c r="Y386" i="3"/>
  <c r="Z386" i="3"/>
  <c r="AA386" i="3"/>
  <c r="AB386" i="3"/>
  <c r="B387" i="3"/>
  <c r="C387" i="3"/>
  <c r="D387" i="3"/>
  <c r="E387" i="3"/>
  <c r="F387" i="3"/>
  <c r="G387" i="3"/>
  <c r="H387" i="3"/>
  <c r="I387" i="3"/>
  <c r="J387" i="3"/>
  <c r="K387" i="3"/>
  <c r="L387" i="3"/>
  <c r="M387" i="3"/>
  <c r="N387" i="3"/>
  <c r="O387" i="3"/>
  <c r="P387" i="3"/>
  <c r="Q387" i="3"/>
  <c r="R387" i="3"/>
  <c r="S387" i="3"/>
  <c r="T387" i="3"/>
  <c r="U387" i="3"/>
  <c r="V387" i="3"/>
  <c r="W387" i="3"/>
  <c r="X387" i="3"/>
  <c r="Y387" i="3"/>
  <c r="Z387" i="3"/>
  <c r="AA387" i="3"/>
  <c r="AB387" i="3"/>
  <c r="B388" i="3"/>
  <c r="C388" i="3"/>
  <c r="D388" i="3"/>
  <c r="E388" i="3"/>
  <c r="F388" i="3"/>
  <c r="G388" i="3"/>
  <c r="H388" i="3"/>
  <c r="I388" i="3"/>
  <c r="J388" i="3"/>
  <c r="K388" i="3"/>
  <c r="L388" i="3"/>
  <c r="M388" i="3"/>
  <c r="N388" i="3"/>
  <c r="O388" i="3"/>
  <c r="P388" i="3"/>
  <c r="Q388" i="3"/>
  <c r="R388" i="3"/>
  <c r="S388" i="3"/>
  <c r="T388" i="3"/>
  <c r="U388" i="3"/>
  <c r="V388" i="3"/>
  <c r="W388" i="3"/>
  <c r="X388" i="3"/>
  <c r="Y388" i="3"/>
  <c r="Z388" i="3"/>
  <c r="AA388" i="3"/>
  <c r="AB388" i="3"/>
  <c r="B389" i="3"/>
  <c r="C389" i="3"/>
  <c r="D389" i="3"/>
  <c r="E389" i="3"/>
  <c r="F389" i="3"/>
  <c r="G389" i="3"/>
  <c r="H389" i="3"/>
  <c r="I389" i="3"/>
  <c r="J389" i="3"/>
  <c r="K389" i="3"/>
  <c r="L389" i="3"/>
  <c r="M389" i="3"/>
  <c r="N389" i="3"/>
  <c r="O389" i="3"/>
  <c r="P389" i="3"/>
  <c r="Q389" i="3"/>
  <c r="R389" i="3"/>
  <c r="S389" i="3"/>
  <c r="T389" i="3"/>
  <c r="U389" i="3"/>
  <c r="V389" i="3"/>
  <c r="W389" i="3"/>
  <c r="X389" i="3"/>
  <c r="Y389" i="3"/>
  <c r="Z389" i="3"/>
  <c r="AA389" i="3"/>
  <c r="AB389" i="3"/>
  <c r="B390" i="3"/>
  <c r="C390" i="3"/>
  <c r="D390" i="3"/>
  <c r="E390" i="3"/>
  <c r="F390" i="3"/>
  <c r="G390" i="3"/>
  <c r="H390" i="3"/>
  <c r="I390" i="3"/>
  <c r="J390" i="3"/>
  <c r="K390" i="3"/>
  <c r="L390" i="3"/>
  <c r="M390" i="3"/>
  <c r="N390" i="3"/>
  <c r="O390" i="3"/>
  <c r="P390" i="3"/>
  <c r="Q390" i="3"/>
  <c r="R390" i="3"/>
  <c r="S390" i="3"/>
  <c r="T390" i="3"/>
  <c r="U390" i="3"/>
  <c r="V390" i="3"/>
  <c r="W390" i="3"/>
  <c r="X390" i="3"/>
  <c r="Y390" i="3"/>
  <c r="Z390" i="3"/>
  <c r="AA390" i="3"/>
  <c r="AB390" i="3"/>
  <c r="B391" i="3"/>
  <c r="C391" i="3"/>
  <c r="D391" i="3"/>
  <c r="E391" i="3"/>
  <c r="F391" i="3"/>
  <c r="G391" i="3"/>
  <c r="H391" i="3"/>
  <c r="I391" i="3"/>
  <c r="J391" i="3"/>
  <c r="K391" i="3"/>
  <c r="L391" i="3"/>
  <c r="M391" i="3"/>
  <c r="N391" i="3"/>
  <c r="O391" i="3"/>
  <c r="P391" i="3"/>
  <c r="Q391" i="3"/>
  <c r="R391" i="3"/>
  <c r="S391" i="3"/>
  <c r="T391" i="3"/>
  <c r="U391" i="3"/>
  <c r="V391" i="3"/>
  <c r="W391" i="3"/>
  <c r="X391" i="3"/>
  <c r="Y391" i="3"/>
  <c r="Z391" i="3"/>
  <c r="AA391" i="3"/>
  <c r="AB391" i="3"/>
  <c r="B392" i="3"/>
  <c r="C392" i="3"/>
  <c r="D392" i="3"/>
  <c r="E392" i="3"/>
  <c r="F392" i="3"/>
  <c r="G392" i="3"/>
  <c r="H392" i="3"/>
  <c r="I392" i="3"/>
  <c r="J392" i="3"/>
  <c r="K392" i="3"/>
  <c r="L392" i="3"/>
  <c r="M392" i="3"/>
  <c r="N392" i="3"/>
  <c r="O392" i="3"/>
  <c r="P392" i="3"/>
  <c r="Q392" i="3"/>
  <c r="R392" i="3"/>
  <c r="S392" i="3"/>
  <c r="T392" i="3"/>
  <c r="U392" i="3"/>
  <c r="V392" i="3"/>
  <c r="W392" i="3"/>
  <c r="X392" i="3"/>
  <c r="Y392" i="3"/>
  <c r="Z392" i="3"/>
  <c r="AA392" i="3"/>
  <c r="AB392" i="3"/>
  <c r="B393" i="3"/>
  <c r="C393" i="3"/>
  <c r="D393" i="3"/>
  <c r="E393" i="3"/>
  <c r="F393" i="3"/>
  <c r="G393" i="3"/>
  <c r="H393" i="3"/>
  <c r="I393" i="3"/>
  <c r="J393" i="3"/>
  <c r="K393" i="3"/>
  <c r="L393" i="3"/>
  <c r="M393" i="3"/>
  <c r="N393" i="3"/>
  <c r="O393" i="3"/>
  <c r="P393" i="3"/>
  <c r="Q393" i="3"/>
  <c r="R393" i="3"/>
  <c r="S393" i="3"/>
  <c r="T393" i="3"/>
  <c r="U393" i="3"/>
  <c r="V393" i="3"/>
  <c r="W393" i="3"/>
  <c r="X393" i="3"/>
  <c r="Y393" i="3"/>
  <c r="Z393" i="3"/>
  <c r="AA393" i="3"/>
  <c r="AB393" i="3"/>
  <c r="B394" i="3"/>
  <c r="C394" i="3"/>
  <c r="D394" i="3"/>
  <c r="E394" i="3"/>
  <c r="F394" i="3"/>
  <c r="G394" i="3"/>
  <c r="H394" i="3"/>
  <c r="I394" i="3"/>
  <c r="J394" i="3"/>
  <c r="K394" i="3"/>
  <c r="L394" i="3"/>
  <c r="M394" i="3"/>
  <c r="N394" i="3"/>
  <c r="O394" i="3"/>
  <c r="P394" i="3"/>
  <c r="Q394" i="3"/>
  <c r="R394" i="3"/>
  <c r="S394" i="3"/>
  <c r="T394" i="3"/>
  <c r="U394" i="3"/>
  <c r="V394" i="3"/>
  <c r="W394" i="3"/>
  <c r="X394" i="3"/>
  <c r="Y394" i="3"/>
  <c r="Z394" i="3"/>
  <c r="AA394" i="3"/>
  <c r="AB394" i="3"/>
  <c r="B395" i="3"/>
  <c r="C395" i="3"/>
  <c r="D395" i="3"/>
  <c r="E395" i="3"/>
  <c r="F395" i="3"/>
  <c r="G395" i="3"/>
  <c r="H395" i="3"/>
  <c r="I395" i="3"/>
  <c r="J395" i="3"/>
  <c r="K395" i="3"/>
  <c r="L395" i="3"/>
  <c r="M395" i="3"/>
  <c r="N395" i="3"/>
  <c r="O395" i="3"/>
  <c r="P395" i="3"/>
  <c r="Q395" i="3"/>
  <c r="R395" i="3"/>
  <c r="S395" i="3"/>
  <c r="T395" i="3"/>
  <c r="U395" i="3"/>
  <c r="V395" i="3"/>
  <c r="W395" i="3"/>
  <c r="X395" i="3"/>
  <c r="Y395" i="3"/>
  <c r="Z395" i="3"/>
  <c r="AA395" i="3"/>
  <c r="AB395" i="3"/>
  <c r="B396" i="3"/>
  <c r="C396" i="3"/>
  <c r="D396" i="3"/>
  <c r="E396" i="3"/>
  <c r="F396" i="3"/>
  <c r="G396" i="3"/>
  <c r="H396" i="3"/>
  <c r="I396" i="3"/>
  <c r="J396" i="3"/>
  <c r="K396" i="3"/>
  <c r="L396" i="3"/>
  <c r="M396" i="3"/>
  <c r="N396" i="3"/>
  <c r="O396" i="3"/>
  <c r="P396" i="3"/>
  <c r="Q396" i="3"/>
  <c r="R396" i="3"/>
  <c r="S396" i="3"/>
  <c r="T396" i="3"/>
  <c r="U396" i="3"/>
  <c r="V396" i="3"/>
  <c r="W396" i="3"/>
  <c r="X396" i="3"/>
  <c r="Y396" i="3"/>
  <c r="Z396" i="3"/>
  <c r="AA396" i="3"/>
  <c r="AB396" i="3"/>
  <c r="B397" i="3"/>
  <c r="C397" i="3"/>
  <c r="D397" i="3"/>
  <c r="E397" i="3"/>
  <c r="F397" i="3"/>
  <c r="G397" i="3"/>
  <c r="H397" i="3"/>
  <c r="I397" i="3"/>
  <c r="J397" i="3"/>
  <c r="K397" i="3"/>
  <c r="L397" i="3"/>
  <c r="M397" i="3"/>
  <c r="N397" i="3"/>
  <c r="O397" i="3"/>
  <c r="P397" i="3"/>
  <c r="Q397" i="3"/>
  <c r="R397" i="3"/>
  <c r="S397" i="3"/>
  <c r="T397" i="3"/>
  <c r="U397" i="3"/>
  <c r="V397" i="3"/>
  <c r="W397" i="3"/>
  <c r="X397" i="3"/>
  <c r="Y397" i="3"/>
  <c r="Z397" i="3"/>
  <c r="AA397" i="3"/>
  <c r="AB397" i="3"/>
  <c r="B398" i="3"/>
  <c r="C398" i="3"/>
  <c r="D398" i="3"/>
  <c r="E398" i="3"/>
  <c r="F398" i="3"/>
  <c r="G398" i="3"/>
  <c r="H398" i="3"/>
  <c r="I398" i="3"/>
  <c r="J398" i="3"/>
  <c r="K398" i="3"/>
  <c r="L398" i="3"/>
  <c r="M398" i="3"/>
  <c r="N398" i="3"/>
  <c r="O398" i="3"/>
  <c r="P398" i="3"/>
  <c r="Q398" i="3"/>
  <c r="R398" i="3"/>
  <c r="S398" i="3"/>
  <c r="T398" i="3"/>
  <c r="U398" i="3"/>
  <c r="V398" i="3"/>
  <c r="W398" i="3"/>
  <c r="X398" i="3"/>
  <c r="Y398" i="3"/>
  <c r="Z398" i="3"/>
  <c r="AA398" i="3"/>
  <c r="AB398" i="3"/>
  <c r="B399" i="3"/>
  <c r="C399" i="3"/>
  <c r="D399" i="3"/>
  <c r="E399" i="3"/>
  <c r="F399" i="3"/>
  <c r="G399" i="3"/>
  <c r="H399" i="3"/>
  <c r="I399" i="3"/>
  <c r="J399" i="3"/>
  <c r="K399" i="3"/>
  <c r="L399" i="3"/>
  <c r="M399" i="3"/>
  <c r="N399" i="3"/>
  <c r="O399" i="3"/>
  <c r="P399" i="3"/>
  <c r="Q399" i="3"/>
  <c r="R399" i="3"/>
  <c r="S399" i="3"/>
  <c r="T399" i="3"/>
  <c r="U399" i="3"/>
  <c r="V399" i="3"/>
  <c r="W399" i="3"/>
  <c r="X399" i="3"/>
  <c r="Y399" i="3"/>
  <c r="Z399" i="3"/>
  <c r="AA399" i="3"/>
  <c r="AB399" i="3"/>
  <c r="B400" i="3"/>
  <c r="C400" i="3"/>
  <c r="D400" i="3"/>
  <c r="E400" i="3"/>
  <c r="F400" i="3"/>
  <c r="G400" i="3"/>
  <c r="H400" i="3"/>
  <c r="I400" i="3"/>
  <c r="J400" i="3"/>
  <c r="K400" i="3"/>
  <c r="L400" i="3"/>
  <c r="M400" i="3"/>
  <c r="N400" i="3"/>
  <c r="O400" i="3"/>
  <c r="P400" i="3"/>
  <c r="Q400" i="3"/>
  <c r="R400" i="3"/>
  <c r="S400" i="3"/>
  <c r="T400" i="3"/>
  <c r="U400" i="3"/>
  <c r="V400" i="3"/>
  <c r="W400" i="3"/>
  <c r="X400" i="3"/>
  <c r="Y400" i="3"/>
  <c r="Z400" i="3"/>
  <c r="AA400" i="3"/>
  <c r="AB400" i="3"/>
  <c r="B401" i="3"/>
  <c r="C401" i="3"/>
  <c r="D401" i="3"/>
  <c r="E401" i="3"/>
  <c r="F401" i="3"/>
  <c r="G401" i="3"/>
  <c r="H401" i="3"/>
  <c r="I401" i="3"/>
  <c r="J401" i="3"/>
  <c r="K401" i="3"/>
  <c r="L401" i="3"/>
  <c r="M401" i="3"/>
  <c r="N401" i="3"/>
  <c r="O401" i="3"/>
  <c r="P401" i="3"/>
  <c r="Q401" i="3"/>
  <c r="R401" i="3"/>
  <c r="S401" i="3"/>
  <c r="T401" i="3"/>
  <c r="U401" i="3"/>
  <c r="V401" i="3"/>
  <c r="W401" i="3"/>
  <c r="X401" i="3"/>
  <c r="Y401" i="3"/>
  <c r="Z401" i="3"/>
  <c r="AA401" i="3"/>
  <c r="AB401" i="3"/>
  <c r="B402" i="3"/>
  <c r="C402" i="3"/>
  <c r="D402" i="3"/>
  <c r="E402" i="3"/>
  <c r="F402" i="3"/>
  <c r="G402" i="3"/>
  <c r="H402" i="3"/>
  <c r="I402" i="3"/>
  <c r="J402" i="3"/>
  <c r="K402" i="3"/>
  <c r="L402" i="3"/>
  <c r="M402" i="3"/>
  <c r="N402" i="3"/>
  <c r="O402" i="3"/>
  <c r="P402" i="3"/>
  <c r="Q402" i="3"/>
  <c r="R402" i="3"/>
  <c r="S402" i="3"/>
  <c r="T402" i="3"/>
  <c r="U402" i="3"/>
  <c r="V402" i="3"/>
  <c r="W402" i="3"/>
  <c r="X402" i="3"/>
  <c r="Y402" i="3"/>
  <c r="Z402" i="3"/>
  <c r="AA402" i="3"/>
  <c r="AB402" i="3"/>
  <c r="B403" i="3"/>
  <c r="C403" i="3"/>
  <c r="D403" i="3"/>
  <c r="E403" i="3"/>
  <c r="F403" i="3"/>
  <c r="G403" i="3"/>
  <c r="H403" i="3"/>
  <c r="I403" i="3"/>
  <c r="J403" i="3"/>
  <c r="K403" i="3"/>
  <c r="L403" i="3"/>
  <c r="M403" i="3"/>
  <c r="N403" i="3"/>
  <c r="O403" i="3"/>
  <c r="P403" i="3"/>
  <c r="Q403" i="3"/>
  <c r="R403" i="3"/>
  <c r="S403" i="3"/>
  <c r="T403" i="3"/>
  <c r="U403" i="3"/>
  <c r="V403" i="3"/>
  <c r="W403" i="3"/>
  <c r="X403" i="3"/>
  <c r="Y403" i="3"/>
  <c r="Z403" i="3"/>
  <c r="AA403" i="3"/>
  <c r="AB403" i="3"/>
  <c r="B404" i="3"/>
  <c r="C404" i="3"/>
  <c r="D404" i="3"/>
  <c r="E404" i="3"/>
  <c r="F404" i="3"/>
  <c r="G404" i="3"/>
  <c r="H404" i="3"/>
  <c r="I404" i="3"/>
  <c r="J404" i="3"/>
  <c r="K404" i="3"/>
  <c r="L404" i="3"/>
  <c r="M404" i="3"/>
  <c r="N404" i="3"/>
  <c r="O404" i="3"/>
  <c r="P404" i="3"/>
  <c r="Q404" i="3"/>
  <c r="R404" i="3"/>
  <c r="S404" i="3"/>
  <c r="T404" i="3"/>
  <c r="U404" i="3"/>
  <c r="V404" i="3"/>
  <c r="W404" i="3"/>
  <c r="X404" i="3"/>
  <c r="Y404" i="3"/>
  <c r="Z404" i="3"/>
  <c r="AA404" i="3"/>
  <c r="AB404" i="3"/>
  <c r="B405" i="3"/>
  <c r="C405" i="3"/>
  <c r="D405" i="3"/>
  <c r="E405" i="3"/>
  <c r="F405" i="3"/>
  <c r="G405" i="3"/>
  <c r="H405" i="3"/>
  <c r="I405" i="3"/>
  <c r="J405" i="3"/>
  <c r="K405" i="3"/>
  <c r="L405" i="3"/>
  <c r="M405" i="3"/>
  <c r="N405" i="3"/>
  <c r="O405" i="3"/>
  <c r="P405" i="3"/>
  <c r="Q405" i="3"/>
  <c r="R405" i="3"/>
  <c r="S405" i="3"/>
  <c r="T405" i="3"/>
  <c r="U405" i="3"/>
  <c r="V405" i="3"/>
  <c r="W405" i="3"/>
  <c r="X405" i="3"/>
  <c r="Y405" i="3"/>
  <c r="Z405" i="3"/>
  <c r="AA405" i="3"/>
  <c r="AB405" i="3"/>
  <c r="B406" i="3"/>
  <c r="C406" i="3"/>
  <c r="D406" i="3"/>
  <c r="E406" i="3"/>
  <c r="F406" i="3"/>
  <c r="G406" i="3"/>
  <c r="H406" i="3"/>
  <c r="I406" i="3"/>
  <c r="J406" i="3"/>
  <c r="K406" i="3"/>
  <c r="L406" i="3"/>
  <c r="M406" i="3"/>
  <c r="N406" i="3"/>
  <c r="O406" i="3"/>
  <c r="P406" i="3"/>
  <c r="Q406" i="3"/>
  <c r="R406" i="3"/>
  <c r="S406" i="3"/>
  <c r="T406" i="3"/>
  <c r="U406" i="3"/>
  <c r="V406" i="3"/>
  <c r="W406" i="3"/>
  <c r="X406" i="3"/>
  <c r="Y406" i="3"/>
  <c r="Z406" i="3"/>
  <c r="AA406" i="3"/>
  <c r="AB406" i="3"/>
  <c r="B407" i="3"/>
  <c r="C407" i="3"/>
  <c r="D407" i="3"/>
  <c r="E407" i="3"/>
  <c r="F407" i="3"/>
  <c r="G407" i="3"/>
  <c r="H407" i="3"/>
  <c r="I407" i="3"/>
  <c r="J407" i="3"/>
  <c r="K407" i="3"/>
  <c r="L407" i="3"/>
  <c r="M407" i="3"/>
  <c r="N407" i="3"/>
  <c r="O407" i="3"/>
  <c r="P407" i="3"/>
  <c r="Q407" i="3"/>
  <c r="R407" i="3"/>
  <c r="S407" i="3"/>
  <c r="T407" i="3"/>
  <c r="U407" i="3"/>
  <c r="V407" i="3"/>
  <c r="W407" i="3"/>
  <c r="X407" i="3"/>
  <c r="Y407" i="3"/>
  <c r="Z407" i="3"/>
  <c r="AA407" i="3"/>
  <c r="AB407" i="3"/>
  <c r="B408" i="3"/>
  <c r="C408" i="3"/>
  <c r="D408" i="3"/>
  <c r="E408" i="3"/>
  <c r="F408" i="3"/>
  <c r="G408" i="3"/>
  <c r="H408" i="3"/>
  <c r="I408" i="3"/>
  <c r="J408" i="3"/>
  <c r="K408" i="3"/>
  <c r="L408" i="3"/>
  <c r="M408" i="3"/>
  <c r="N408" i="3"/>
  <c r="O408" i="3"/>
  <c r="P408" i="3"/>
  <c r="Q408" i="3"/>
  <c r="R408" i="3"/>
  <c r="S408" i="3"/>
  <c r="T408" i="3"/>
  <c r="U408" i="3"/>
  <c r="V408" i="3"/>
  <c r="W408" i="3"/>
  <c r="X408" i="3"/>
  <c r="Y408" i="3"/>
  <c r="Z408" i="3"/>
  <c r="AA408" i="3"/>
  <c r="AB408" i="3"/>
  <c r="B409" i="3"/>
  <c r="C409" i="3"/>
  <c r="D409" i="3"/>
  <c r="E409" i="3"/>
  <c r="F409" i="3"/>
  <c r="G409" i="3"/>
  <c r="H409" i="3"/>
  <c r="I409" i="3"/>
  <c r="J409" i="3"/>
  <c r="K409" i="3"/>
  <c r="L409" i="3"/>
  <c r="M409" i="3"/>
  <c r="N409" i="3"/>
  <c r="O409" i="3"/>
  <c r="P409" i="3"/>
  <c r="Q409" i="3"/>
  <c r="R409" i="3"/>
  <c r="S409" i="3"/>
  <c r="T409" i="3"/>
  <c r="U409" i="3"/>
  <c r="V409" i="3"/>
  <c r="W409" i="3"/>
  <c r="X409" i="3"/>
  <c r="Y409" i="3"/>
  <c r="Z409" i="3"/>
  <c r="AA409" i="3"/>
  <c r="AB409" i="3"/>
  <c r="B410" i="3"/>
  <c r="C410" i="3"/>
  <c r="D410" i="3"/>
  <c r="E410" i="3"/>
  <c r="F410" i="3"/>
  <c r="G410" i="3"/>
  <c r="H410" i="3"/>
  <c r="I410" i="3"/>
  <c r="J410" i="3"/>
  <c r="K410" i="3"/>
  <c r="L410" i="3"/>
  <c r="M410" i="3"/>
  <c r="N410" i="3"/>
  <c r="O410" i="3"/>
  <c r="P410" i="3"/>
  <c r="Q410" i="3"/>
  <c r="R410" i="3"/>
  <c r="S410" i="3"/>
  <c r="T410" i="3"/>
  <c r="U410" i="3"/>
  <c r="V410" i="3"/>
  <c r="W410" i="3"/>
  <c r="X410" i="3"/>
  <c r="Y410" i="3"/>
  <c r="Z410" i="3"/>
  <c r="AA410" i="3"/>
  <c r="AB410" i="3"/>
  <c r="B411" i="3"/>
  <c r="C411" i="3"/>
  <c r="D411" i="3"/>
  <c r="E411" i="3"/>
  <c r="F411" i="3"/>
  <c r="G411" i="3"/>
  <c r="H411" i="3"/>
  <c r="I411" i="3"/>
  <c r="J411" i="3"/>
  <c r="K411" i="3"/>
  <c r="L411" i="3"/>
  <c r="M411" i="3"/>
  <c r="N411" i="3"/>
  <c r="O411" i="3"/>
  <c r="P411" i="3"/>
  <c r="Q411" i="3"/>
  <c r="R411" i="3"/>
  <c r="S411" i="3"/>
  <c r="T411" i="3"/>
  <c r="U411" i="3"/>
  <c r="V411" i="3"/>
  <c r="W411" i="3"/>
  <c r="X411" i="3"/>
  <c r="Y411" i="3"/>
  <c r="Z411" i="3"/>
  <c r="AA411" i="3"/>
  <c r="AB411" i="3"/>
  <c r="B412" i="3"/>
  <c r="C412" i="3"/>
  <c r="D412" i="3"/>
  <c r="E412" i="3"/>
  <c r="F412" i="3"/>
  <c r="G412" i="3"/>
  <c r="H412" i="3"/>
  <c r="I412" i="3"/>
  <c r="J412" i="3"/>
  <c r="K412" i="3"/>
  <c r="L412" i="3"/>
  <c r="M412" i="3"/>
  <c r="N412" i="3"/>
  <c r="O412" i="3"/>
  <c r="P412" i="3"/>
  <c r="Q412" i="3"/>
  <c r="R412" i="3"/>
  <c r="S412" i="3"/>
  <c r="T412" i="3"/>
  <c r="U412" i="3"/>
  <c r="V412" i="3"/>
  <c r="W412" i="3"/>
  <c r="X412" i="3"/>
  <c r="Y412" i="3"/>
  <c r="Z412" i="3"/>
  <c r="AA412" i="3"/>
  <c r="AB412" i="3"/>
  <c r="B413" i="3"/>
  <c r="C413" i="3"/>
  <c r="D413" i="3"/>
  <c r="E413" i="3"/>
  <c r="F413" i="3"/>
  <c r="G413" i="3"/>
  <c r="H413" i="3"/>
  <c r="I413" i="3"/>
  <c r="J413" i="3"/>
  <c r="K413" i="3"/>
  <c r="L413" i="3"/>
  <c r="M413" i="3"/>
  <c r="N413" i="3"/>
  <c r="O413" i="3"/>
  <c r="P413" i="3"/>
  <c r="Q413" i="3"/>
  <c r="R413" i="3"/>
  <c r="S413" i="3"/>
  <c r="T413" i="3"/>
  <c r="U413" i="3"/>
  <c r="V413" i="3"/>
  <c r="W413" i="3"/>
  <c r="X413" i="3"/>
  <c r="Y413" i="3"/>
  <c r="Z413" i="3"/>
  <c r="AA413" i="3"/>
  <c r="AB413" i="3"/>
  <c r="B414" i="3"/>
  <c r="C414" i="3"/>
  <c r="D414" i="3"/>
  <c r="E414" i="3"/>
  <c r="F414" i="3"/>
  <c r="G414" i="3"/>
  <c r="H414" i="3"/>
  <c r="I414" i="3"/>
  <c r="J414" i="3"/>
  <c r="K414" i="3"/>
  <c r="L414" i="3"/>
  <c r="M414" i="3"/>
  <c r="N414" i="3"/>
  <c r="O414" i="3"/>
  <c r="P414" i="3"/>
  <c r="Q414" i="3"/>
  <c r="R414" i="3"/>
  <c r="S414" i="3"/>
  <c r="T414" i="3"/>
  <c r="U414" i="3"/>
  <c r="V414" i="3"/>
  <c r="W414" i="3"/>
  <c r="X414" i="3"/>
  <c r="Y414" i="3"/>
  <c r="Z414" i="3"/>
  <c r="AA414" i="3"/>
  <c r="AB414" i="3"/>
  <c r="B415" i="3"/>
  <c r="C415" i="3"/>
  <c r="D415" i="3"/>
  <c r="E415" i="3"/>
  <c r="F415" i="3"/>
  <c r="G415" i="3"/>
  <c r="H415" i="3"/>
  <c r="I415" i="3"/>
  <c r="J415" i="3"/>
  <c r="K415" i="3"/>
  <c r="L415" i="3"/>
  <c r="M415" i="3"/>
  <c r="N415" i="3"/>
  <c r="O415" i="3"/>
  <c r="P415" i="3"/>
  <c r="Q415" i="3"/>
  <c r="R415" i="3"/>
  <c r="S415" i="3"/>
  <c r="T415" i="3"/>
  <c r="U415" i="3"/>
  <c r="V415" i="3"/>
  <c r="W415" i="3"/>
  <c r="X415" i="3"/>
  <c r="Y415" i="3"/>
  <c r="Z415" i="3"/>
  <c r="AA415" i="3"/>
  <c r="AB415" i="3"/>
  <c r="B416" i="3"/>
  <c r="C416" i="3"/>
  <c r="D416" i="3"/>
  <c r="E416" i="3"/>
  <c r="F416" i="3"/>
  <c r="G416" i="3"/>
  <c r="H416" i="3"/>
  <c r="I416" i="3"/>
  <c r="J416" i="3"/>
  <c r="K416" i="3"/>
  <c r="L416" i="3"/>
  <c r="M416" i="3"/>
  <c r="N416" i="3"/>
  <c r="O416" i="3"/>
  <c r="P416" i="3"/>
  <c r="Q416" i="3"/>
  <c r="R416" i="3"/>
  <c r="S416" i="3"/>
  <c r="T416" i="3"/>
  <c r="U416" i="3"/>
  <c r="V416" i="3"/>
  <c r="W416" i="3"/>
  <c r="X416" i="3"/>
  <c r="Y416" i="3"/>
  <c r="Z416" i="3"/>
  <c r="AA416" i="3"/>
  <c r="AB416" i="3"/>
  <c r="B417" i="3"/>
  <c r="C417" i="3"/>
  <c r="D417" i="3"/>
  <c r="E417" i="3"/>
  <c r="F417" i="3"/>
  <c r="G417" i="3"/>
  <c r="H417" i="3"/>
  <c r="I417" i="3"/>
  <c r="J417" i="3"/>
  <c r="K417" i="3"/>
  <c r="L417" i="3"/>
  <c r="M417" i="3"/>
  <c r="N417" i="3"/>
  <c r="O417" i="3"/>
  <c r="P417" i="3"/>
  <c r="Q417" i="3"/>
  <c r="R417" i="3"/>
  <c r="S417" i="3"/>
  <c r="T417" i="3"/>
  <c r="U417" i="3"/>
  <c r="V417" i="3"/>
  <c r="W417" i="3"/>
  <c r="X417" i="3"/>
  <c r="Y417" i="3"/>
  <c r="Z417" i="3"/>
  <c r="AA417" i="3"/>
  <c r="AB417" i="3"/>
  <c r="B418" i="3"/>
  <c r="C418" i="3"/>
  <c r="D418" i="3"/>
  <c r="E418" i="3"/>
  <c r="F418" i="3"/>
  <c r="G418" i="3"/>
  <c r="H418" i="3"/>
  <c r="I418" i="3"/>
  <c r="J418" i="3"/>
  <c r="K418" i="3"/>
  <c r="L418" i="3"/>
  <c r="M418" i="3"/>
  <c r="N418" i="3"/>
  <c r="O418" i="3"/>
  <c r="P418" i="3"/>
  <c r="Q418" i="3"/>
  <c r="R418" i="3"/>
  <c r="S418" i="3"/>
  <c r="T418" i="3"/>
  <c r="U418" i="3"/>
  <c r="V418" i="3"/>
  <c r="W418" i="3"/>
  <c r="X418" i="3"/>
  <c r="Y418" i="3"/>
  <c r="Z418" i="3"/>
  <c r="AA418" i="3"/>
  <c r="AB418" i="3"/>
  <c r="B419" i="3"/>
  <c r="C419" i="3"/>
  <c r="D419" i="3"/>
  <c r="E419" i="3"/>
  <c r="F419" i="3"/>
  <c r="G419" i="3"/>
  <c r="H419" i="3"/>
  <c r="I419" i="3"/>
  <c r="J419" i="3"/>
  <c r="K419" i="3"/>
  <c r="L419" i="3"/>
  <c r="M419" i="3"/>
  <c r="N419" i="3"/>
  <c r="O419" i="3"/>
  <c r="P419" i="3"/>
  <c r="Q419" i="3"/>
  <c r="R419" i="3"/>
  <c r="S419" i="3"/>
  <c r="T419" i="3"/>
  <c r="U419" i="3"/>
  <c r="V419" i="3"/>
  <c r="W419" i="3"/>
  <c r="X419" i="3"/>
  <c r="Y419" i="3"/>
  <c r="Z419" i="3"/>
  <c r="AA419" i="3"/>
  <c r="AB419" i="3"/>
  <c r="B420" i="3"/>
  <c r="C420" i="3"/>
  <c r="D420" i="3"/>
  <c r="E420" i="3"/>
  <c r="F420" i="3"/>
  <c r="G420" i="3"/>
  <c r="H420" i="3"/>
  <c r="I420" i="3"/>
  <c r="J420" i="3"/>
  <c r="K420" i="3"/>
  <c r="L420" i="3"/>
  <c r="M420" i="3"/>
  <c r="N420" i="3"/>
  <c r="O420" i="3"/>
  <c r="P420" i="3"/>
  <c r="Q420" i="3"/>
  <c r="R420" i="3"/>
  <c r="S420" i="3"/>
  <c r="T420" i="3"/>
  <c r="U420" i="3"/>
  <c r="V420" i="3"/>
  <c r="W420" i="3"/>
  <c r="X420" i="3"/>
  <c r="Y420" i="3"/>
  <c r="Z420" i="3"/>
  <c r="AA420" i="3"/>
  <c r="AB420" i="3"/>
  <c r="B421" i="3"/>
  <c r="C421" i="3"/>
  <c r="D421" i="3"/>
  <c r="E421" i="3"/>
  <c r="F421" i="3"/>
  <c r="G421" i="3"/>
  <c r="H421" i="3"/>
  <c r="I421" i="3"/>
  <c r="J421" i="3"/>
  <c r="K421" i="3"/>
  <c r="L421" i="3"/>
  <c r="M421" i="3"/>
  <c r="N421" i="3"/>
  <c r="O421" i="3"/>
  <c r="P421" i="3"/>
  <c r="Q421" i="3"/>
  <c r="R421" i="3"/>
  <c r="S421" i="3"/>
  <c r="T421" i="3"/>
  <c r="U421" i="3"/>
  <c r="V421" i="3"/>
  <c r="W421" i="3"/>
  <c r="X421" i="3"/>
  <c r="Y421" i="3"/>
  <c r="Z421" i="3"/>
  <c r="AA421" i="3"/>
  <c r="AB421" i="3"/>
  <c r="B422" i="3"/>
  <c r="C422" i="3"/>
  <c r="D422" i="3"/>
  <c r="E422" i="3"/>
  <c r="F422" i="3"/>
  <c r="G422" i="3"/>
  <c r="H422" i="3"/>
  <c r="I422" i="3"/>
  <c r="J422" i="3"/>
  <c r="K422" i="3"/>
  <c r="L422" i="3"/>
  <c r="M422" i="3"/>
  <c r="N422" i="3"/>
  <c r="O422" i="3"/>
  <c r="P422" i="3"/>
  <c r="Q422" i="3"/>
  <c r="R422" i="3"/>
  <c r="S422" i="3"/>
  <c r="T422" i="3"/>
  <c r="U422" i="3"/>
  <c r="V422" i="3"/>
  <c r="W422" i="3"/>
  <c r="X422" i="3"/>
  <c r="Y422" i="3"/>
  <c r="Z422" i="3"/>
  <c r="AA422" i="3"/>
  <c r="AB422" i="3"/>
  <c r="B423" i="3"/>
  <c r="C423" i="3"/>
  <c r="D423" i="3"/>
  <c r="E423" i="3"/>
  <c r="F423" i="3"/>
  <c r="G423" i="3"/>
  <c r="H423" i="3"/>
  <c r="I423" i="3"/>
  <c r="J423" i="3"/>
  <c r="K423" i="3"/>
  <c r="L423" i="3"/>
  <c r="M423" i="3"/>
  <c r="N423" i="3"/>
  <c r="O423" i="3"/>
  <c r="P423" i="3"/>
  <c r="Q423" i="3"/>
  <c r="R423" i="3"/>
  <c r="S423" i="3"/>
  <c r="T423" i="3"/>
  <c r="U423" i="3"/>
  <c r="V423" i="3"/>
  <c r="W423" i="3"/>
  <c r="X423" i="3"/>
  <c r="Y423" i="3"/>
  <c r="Z423" i="3"/>
  <c r="AA423" i="3"/>
  <c r="AB423" i="3"/>
  <c r="B424" i="3"/>
  <c r="C424" i="3"/>
  <c r="D424" i="3"/>
  <c r="E424" i="3"/>
  <c r="F424" i="3"/>
  <c r="G424" i="3"/>
  <c r="H424" i="3"/>
  <c r="I424" i="3"/>
  <c r="J424" i="3"/>
  <c r="K424" i="3"/>
  <c r="L424" i="3"/>
  <c r="M424" i="3"/>
  <c r="N424" i="3"/>
  <c r="O424" i="3"/>
  <c r="P424" i="3"/>
  <c r="Q424" i="3"/>
  <c r="R424" i="3"/>
  <c r="S424" i="3"/>
  <c r="T424" i="3"/>
  <c r="U424" i="3"/>
  <c r="V424" i="3"/>
  <c r="W424" i="3"/>
  <c r="X424" i="3"/>
  <c r="Y424" i="3"/>
  <c r="Z424" i="3"/>
  <c r="AA424" i="3"/>
  <c r="AB424" i="3"/>
  <c r="B425" i="3"/>
  <c r="C425" i="3"/>
  <c r="D425" i="3"/>
  <c r="E425" i="3"/>
  <c r="F425" i="3"/>
  <c r="G425" i="3"/>
  <c r="H425" i="3"/>
  <c r="I425" i="3"/>
  <c r="J425" i="3"/>
  <c r="K425" i="3"/>
  <c r="L425" i="3"/>
  <c r="M425" i="3"/>
  <c r="N425" i="3"/>
  <c r="O425" i="3"/>
  <c r="P425" i="3"/>
  <c r="Q425" i="3"/>
  <c r="R425" i="3"/>
  <c r="S425" i="3"/>
  <c r="T425" i="3"/>
  <c r="U425" i="3"/>
  <c r="V425" i="3"/>
  <c r="W425" i="3"/>
  <c r="X425" i="3"/>
  <c r="Y425" i="3"/>
  <c r="Z425" i="3"/>
  <c r="AA425" i="3"/>
  <c r="AB425" i="3"/>
  <c r="B426" i="3"/>
  <c r="C426" i="3"/>
  <c r="D426" i="3"/>
  <c r="E426" i="3"/>
  <c r="F426" i="3"/>
  <c r="G426" i="3"/>
  <c r="H426" i="3"/>
  <c r="I426" i="3"/>
  <c r="J426" i="3"/>
  <c r="K426" i="3"/>
  <c r="L426" i="3"/>
  <c r="M426" i="3"/>
  <c r="N426" i="3"/>
  <c r="O426" i="3"/>
  <c r="P426" i="3"/>
  <c r="Q426" i="3"/>
  <c r="R426" i="3"/>
  <c r="S426" i="3"/>
  <c r="T426" i="3"/>
  <c r="U426" i="3"/>
  <c r="V426" i="3"/>
  <c r="W426" i="3"/>
  <c r="X426" i="3"/>
  <c r="Y426" i="3"/>
  <c r="Z426" i="3"/>
  <c r="AA426" i="3"/>
  <c r="AB426" i="3"/>
  <c r="B427" i="3"/>
  <c r="C427" i="3"/>
  <c r="D427" i="3"/>
  <c r="E427" i="3"/>
  <c r="F427" i="3"/>
  <c r="G427" i="3"/>
  <c r="H427" i="3"/>
  <c r="I427" i="3"/>
  <c r="J427" i="3"/>
  <c r="K427" i="3"/>
  <c r="L427" i="3"/>
  <c r="M427" i="3"/>
  <c r="N427" i="3"/>
  <c r="O427" i="3"/>
  <c r="P427" i="3"/>
  <c r="Q427" i="3"/>
  <c r="R427" i="3"/>
  <c r="S427" i="3"/>
  <c r="T427" i="3"/>
  <c r="U427" i="3"/>
  <c r="V427" i="3"/>
  <c r="W427" i="3"/>
  <c r="X427" i="3"/>
  <c r="Y427" i="3"/>
  <c r="Z427" i="3"/>
  <c r="AA427" i="3"/>
  <c r="AB427" i="3"/>
  <c r="B428" i="3"/>
  <c r="C428" i="3"/>
  <c r="D428" i="3"/>
  <c r="E428" i="3"/>
  <c r="F428" i="3"/>
  <c r="G428" i="3"/>
  <c r="H428" i="3"/>
  <c r="I428" i="3"/>
  <c r="J428" i="3"/>
  <c r="K428" i="3"/>
  <c r="L428" i="3"/>
  <c r="M428" i="3"/>
  <c r="N428" i="3"/>
  <c r="O428" i="3"/>
  <c r="P428" i="3"/>
  <c r="Q428" i="3"/>
  <c r="R428" i="3"/>
  <c r="S428" i="3"/>
  <c r="T428" i="3"/>
  <c r="U428" i="3"/>
  <c r="V428" i="3"/>
  <c r="W428" i="3"/>
  <c r="X428" i="3"/>
  <c r="Y428" i="3"/>
  <c r="Z428" i="3"/>
  <c r="AA428" i="3"/>
  <c r="AB428" i="3"/>
  <c r="I328" i="1" l="1"/>
  <c r="J328" i="1"/>
  <c r="I329" i="1"/>
  <c r="J329" i="1"/>
  <c r="L2" i="1"/>
  <c r="K2" i="1"/>
  <c r="J2" i="1"/>
  <c r="AG3" i="1"/>
  <c r="AH3" i="1"/>
  <c r="AG4" i="1"/>
  <c r="AH4" i="1"/>
  <c r="AG5" i="1"/>
  <c r="AH5" i="1"/>
  <c r="AG6" i="1"/>
  <c r="AH6" i="1"/>
  <c r="AG7" i="1"/>
  <c r="AH7" i="1"/>
  <c r="AG8" i="1"/>
  <c r="AH8" i="1"/>
  <c r="AG9" i="1"/>
  <c r="AH9" i="1"/>
  <c r="AG10" i="1"/>
  <c r="AH10" i="1"/>
  <c r="AG11" i="1"/>
  <c r="AH11" i="1"/>
  <c r="AG12" i="1"/>
  <c r="AH12" i="1"/>
  <c r="AG13" i="1"/>
  <c r="AH13" i="1"/>
  <c r="AG14" i="1"/>
  <c r="AH14" i="1"/>
  <c r="AG15" i="1"/>
  <c r="AH15" i="1"/>
  <c r="AG16" i="1"/>
  <c r="AH16" i="1"/>
  <c r="AG17" i="1"/>
  <c r="AH17" i="1"/>
  <c r="AG18" i="1"/>
  <c r="AH18" i="1"/>
  <c r="AG19" i="1"/>
  <c r="AH19" i="1"/>
  <c r="AG20" i="1"/>
  <c r="AH20" i="1"/>
  <c r="AG21" i="1"/>
  <c r="AH21" i="1"/>
  <c r="AG22" i="1"/>
  <c r="AH22" i="1"/>
  <c r="AG23" i="1"/>
  <c r="AH23" i="1"/>
  <c r="AG24" i="1"/>
  <c r="AH24" i="1"/>
  <c r="AG25" i="1"/>
  <c r="AH25" i="1"/>
  <c r="AG26" i="1"/>
  <c r="AH26" i="1"/>
  <c r="AG27" i="1"/>
  <c r="AH27" i="1"/>
  <c r="AG28" i="1"/>
  <c r="AH28" i="1"/>
  <c r="AG29" i="1"/>
  <c r="AH29" i="1"/>
  <c r="AG30" i="1"/>
  <c r="AH30" i="1"/>
  <c r="AG31" i="1"/>
  <c r="AH31" i="1"/>
  <c r="AG32" i="1"/>
  <c r="AH32" i="1"/>
  <c r="AG33" i="1"/>
  <c r="AH33" i="1"/>
  <c r="AG34" i="1"/>
  <c r="AH34" i="1"/>
  <c r="AG35" i="1"/>
  <c r="AH35" i="1"/>
  <c r="AG36" i="1"/>
  <c r="AH36" i="1"/>
  <c r="AG37" i="1"/>
  <c r="AH37" i="1"/>
  <c r="AG38" i="1"/>
  <c r="AH38" i="1"/>
  <c r="AG39" i="1"/>
  <c r="AH39" i="1"/>
  <c r="AG40" i="1"/>
  <c r="AH40" i="1"/>
  <c r="AG41" i="1"/>
  <c r="AH41" i="1"/>
  <c r="AG42" i="1"/>
  <c r="AH42" i="1"/>
  <c r="AG43" i="1"/>
  <c r="AH43" i="1"/>
  <c r="AG44" i="1"/>
  <c r="AH44" i="1"/>
  <c r="AG45" i="1"/>
  <c r="AH45" i="1"/>
  <c r="AG46" i="1"/>
  <c r="AH46" i="1"/>
  <c r="AG47" i="1"/>
  <c r="AH47" i="1"/>
  <c r="AG48" i="1"/>
  <c r="AH48" i="1"/>
  <c r="AG49" i="1"/>
  <c r="AH49" i="1"/>
  <c r="AG50" i="1"/>
  <c r="AH50" i="1"/>
  <c r="AG51" i="1"/>
  <c r="AH51" i="1"/>
  <c r="AG52" i="1"/>
  <c r="AH52" i="1"/>
  <c r="AG53" i="1"/>
  <c r="AH53" i="1"/>
  <c r="AG54" i="1"/>
  <c r="AH54" i="1"/>
  <c r="AG55" i="1"/>
  <c r="AH55" i="1"/>
  <c r="AG56" i="1"/>
  <c r="AH56" i="1"/>
  <c r="AG57" i="1"/>
  <c r="AH57" i="1"/>
  <c r="AG58" i="1"/>
  <c r="AH58" i="1"/>
  <c r="AG59" i="1"/>
  <c r="AH59" i="1"/>
  <c r="AG60" i="1"/>
  <c r="AH60" i="1"/>
  <c r="AG61" i="1"/>
  <c r="AH61" i="1"/>
  <c r="AG62" i="1"/>
  <c r="AH62" i="1"/>
  <c r="AG63" i="1"/>
  <c r="AH63" i="1"/>
  <c r="AG64" i="1"/>
  <c r="AH64" i="1"/>
  <c r="AG65" i="1"/>
  <c r="AH65" i="1"/>
  <c r="AG66" i="1"/>
  <c r="AH66" i="1"/>
  <c r="AG67" i="1"/>
  <c r="AH67" i="1"/>
  <c r="AG68" i="1"/>
  <c r="AH68" i="1"/>
  <c r="AG69" i="1"/>
  <c r="AH69" i="1"/>
  <c r="AG70" i="1"/>
  <c r="AH70" i="1"/>
  <c r="AG71" i="1"/>
  <c r="AH71" i="1"/>
  <c r="AG72" i="1"/>
  <c r="AH72" i="1"/>
  <c r="AG73" i="1"/>
  <c r="AH73" i="1"/>
  <c r="AG74" i="1"/>
  <c r="AH74" i="1"/>
  <c r="AG75" i="1"/>
  <c r="AH75" i="1"/>
  <c r="AG76" i="1"/>
  <c r="AH76" i="1"/>
  <c r="AG77" i="1"/>
  <c r="AH77" i="1"/>
  <c r="AG78" i="1"/>
  <c r="AH78" i="1"/>
  <c r="AG79" i="1"/>
  <c r="AH79" i="1"/>
  <c r="AG80" i="1"/>
  <c r="AH80" i="1"/>
  <c r="AG81" i="1"/>
  <c r="AH81" i="1"/>
  <c r="AG82" i="1"/>
  <c r="AH82" i="1"/>
  <c r="AG83" i="1"/>
  <c r="AH83" i="1"/>
  <c r="AG84" i="1"/>
  <c r="AH84" i="1"/>
  <c r="AG85" i="1"/>
  <c r="AH85" i="1"/>
  <c r="AG86" i="1"/>
  <c r="AH86" i="1"/>
  <c r="AG87" i="1"/>
  <c r="AH87" i="1"/>
  <c r="AG88" i="1"/>
  <c r="AH88" i="1"/>
  <c r="AG89" i="1"/>
  <c r="AH89" i="1"/>
  <c r="AG90" i="1"/>
  <c r="AH90" i="1"/>
  <c r="AG91" i="1"/>
  <c r="AH91" i="1"/>
  <c r="AG92" i="1"/>
  <c r="AH92" i="1"/>
  <c r="AG93" i="1"/>
  <c r="AH93" i="1"/>
  <c r="AG94" i="1"/>
  <c r="AH94" i="1"/>
  <c r="AG95" i="1"/>
  <c r="AH95" i="1"/>
  <c r="AG96" i="1"/>
  <c r="AH96" i="1"/>
  <c r="AG97" i="1"/>
  <c r="AH97" i="1"/>
  <c r="AG98" i="1"/>
  <c r="AH98" i="1"/>
  <c r="AG99" i="1"/>
  <c r="AH99" i="1"/>
  <c r="AG100" i="1"/>
  <c r="AH100" i="1"/>
  <c r="AG101" i="1"/>
  <c r="AH101" i="1"/>
  <c r="AG102" i="1"/>
  <c r="AH102" i="1"/>
  <c r="AG103" i="1"/>
  <c r="AH103" i="1"/>
  <c r="AG104" i="1"/>
  <c r="AH104" i="1"/>
  <c r="AG105" i="1"/>
  <c r="AH105" i="1"/>
  <c r="AG106" i="1"/>
  <c r="AH106" i="1"/>
  <c r="AG107" i="1"/>
  <c r="AH107" i="1"/>
  <c r="AG108" i="1"/>
  <c r="AH108" i="1"/>
  <c r="AG109" i="1"/>
  <c r="AH109" i="1"/>
  <c r="AG110" i="1"/>
  <c r="AH110" i="1"/>
  <c r="AG111" i="1"/>
  <c r="AH111" i="1"/>
  <c r="AG112" i="1"/>
  <c r="AH112" i="1"/>
  <c r="AG113" i="1"/>
  <c r="AH113" i="1"/>
  <c r="AG114" i="1"/>
  <c r="AH114" i="1"/>
  <c r="AG115" i="1"/>
  <c r="AH115" i="1"/>
  <c r="AG116" i="1"/>
  <c r="AH116" i="1"/>
  <c r="AG117" i="1"/>
  <c r="AH117" i="1"/>
  <c r="AG118" i="1"/>
  <c r="AH118" i="1"/>
  <c r="AG119" i="1"/>
  <c r="AH119" i="1"/>
  <c r="AG120" i="1"/>
  <c r="AH120" i="1"/>
  <c r="AG121" i="1"/>
  <c r="AH121" i="1"/>
  <c r="AG122" i="1"/>
  <c r="AH122" i="1"/>
  <c r="AG123" i="1"/>
  <c r="AH123" i="1"/>
  <c r="AG124" i="1"/>
  <c r="AH124" i="1"/>
  <c r="AG125" i="1"/>
  <c r="AH125" i="1"/>
  <c r="AG126" i="1"/>
  <c r="AH126" i="1"/>
  <c r="AG127" i="1"/>
  <c r="AH127" i="1"/>
  <c r="AG128" i="1"/>
  <c r="AH128" i="1"/>
  <c r="AG129" i="1"/>
  <c r="AH129" i="1"/>
  <c r="AG130" i="1"/>
  <c r="AH130" i="1"/>
  <c r="AG131" i="1"/>
  <c r="AH131" i="1"/>
  <c r="AG132" i="1"/>
  <c r="AH132" i="1"/>
  <c r="AG133" i="1"/>
  <c r="AH133" i="1"/>
  <c r="AG134" i="1"/>
  <c r="AH134" i="1"/>
  <c r="AG135" i="1"/>
  <c r="AH135" i="1"/>
  <c r="AG136" i="1"/>
  <c r="AH136" i="1"/>
  <c r="AG137" i="1"/>
  <c r="AH137" i="1"/>
  <c r="AG138" i="1"/>
  <c r="AH138" i="1"/>
  <c r="AG139" i="1"/>
  <c r="AH139" i="1"/>
  <c r="AG140" i="1"/>
  <c r="AH140" i="1"/>
  <c r="AG141" i="1"/>
  <c r="AH141" i="1"/>
  <c r="AG142" i="1"/>
  <c r="AH142" i="1"/>
  <c r="AG143" i="1"/>
  <c r="AH143" i="1"/>
  <c r="AG144" i="1"/>
  <c r="AH144" i="1"/>
  <c r="AG145" i="1"/>
  <c r="AH145" i="1"/>
  <c r="AG146" i="1"/>
  <c r="AH146" i="1"/>
  <c r="AG147" i="1"/>
  <c r="AH147" i="1"/>
  <c r="AG148" i="1"/>
  <c r="AH148" i="1"/>
  <c r="AG149" i="1"/>
  <c r="AH149" i="1"/>
  <c r="AG150" i="1"/>
  <c r="AH150" i="1"/>
  <c r="AG151" i="1"/>
  <c r="AH151" i="1"/>
  <c r="AG152" i="1"/>
  <c r="AH152" i="1"/>
  <c r="AG153" i="1"/>
  <c r="AH153" i="1"/>
  <c r="AG154" i="1"/>
  <c r="AH154" i="1"/>
  <c r="AG155" i="1"/>
  <c r="AH155" i="1"/>
  <c r="AG156" i="1"/>
  <c r="AH156" i="1"/>
  <c r="AG157" i="1"/>
  <c r="AH157" i="1"/>
  <c r="AG158" i="1"/>
  <c r="AH158" i="1"/>
  <c r="AG159" i="1"/>
  <c r="AH159" i="1"/>
  <c r="AG160" i="1"/>
  <c r="AH160" i="1"/>
  <c r="AG161" i="1"/>
  <c r="AH161" i="1"/>
  <c r="AG162" i="1"/>
  <c r="AH162" i="1"/>
  <c r="AG163" i="1"/>
  <c r="AH163" i="1"/>
  <c r="AG164" i="1"/>
  <c r="AH164" i="1"/>
  <c r="AG165" i="1"/>
  <c r="AH165" i="1"/>
  <c r="AG166" i="1"/>
  <c r="AH166" i="1"/>
  <c r="AG167" i="1"/>
  <c r="AH167" i="1"/>
  <c r="AG168" i="1"/>
  <c r="AH168" i="1"/>
  <c r="AG169" i="1"/>
  <c r="AH169" i="1"/>
  <c r="AG170" i="1"/>
  <c r="AH170" i="1"/>
  <c r="AG171" i="1"/>
  <c r="AH171" i="1"/>
  <c r="AG172" i="1"/>
  <c r="AH172" i="1"/>
  <c r="AG173" i="1"/>
  <c r="AH173" i="1"/>
  <c r="AG174" i="1"/>
  <c r="AH174" i="1"/>
  <c r="AG175" i="1"/>
  <c r="AH175" i="1"/>
  <c r="AG176" i="1"/>
  <c r="AH176" i="1"/>
  <c r="AG177" i="1"/>
  <c r="AH177" i="1"/>
  <c r="AG178" i="1"/>
  <c r="AH178" i="1"/>
  <c r="AG179" i="1"/>
  <c r="AH179" i="1"/>
  <c r="AG180" i="1"/>
  <c r="AH180" i="1"/>
  <c r="AG181" i="1"/>
  <c r="AH181" i="1"/>
  <c r="AG182" i="1"/>
  <c r="AH182" i="1"/>
  <c r="AG183" i="1"/>
  <c r="AH183" i="1"/>
  <c r="AG184" i="1"/>
  <c r="AH184" i="1"/>
  <c r="AG185" i="1"/>
  <c r="AH185" i="1"/>
  <c r="AG186" i="1"/>
  <c r="AH186" i="1"/>
  <c r="AG187" i="1"/>
  <c r="AH187" i="1"/>
  <c r="AG188" i="1"/>
  <c r="AH188" i="1"/>
  <c r="AG189" i="1"/>
  <c r="AH189" i="1"/>
  <c r="AG190" i="1"/>
  <c r="AH190" i="1"/>
  <c r="AG191" i="1"/>
  <c r="AH191" i="1"/>
  <c r="AG192" i="1"/>
  <c r="AH192" i="1"/>
  <c r="AG193" i="1"/>
  <c r="AH193" i="1"/>
  <c r="AG194" i="1"/>
  <c r="AH194" i="1"/>
  <c r="AG195" i="1"/>
  <c r="AH195" i="1"/>
  <c r="AG196" i="1"/>
  <c r="AH196" i="1"/>
  <c r="AG197" i="1"/>
  <c r="AH197" i="1"/>
  <c r="AG198" i="1"/>
  <c r="AH198" i="1"/>
  <c r="AG199" i="1"/>
  <c r="AH199" i="1"/>
  <c r="AG200" i="1"/>
  <c r="AH200" i="1"/>
  <c r="AG201" i="1"/>
  <c r="AH201" i="1"/>
  <c r="AG202" i="1"/>
  <c r="AH202" i="1"/>
  <c r="AG203" i="1"/>
  <c r="AH203" i="1"/>
  <c r="AG204" i="1"/>
  <c r="AH204" i="1"/>
  <c r="AG205" i="1"/>
  <c r="AH205" i="1"/>
  <c r="AG206" i="1"/>
  <c r="AH206" i="1"/>
  <c r="AG207" i="1"/>
  <c r="AH207" i="1"/>
  <c r="AG208" i="1"/>
  <c r="AH208" i="1"/>
  <c r="AG209" i="1"/>
  <c r="AH209" i="1"/>
  <c r="AG210" i="1"/>
  <c r="AH210" i="1"/>
  <c r="AG211" i="1"/>
  <c r="AH211" i="1"/>
  <c r="AG212" i="1"/>
  <c r="AH212" i="1"/>
  <c r="AG213" i="1"/>
  <c r="AH213" i="1"/>
  <c r="AG214" i="1"/>
  <c r="AH214" i="1"/>
  <c r="AG215" i="1"/>
  <c r="AH215" i="1"/>
  <c r="AG216" i="1"/>
  <c r="AH216" i="1"/>
  <c r="AG217" i="1"/>
  <c r="AH217" i="1"/>
  <c r="AG218" i="1"/>
  <c r="AH218" i="1"/>
  <c r="AG219" i="1"/>
  <c r="AH219" i="1"/>
  <c r="AG220" i="1"/>
  <c r="AH220" i="1"/>
  <c r="AG221" i="1"/>
  <c r="AH221" i="1"/>
  <c r="AG222" i="1"/>
  <c r="AH222" i="1"/>
  <c r="AG223" i="1"/>
  <c r="AH223" i="1"/>
  <c r="AG224" i="1"/>
  <c r="AH224" i="1"/>
  <c r="AG225" i="1"/>
  <c r="AH225" i="1"/>
  <c r="AG226" i="1"/>
  <c r="AH226" i="1"/>
  <c r="AG227" i="1"/>
  <c r="AH227" i="1"/>
  <c r="AG228" i="1"/>
  <c r="AH228" i="1"/>
  <c r="AG229" i="1"/>
  <c r="AH229" i="1"/>
  <c r="AG230" i="1"/>
  <c r="AH230" i="1"/>
  <c r="AG231" i="1"/>
  <c r="AH231" i="1"/>
  <c r="AG232" i="1"/>
  <c r="AH232" i="1"/>
  <c r="AG233" i="1"/>
  <c r="AH233" i="1"/>
  <c r="AG234" i="1"/>
  <c r="AH234" i="1"/>
  <c r="AG235" i="1"/>
  <c r="AH235" i="1"/>
  <c r="AG236" i="1"/>
  <c r="AH236" i="1"/>
  <c r="AG237" i="1"/>
  <c r="AH237" i="1"/>
  <c r="AG238" i="1"/>
  <c r="AH238" i="1"/>
  <c r="AG239" i="1"/>
  <c r="AH239" i="1"/>
  <c r="AG240" i="1"/>
  <c r="AH240" i="1"/>
  <c r="AG241" i="1"/>
  <c r="AH241" i="1"/>
  <c r="AG242" i="1"/>
  <c r="AH242" i="1"/>
  <c r="AG243" i="1"/>
  <c r="AH243" i="1"/>
  <c r="AG244" i="1"/>
  <c r="AH244" i="1"/>
  <c r="AG245" i="1"/>
  <c r="AH245" i="1"/>
  <c r="AG246" i="1"/>
  <c r="AH246" i="1"/>
  <c r="AG247" i="1"/>
  <c r="AH247" i="1"/>
  <c r="AG248" i="1"/>
  <c r="AH248" i="1"/>
  <c r="AG249" i="1"/>
  <c r="AH249" i="1"/>
  <c r="AG250" i="1"/>
  <c r="AH250" i="1"/>
  <c r="AG251" i="1"/>
  <c r="AH251" i="1"/>
  <c r="AG252" i="1"/>
  <c r="AH252" i="1"/>
  <c r="AG253" i="1"/>
  <c r="AH253" i="1"/>
  <c r="AG254" i="1"/>
  <c r="AH254" i="1"/>
  <c r="AG255" i="1"/>
  <c r="AH255" i="1"/>
  <c r="AG256" i="1"/>
  <c r="AH256" i="1"/>
  <c r="AG257" i="1"/>
  <c r="AH257" i="1"/>
  <c r="AG258" i="1"/>
  <c r="AH258" i="1"/>
  <c r="AG259" i="1"/>
  <c r="AH259" i="1"/>
  <c r="AG260" i="1"/>
  <c r="AH260" i="1"/>
  <c r="AG261" i="1"/>
  <c r="AH261" i="1"/>
  <c r="AG262" i="1"/>
  <c r="AH262" i="1"/>
  <c r="AG263" i="1"/>
  <c r="AH263" i="1"/>
  <c r="AG264" i="1"/>
  <c r="AH264" i="1"/>
  <c r="AG265" i="1"/>
  <c r="AH265" i="1"/>
  <c r="AG266" i="1"/>
  <c r="AH266" i="1"/>
  <c r="AG267" i="1"/>
  <c r="AH267" i="1"/>
  <c r="AG268" i="1"/>
  <c r="AH268" i="1"/>
  <c r="AG269" i="1"/>
  <c r="AH269" i="1"/>
  <c r="AG270" i="1"/>
  <c r="AH270" i="1"/>
  <c r="AG271" i="1"/>
  <c r="AH271" i="1"/>
  <c r="AG272" i="1"/>
  <c r="AH272" i="1"/>
  <c r="AG273" i="1"/>
  <c r="AH273" i="1"/>
  <c r="AG274" i="1"/>
  <c r="AH274" i="1"/>
  <c r="AG275" i="1"/>
  <c r="AH275" i="1"/>
  <c r="AG276" i="1"/>
  <c r="AH276" i="1"/>
  <c r="AG277" i="1"/>
  <c r="AH277" i="1"/>
  <c r="AG278" i="1"/>
  <c r="AH278" i="1"/>
  <c r="AG279" i="1"/>
  <c r="AH279" i="1"/>
  <c r="AG280" i="1"/>
  <c r="AH280" i="1"/>
  <c r="AG281" i="1"/>
  <c r="AH281" i="1"/>
  <c r="AG282" i="1"/>
  <c r="AH282" i="1"/>
  <c r="AG283" i="1"/>
  <c r="AH283" i="1"/>
  <c r="AG284" i="1"/>
  <c r="AH284" i="1"/>
  <c r="AG285" i="1"/>
  <c r="AH285" i="1"/>
  <c r="AG286" i="1"/>
  <c r="AH286" i="1"/>
  <c r="AG287" i="1"/>
  <c r="AH287" i="1"/>
  <c r="AG288" i="1"/>
  <c r="AH288" i="1"/>
  <c r="AG289" i="1"/>
  <c r="AH289" i="1"/>
  <c r="AG290" i="1"/>
  <c r="AH290" i="1"/>
  <c r="AG291" i="1"/>
  <c r="AH291" i="1"/>
  <c r="AG292" i="1"/>
  <c r="AH292" i="1"/>
  <c r="AG293" i="1"/>
  <c r="AH293" i="1"/>
  <c r="AG294" i="1"/>
  <c r="AH294" i="1"/>
  <c r="AG295" i="1"/>
  <c r="AH295" i="1"/>
  <c r="AG296" i="1"/>
  <c r="AH296" i="1"/>
  <c r="AG297" i="1"/>
  <c r="AH297" i="1"/>
  <c r="AG298" i="1"/>
  <c r="AH298" i="1"/>
  <c r="AG299" i="1"/>
  <c r="AH299" i="1"/>
  <c r="AG300" i="1"/>
  <c r="AH300" i="1"/>
  <c r="AG301" i="1"/>
  <c r="AH301" i="1"/>
  <c r="AG302" i="1"/>
  <c r="AH302" i="1"/>
  <c r="AG303" i="1"/>
  <c r="AH303" i="1"/>
  <c r="AG304" i="1"/>
  <c r="AH304" i="1"/>
  <c r="AG305" i="1"/>
  <c r="AH305" i="1"/>
  <c r="AG306" i="1"/>
  <c r="AH306" i="1"/>
  <c r="AG307" i="1"/>
  <c r="AH307" i="1"/>
  <c r="AG308" i="1"/>
  <c r="AH308" i="1"/>
  <c r="AG309" i="1"/>
  <c r="AH309" i="1"/>
  <c r="AG310" i="1"/>
  <c r="AH310" i="1"/>
  <c r="AG311" i="1"/>
  <c r="AH311" i="1"/>
  <c r="AG312" i="1"/>
  <c r="AH312" i="1"/>
  <c r="AG313" i="1"/>
  <c r="AH313" i="1"/>
  <c r="AG314" i="1"/>
  <c r="AH314" i="1"/>
  <c r="AG315" i="1"/>
  <c r="AH315" i="1"/>
  <c r="AG316" i="1"/>
  <c r="AH316" i="1"/>
  <c r="AG317" i="1"/>
  <c r="AH317" i="1"/>
  <c r="AG318" i="1"/>
  <c r="AH318" i="1"/>
  <c r="AG319" i="1"/>
  <c r="AH319" i="1"/>
  <c r="AG320" i="1"/>
  <c r="AH320" i="1"/>
  <c r="AG321" i="1"/>
  <c r="AH321" i="1"/>
  <c r="AG322" i="1"/>
  <c r="AH322" i="1"/>
  <c r="AG323" i="1"/>
  <c r="AH323" i="1"/>
  <c r="AG324" i="1"/>
  <c r="AH324" i="1"/>
  <c r="AG325" i="1"/>
  <c r="AH325" i="1"/>
  <c r="AG326" i="1"/>
  <c r="AH326" i="1"/>
  <c r="AG327" i="1"/>
  <c r="AH327" i="1"/>
  <c r="AG328" i="1"/>
  <c r="AH328" i="1"/>
  <c r="AG329" i="1"/>
  <c r="AH329" i="1"/>
  <c r="AG330" i="1"/>
  <c r="AH330" i="1"/>
  <c r="AG331" i="1"/>
  <c r="AH331" i="1"/>
  <c r="AG332" i="1"/>
  <c r="AH332" i="1"/>
  <c r="AG333" i="1"/>
  <c r="AH333" i="1"/>
  <c r="AG334" i="1"/>
  <c r="AH334" i="1"/>
  <c r="AG335" i="1"/>
  <c r="AH335" i="1"/>
  <c r="AG336" i="1"/>
  <c r="AH336" i="1"/>
  <c r="AG337" i="1"/>
  <c r="AH337" i="1"/>
  <c r="AG338" i="1"/>
  <c r="AH338" i="1"/>
  <c r="AG339" i="1"/>
  <c r="AH339" i="1"/>
  <c r="AG340" i="1"/>
  <c r="AH340" i="1"/>
  <c r="AG341" i="1"/>
  <c r="AH341" i="1"/>
  <c r="AG342" i="1"/>
  <c r="AH342" i="1"/>
  <c r="AG343" i="1"/>
  <c r="AH343" i="1"/>
  <c r="AG344" i="1"/>
  <c r="AH344" i="1"/>
  <c r="AG345" i="1"/>
  <c r="AH345" i="1"/>
  <c r="AG346" i="1"/>
  <c r="AH346" i="1"/>
  <c r="AG347" i="1"/>
  <c r="AH347" i="1"/>
  <c r="AG348" i="1"/>
  <c r="AH348" i="1"/>
  <c r="AG349" i="1"/>
  <c r="AH349" i="1"/>
  <c r="AG350" i="1"/>
  <c r="AH350" i="1"/>
  <c r="AG351" i="1"/>
  <c r="AH351" i="1"/>
  <c r="AG352" i="1"/>
  <c r="AH352" i="1"/>
  <c r="AG353" i="1"/>
  <c r="AH353" i="1"/>
  <c r="AG354" i="1"/>
  <c r="AH354" i="1"/>
  <c r="AG355" i="1"/>
  <c r="AH355" i="1"/>
  <c r="AG356" i="1"/>
  <c r="AH356" i="1"/>
  <c r="AG357" i="1"/>
  <c r="AH357" i="1"/>
  <c r="AG358" i="1"/>
  <c r="AH358" i="1"/>
  <c r="AG359" i="1"/>
  <c r="AH359" i="1"/>
  <c r="AG360" i="1"/>
  <c r="AH360" i="1"/>
  <c r="AG361" i="1"/>
  <c r="AH361" i="1"/>
  <c r="AG362" i="1"/>
  <c r="AH362" i="1"/>
  <c r="AG363" i="1"/>
  <c r="AH363" i="1"/>
  <c r="AG364" i="1"/>
  <c r="AH364" i="1"/>
  <c r="AG365" i="1"/>
  <c r="AH365" i="1"/>
  <c r="AG366" i="1"/>
  <c r="AH366" i="1"/>
  <c r="AG367" i="1"/>
  <c r="AH367" i="1"/>
  <c r="AG368" i="1"/>
  <c r="AH368" i="1"/>
  <c r="AG369" i="1"/>
  <c r="AH369" i="1"/>
  <c r="AG370" i="1"/>
  <c r="AH370" i="1"/>
  <c r="AG371" i="1"/>
  <c r="AH371" i="1"/>
  <c r="AG372" i="1"/>
  <c r="AH372" i="1"/>
  <c r="AG373" i="1"/>
  <c r="AH373" i="1"/>
  <c r="AG374" i="1"/>
  <c r="AH374" i="1"/>
  <c r="AG375" i="1"/>
  <c r="AH375" i="1"/>
  <c r="AG376" i="1"/>
  <c r="AH376" i="1"/>
  <c r="AG377" i="1"/>
  <c r="AH377" i="1"/>
  <c r="AG378" i="1"/>
  <c r="AH378" i="1"/>
  <c r="AG379" i="1"/>
  <c r="AH379" i="1"/>
  <c r="AG380" i="1"/>
  <c r="AH380" i="1"/>
  <c r="AG381" i="1"/>
  <c r="AH381" i="1"/>
  <c r="AG382" i="1"/>
  <c r="AH382" i="1"/>
  <c r="AG383" i="1"/>
  <c r="AH383" i="1"/>
  <c r="AG384" i="1"/>
  <c r="AH384" i="1"/>
  <c r="AG385" i="1"/>
  <c r="AH385" i="1"/>
  <c r="AG386" i="1"/>
  <c r="AH386" i="1"/>
  <c r="AG387" i="1"/>
  <c r="AH387" i="1"/>
  <c r="AG388" i="1"/>
  <c r="AH388" i="1"/>
  <c r="AG389" i="1"/>
  <c r="AH389" i="1"/>
  <c r="AG390" i="1"/>
  <c r="AH390" i="1"/>
  <c r="AG391" i="1"/>
  <c r="AH391" i="1"/>
  <c r="AG392" i="1"/>
  <c r="AH392" i="1"/>
  <c r="AG393" i="1"/>
  <c r="AH393" i="1"/>
  <c r="AG394" i="1"/>
  <c r="AH394" i="1"/>
  <c r="AG395" i="1"/>
  <c r="AH395" i="1"/>
  <c r="AG396" i="1"/>
  <c r="AH396" i="1"/>
  <c r="AG397" i="1"/>
  <c r="AH397" i="1"/>
  <c r="AG398" i="1"/>
  <c r="AH398" i="1"/>
  <c r="AG399" i="1"/>
  <c r="AH399" i="1"/>
  <c r="AG400" i="1"/>
  <c r="AH400" i="1"/>
  <c r="AG401" i="1"/>
  <c r="AH401" i="1"/>
  <c r="AG402" i="1"/>
  <c r="AH402" i="1"/>
  <c r="AG403" i="1"/>
  <c r="AH403" i="1"/>
  <c r="AG404" i="1"/>
  <c r="AH404" i="1"/>
  <c r="AH2" i="1"/>
  <c r="AG2" i="1"/>
  <c r="D26" i="3"/>
  <c r="AC404" i="1"/>
  <c r="AB404" i="1"/>
  <c r="W404" i="1"/>
  <c r="U404" i="1"/>
  <c r="T404" i="1"/>
  <c r="Q404" i="1"/>
  <c r="L404" i="1"/>
  <c r="K404" i="1"/>
  <c r="J404" i="1"/>
  <c r="I404" i="1"/>
  <c r="M404" i="1" s="1"/>
  <c r="AC403" i="1"/>
  <c r="AB403" i="1"/>
  <c r="W403" i="1"/>
  <c r="U403" i="1"/>
  <c r="T403" i="1"/>
  <c r="Q403" i="1"/>
  <c r="V403" i="1" s="1"/>
  <c r="L403" i="1"/>
  <c r="K403" i="1"/>
  <c r="J403" i="1"/>
  <c r="I403" i="1"/>
  <c r="M403" i="1" s="1"/>
  <c r="AC402" i="1"/>
  <c r="AB402" i="1"/>
  <c r="W402" i="1"/>
  <c r="U402" i="1"/>
  <c r="T402" i="1"/>
  <c r="Q402" i="1"/>
  <c r="S402" i="1" s="1"/>
  <c r="X402" i="1" s="1"/>
  <c r="L402" i="1"/>
  <c r="K402" i="1"/>
  <c r="J402" i="1"/>
  <c r="I402" i="1"/>
  <c r="M402" i="1" s="1"/>
  <c r="AC401" i="1"/>
  <c r="AB401" i="1"/>
  <c r="W401" i="1"/>
  <c r="U401" i="1"/>
  <c r="T401" i="1"/>
  <c r="Q401" i="1"/>
  <c r="S401" i="1" s="1"/>
  <c r="X401" i="1" s="1"/>
  <c r="L401" i="1"/>
  <c r="K401" i="1"/>
  <c r="J401" i="1"/>
  <c r="I401" i="1"/>
  <c r="M401" i="1" s="1"/>
  <c r="AC400" i="1"/>
  <c r="AB400" i="1"/>
  <c r="W400" i="1"/>
  <c r="U400" i="1"/>
  <c r="T400" i="1"/>
  <c r="Q400" i="1"/>
  <c r="S400" i="1" s="1"/>
  <c r="X400" i="1" s="1"/>
  <c r="L400" i="1"/>
  <c r="K400" i="1"/>
  <c r="J400" i="1"/>
  <c r="I400" i="1"/>
  <c r="M400" i="1" s="1"/>
  <c r="AC399" i="1"/>
  <c r="AB399" i="1"/>
  <c r="W399" i="1"/>
  <c r="U399" i="1"/>
  <c r="T399" i="1"/>
  <c r="Q399" i="1"/>
  <c r="V399" i="1" s="1"/>
  <c r="L399" i="1"/>
  <c r="K399" i="1"/>
  <c r="J399" i="1"/>
  <c r="I399" i="1"/>
  <c r="M399" i="1" s="1"/>
  <c r="AC398" i="1"/>
  <c r="AB398" i="1"/>
  <c r="W398" i="1"/>
  <c r="U398" i="1"/>
  <c r="T398" i="1"/>
  <c r="Q398" i="1"/>
  <c r="L398" i="1"/>
  <c r="K398" i="1"/>
  <c r="J398" i="1"/>
  <c r="I398" i="1"/>
  <c r="M398" i="1" s="1"/>
  <c r="AC397" i="1"/>
  <c r="AB397" i="1"/>
  <c r="W397" i="1"/>
  <c r="U397" i="1"/>
  <c r="T397" i="1"/>
  <c r="Q397" i="1"/>
  <c r="V397" i="1" s="1"/>
  <c r="L397" i="1"/>
  <c r="K397" i="1"/>
  <c r="J397" i="1"/>
  <c r="I397" i="1"/>
  <c r="M397" i="1" s="1"/>
  <c r="AC396" i="1"/>
  <c r="AB396" i="1"/>
  <c r="W396" i="1"/>
  <c r="U396" i="1"/>
  <c r="T396" i="1"/>
  <c r="Q396" i="1"/>
  <c r="V396" i="1" s="1"/>
  <c r="L396" i="1"/>
  <c r="K396" i="1"/>
  <c r="J396" i="1"/>
  <c r="I396" i="1"/>
  <c r="M396" i="1" s="1"/>
  <c r="AC395" i="1"/>
  <c r="AB395" i="1"/>
  <c r="W395" i="1"/>
  <c r="U395" i="1"/>
  <c r="T395" i="1"/>
  <c r="Q395" i="1"/>
  <c r="V395" i="1" s="1"/>
  <c r="L395" i="1"/>
  <c r="K395" i="1"/>
  <c r="J395" i="1"/>
  <c r="I395" i="1"/>
  <c r="M395" i="1" s="1"/>
  <c r="AC394" i="1"/>
  <c r="AB394" i="1"/>
  <c r="W394" i="1"/>
  <c r="U394" i="1"/>
  <c r="T394" i="1"/>
  <c r="Q394" i="1"/>
  <c r="V394" i="1" s="1"/>
  <c r="L394" i="1"/>
  <c r="K394" i="1"/>
  <c r="J394" i="1"/>
  <c r="I394" i="1"/>
  <c r="M394" i="1" s="1"/>
  <c r="AC393" i="1"/>
  <c r="AB393" i="1"/>
  <c r="W393" i="1"/>
  <c r="U393" i="1"/>
  <c r="T393" i="1"/>
  <c r="Q393" i="1"/>
  <c r="V393" i="1" s="1"/>
  <c r="L393" i="1"/>
  <c r="K393" i="1"/>
  <c r="J393" i="1"/>
  <c r="I393" i="1"/>
  <c r="M393" i="1" s="1"/>
  <c r="AC392" i="1"/>
  <c r="AB392" i="1"/>
  <c r="W392" i="1"/>
  <c r="U392" i="1"/>
  <c r="T392" i="1"/>
  <c r="Q392" i="1"/>
  <c r="V392" i="1" s="1"/>
  <c r="L392" i="1"/>
  <c r="K392" i="1"/>
  <c r="J392" i="1"/>
  <c r="I392" i="1"/>
  <c r="M392" i="1" s="1"/>
  <c r="AC391" i="1"/>
  <c r="AB391" i="1"/>
  <c r="W391" i="1"/>
  <c r="U391" i="1"/>
  <c r="T391" i="1"/>
  <c r="Q391" i="1"/>
  <c r="V391" i="1" s="1"/>
  <c r="L391" i="1"/>
  <c r="K391" i="1"/>
  <c r="J391" i="1"/>
  <c r="I391" i="1"/>
  <c r="M391" i="1" s="1"/>
  <c r="AC390" i="1"/>
  <c r="AB390" i="1"/>
  <c r="W390" i="1"/>
  <c r="U390" i="1"/>
  <c r="T390" i="1"/>
  <c r="Q390" i="1"/>
  <c r="L390" i="1"/>
  <c r="K390" i="1"/>
  <c r="J390" i="1"/>
  <c r="I390" i="1"/>
  <c r="M390" i="1" s="1"/>
  <c r="AC389" i="1"/>
  <c r="AB389" i="1"/>
  <c r="W389" i="1"/>
  <c r="U389" i="1"/>
  <c r="T389" i="1"/>
  <c r="Q389" i="1"/>
  <c r="V389" i="1" s="1"/>
  <c r="L389" i="1"/>
  <c r="K389" i="1"/>
  <c r="J389" i="1"/>
  <c r="I389" i="1"/>
  <c r="AC388" i="1"/>
  <c r="AB388" i="1"/>
  <c r="W388" i="1"/>
  <c r="U388" i="1"/>
  <c r="T388" i="1"/>
  <c r="Q388" i="1"/>
  <c r="V388" i="1" s="1"/>
  <c r="L388" i="1"/>
  <c r="K388" i="1"/>
  <c r="J388" i="1"/>
  <c r="I388" i="1"/>
  <c r="M388" i="1" s="1"/>
  <c r="AC387" i="1"/>
  <c r="AB387" i="1"/>
  <c r="W387" i="1"/>
  <c r="U387" i="1"/>
  <c r="T387" i="1"/>
  <c r="Q387" i="1"/>
  <c r="V387" i="1" s="1"/>
  <c r="L387" i="1"/>
  <c r="K387" i="1"/>
  <c r="J387" i="1"/>
  <c r="I387" i="1"/>
  <c r="M387" i="1" s="1"/>
  <c r="AC386" i="1"/>
  <c r="AB386" i="1"/>
  <c r="W386" i="1"/>
  <c r="U386" i="1"/>
  <c r="T386" i="1"/>
  <c r="Q386" i="1"/>
  <c r="V386" i="1" s="1"/>
  <c r="L386" i="1"/>
  <c r="K386" i="1"/>
  <c r="J386" i="1"/>
  <c r="I386" i="1"/>
  <c r="M386" i="1" s="1"/>
  <c r="AC385" i="1"/>
  <c r="AB385" i="1"/>
  <c r="W385" i="1"/>
  <c r="U385" i="1"/>
  <c r="T385" i="1"/>
  <c r="Q385" i="1"/>
  <c r="V385" i="1" s="1"/>
  <c r="L385" i="1"/>
  <c r="K385" i="1"/>
  <c r="J385" i="1"/>
  <c r="I385" i="1"/>
  <c r="M385" i="1" s="1"/>
  <c r="AC384" i="1"/>
  <c r="AB384" i="1"/>
  <c r="W384" i="1"/>
  <c r="U384" i="1"/>
  <c r="T384" i="1"/>
  <c r="Q384" i="1"/>
  <c r="V384" i="1" s="1"/>
  <c r="L384" i="1"/>
  <c r="K384" i="1"/>
  <c r="J384" i="1"/>
  <c r="I384" i="1"/>
  <c r="M384" i="1" s="1"/>
  <c r="AC383" i="1"/>
  <c r="AB383" i="1"/>
  <c r="W383" i="1"/>
  <c r="U383" i="1"/>
  <c r="T383" i="1"/>
  <c r="Q383" i="1"/>
  <c r="V383" i="1" s="1"/>
  <c r="L383" i="1"/>
  <c r="K383" i="1"/>
  <c r="J383" i="1"/>
  <c r="I383" i="1"/>
  <c r="M383" i="1" s="1"/>
  <c r="AC382" i="1"/>
  <c r="AB382" i="1"/>
  <c r="W382" i="1"/>
  <c r="U382" i="1"/>
  <c r="T382" i="1"/>
  <c r="Q382" i="1"/>
  <c r="V382" i="1" s="1"/>
  <c r="L382" i="1"/>
  <c r="K382" i="1"/>
  <c r="J382" i="1"/>
  <c r="I382" i="1"/>
  <c r="M382" i="1" s="1"/>
  <c r="AC381" i="1"/>
  <c r="AB381" i="1"/>
  <c r="W381" i="1"/>
  <c r="U381" i="1"/>
  <c r="T381" i="1"/>
  <c r="Q381" i="1"/>
  <c r="V381" i="1" s="1"/>
  <c r="L381" i="1"/>
  <c r="K381" i="1"/>
  <c r="J381" i="1"/>
  <c r="I381" i="1"/>
  <c r="M381" i="1" s="1"/>
  <c r="AC380" i="1"/>
  <c r="AB380" i="1"/>
  <c r="W380" i="1"/>
  <c r="U380" i="1"/>
  <c r="T380" i="1"/>
  <c r="Q380" i="1"/>
  <c r="V380" i="1" s="1"/>
  <c r="L380" i="1"/>
  <c r="K380" i="1"/>
  <c r="J380" i="1"/>
  <c r="I380" i="1"/>
  <c r="M380" i="1" s="1"/>
  <c r="AC379" i="1"/>
  <c r="AB379" i="1"/>
  <c r="W379" i="1"/>
  <c r="U379" i="1"/>
  <c r="T379" i="1"/>
  <c r="Q379" i="1"/>
  <c r="V379" i="1" s="1"/>
  <c r="L379" i="1"/>
  <c r="K379" i="1"/>
  <c r="J379" i="1"/>
  <c r="I379" i="1"/>
  <c r="M379" i="1" s="1"/>
  <c r="AC378" i="1"/>
  <c r="AB378" i="1"/>
  <c r="W378" i="1"/>
  <c r="U378" i="1"/>
  <c r="T378" i="1"/>
  <c r="Q378" i="1"/>
  <c r="V378" i="1" s="1"/>
  <c r="L378" i="1"/>
  <c r="K378" i="1"/>
  <c r="J378" i="1"/>
  <c r="I378" i="1"/>
  <c r="M378" i="1" s="1"/>
  <c r="AC377" i="1"/>
  <c r="AB377" i="1"/>
  <c r="W377" i="1"/>
  <c r="U377" i="1"/>
  <c r="T377" i="1"/>
  <c r="Q377" i="1"/>
  <c r="V377" i="1" s="1"/>
  <c r="L377" i="1"/>
  <c r="K377" i="1"/>
  <c r="J377" i="1"/>
  <c r="I377" i="1"/>
  <c r="M377" i="1" s="1"/>
  <c r="AC376" i="1"/>
  <c r="AB376" i="1"/>
  <c r="W376" i="1"/>
  <c r="U376" i="1"/>
  <c r="T376" i="1"/>
  <c r="Q376" i="1"/>
  <c r="V376" i="1" s="1"/>
  <c r="L376" i="1"/>
  <c r="K376" i="1"/>
  <c r="J376" i="1"/>
  <c r="I376" i="1"/>
  <c r="M376" i="1" s="1"/>
  <c r="AC375" i="1"/>
  <c r="AB375" i="1"/>
  <c r="W375" i="1"/>
  <c r="U375" i="1"/>
  <c r="T375" i="1"/>
  <c r="Q375" i="1"/>
  <c r="S375" i="1" s="1"/>
  <c r="X375" i="1" s="1"/>
  <c r="L375" i="1"/>
  <c r="K375" i="1"/>
  <c r="J375" i="1"/>
  <c r="I375" i="1"/>
  <c r="M375" i="1" s="1"/>
  <c r="AC374" i="1"/>
  <c r="AB374" i="1"/>
  <c r="W374" i="1"/>
  <c r="U374" i="1"/>
  <c r="T374" i="1"/>
  <c r="Q374" i="1"/>
  <c r="V374" i="1" s="1"/>
  <c r="L374" i="1"/>
  <c r="K374" i="1"/>
  <c r="J374" i="1"/>
  <c r="I374" i="1"/>
  <c r="M374" i="1" s="1"/>
  <c r="AC373" i="1"/>
  <c r="AB373" i="1"/>
  <c r="W373" i="1"/>
  <c r="U373" i="1"/>
  <c r="T373" i="1"/>
  <c r="Q373" i="1"/>
  <c r="S373" i="1" s="1"/>
  <c r="X373" i="1" s="1"/>
  <c r="L373" i="1"/>
  <c r="K373" i="1"/>
  <c r="J373" i="1"/>
  <c r="I373" i="1"/>
  <c r="AC372" i="1"/>
  <c r="AB372" i="1"/>
  <c r="W372" i="1"/>
  <c r="U372" i="1"/>
  <c r="T372" i="1"/>
  <c r="Q372" i="1"/>
  <c r="S372" i="1" s="1"/>
  <c r="X372" i="1" s="1"/>
  <c r="L372" i="1"/>
  <c r="K372" i="1"/>
  <c r="J372" i="1"/>
  <c r="I372" i="1"/>
  <c r="M372" i="1" s="1"/>
  <c r="AC371" i="1"/>
  <c r="AB371" i="1"/>
  <c r="W371" i="1"/>
  <c r="U371" i="1"/>
  <c r="T371" i="1"/>
  <c r="Q371" i="1"/>
  <c r="S371" i="1" s="1"/>
  <c r="X371" i="1" s="1"/>
  <c r="L371" i="1"/>
  <c r="K371" i="1"/>
  <c r="J371" i="1"/>
  <c r="I371" i="1"/>
  <c r="M371" i="1" s="1"/>
  <c r="AC370" i="1"/>
  <c r="AB370" i="1"/>
  <c r="W370" i="1"/>
  <c r="U370" i="1"/>
  <c r="T370" i="1"/>
  <c r="Q370" i="1"/>
  <c r="V370" i="1" s="1"/>
  <c r="L370" i="1"/>
  <c r="K370" i="1"/>
  <c r="J370" i="1"/>
  <c r="I370" i="1"/>
  <c r="M370" i="1" s="1"/>
  <c r="AC369" i="1"/>
  <c r="AB369" i="1"/>
  <c r="W369" i="1"/>
  <c r="U369" i="1"/>
  <c r="T369" i="1"/>
  <c r="Q369" i="1"/>
  <c r="S369" i="1" s="1"/>
  <c r="X369" i="1" s="1"/>
  <c r="L369" i="1"/>
  <c r="K369" i="1"/>
  <c r="J369" i="1"/>
  <c r="I369" i="1"/>
  <c r="M369" i="1" s="1"/>
  <c r="AC368" i="1"/>
  <c r="AB368" i="1"/>
  <c r="W368" i="1"/>
  <c r="U368" i="1"/>
  <c r="T368" i="1"/>
  <c r="Q368" i="1"/>
  <c r="S368" i="1" s="1"/>
  <c r="X368" i="1" s="1"/>
  <c r="L368" i="1"/>
  <c r="K368" i="1"/>
  <c r="J368" i="1"/>
  <c r="I368" i="1"/>
  <c r="M368" i="1" s="1"/>
  <c r="AC367" i="1"/>
  <c r="AB367" i="1"/>
  <c r="W367" i="1"/>
  <c r="U367" i="1"/>
  <c r="T367" i="1"/>
  <c r="Q367" i="1"/>
  <c r="V367" i="1" s="1"/>
  <c r="L367" i="1"/>
  <c r="K367" i="1"/>
  <c r="J367" i="1"/>
  <c r="I367" i="1"/>
  <c r="M367" i="1" s="1"/>
  <c r="AC366" i="1"/>
  <c r="AB366" i="1"/>
  <c r="W366" i="1"/>
  <c r="U366" i="1"/>
  <c r="T366" i="1"/>
  <c r="Q366" i="1"/>
  <c r="V366" i="1" s="1"/>
  <c r="L366" i="1"/>
  <c r="K366" i="1"/>
  <c r="J366" i="1"/>
  <c r="I366" i="1"/>
  <c r="M366" i="1" s="1"/>
  <c r="AC365" i="1"/>
  <c r="AB365" i="1"/>
  <c r="W365" i="1"/>
  <c r="U365" i="1"/>
  <c r="T365" i="1"/>
  <c r="Q365" i="1"/>
  <c r="V365" i="1" s="1"/>
  <c r="L365" i="1"/>
  <c r="K365" i="1"/>
  <c r="J365" i="1"/>
  <c r="I365" i="1"/>
  <c r="AC364" i="1"/>
  <c r="AB364" i="1"/>
  <c r="W364" i="1"/>
  <c r="U364" i="1"/>
  <c r="T364" i="1"/>
  <c r="Q364" i="1"/>
  <c r="V364" i="1" s="1"/>
  <c r="L364" i="1"/>
  <c r="K364" i="1"/>
  <c r="J364" i="1"/>
  <c r="I364" i="1"/>
  <c r="M364" i="1" s="1"/>
  <c r="AC363" i="1"/>
  <c r="AB363" i="1"/>
  <c r="W363" i="1"/>
  <c r="U363" i="1"/>
  <c r="T363" i="1"/>
  <c r="Q363" i="1"/>
  <c r="V363" i="1" s="1"/>
  <c r="L363" i="1"/>
  <c r="K363" i="1"/>
  <c r="J363" i="1"/>
  <c r="I363" i="1"/>
  <c r="M363" i="1" s="1"/>
  <c r="AC362" i="1"/>
  <c r="AB362" i="1"/>
  <c r="W362" i="1"/>
  <c r="U362" i="1"/>
  <c r="T362" i="1"/>
  <c r="Q362" i="1"/>
  <c r="V362" i="1" s="1"/>
  <c r="L362" i="1"/>
  <c r="K362" i="1"/>
  <c r="J362" i="1"/>
  <c r="I362" i="1"/>
  <c r="M362" i="1" s="1"/>
  <c r="AC361" i="1"/>
  <c r="AB361" i="1"/>
  <c r="W361" i="1"/>
  <c r="U361" i="1"/>
  <c r="T361" i="1"/>
  <c r="Q361" i="1"/>
  <c r="V361" i="1" s="1"/>
  <c r="L361" i="1"/>
  <c r="K361" i="1"/>
  <c r="J361" i="1"/>
  <c r="I361" i="1"/>
  <c r="M361" i="1" s="1"/>
  <c r="AC360" i="1"/>
  <c r="AB360" i="1"/>
  <c r="W360" i="1"/>
  <c r="U360" i="1"/>
  <c r="T360" i="1"/>
  <c r="Q360" i="1"/>
  <c r="V360" i="1" s="1"/>
  <c r="L360" i="1"/>
  <c r="K360" i="1"/>
  <c r="J360" i="1"/>
  <c r="I360" i="1"/>
  <c r="M360" i="1" s="1"/>
  <c r="AC359" i="1"/>
  <c r="AB359" i="1"/>
  <c r="W359" i="1"/>
  <c r="U359" i="1"/>
  <c r="T359" i="1"/>
  <c r="Q359" i="1"/>
  <c r="S359" i="1" s="1"/>
  <c r="X359" i="1" s="1"/>
  <c r="L359" i="1"/>
  <c r="K359" i="1"/>
  <c r="J359" i="1"/>
  <c r="I359" i="1"/>
  <c r="M359" i="1" s="1"/>
  <c r="AC358" i="1"/>
  <c r="AB358" i="1"/>
  <c r="W358" i="1"/>
  <c r="U358" i="1"/>
  <c r="T358" i="1"/>
  <c r="Q358" i="1"/>
  <c r="S358" i="1" s="1"/>
  <c r="X358" i="1" s="1"/>
  <c r="L358" i="1"/>
  <c r="K358" i="1"/>
  <c r="J358" i="1"/>
  <c r="I358" i="1"/>
  <c r="M358" i="1" s="1"/>
  <c r="AC357" i="1"/>
  <c r="AB357" i="1"/>
  <c r="W357" i="1"/>
  <c r="U357" i="1"/>
  <c r="T357" i="1"/>
  <c r="Q357" i="1"/>
  <c r="V357" i="1" s="1"/>
  <c r="L357" i="1"/>
  <c r="K357" i="1"/>
  <c r="J357" i="1"/>
  <c r="I357" i="1"/>
  <c r="AC356" i="1"/>
  <c r="AB356" i="1"/>
  <c r="W356" i="1"/>
  <c r="U356" i="1"/>
  <c r="T356" i="1"/>
  <c r="Q356" i="1"/>
  <c r="L356" i="1"/>
  <c r="K356" i="1"/>
  <c r="J356" i="1"/>
  <c r="I356" i="1"/>
  <c r="M356" i="1" s="1"/>
  <c r="AC355" i="1"/>
  <c r="AB355" i="1"/>
  <c r="W355" i="1"/>
  <c r="U355" i="1"/>
  <c r="T355" i="1"/>
  <c r="Q355" i="1"/>
  <c r="L355" i="1"/>
  <c r="K355" i="1"/>
  <c r="J355" i="1"/>
  <c r="I355" i="1"/>
  <c r="M355" i="1" s="1"/>
  <c r="AC354" i="1"/>
  <c r="AB354" i="1"/>
  <c r="W354" i="1"/>
  <c r="U354" i="1"/>
  <c r="T354" i="1"/>
  <c r="Q354" i="1"/>
  <c r="L354" i="1"/>
  <c r="K354" i="1"/>
  <c r="J354" i="1"/>
  <c r="I354" i="1"/>
  <c r="M354" i="1" s="1"/>
  <c r="AC353" i="1"/>
  <c r="AB353" i="1"/>
  <c r="W353" i="1"/>
  <c r="U353" i="1"/>
  <c r="T353" i="1"/>
  <c r="Q353" i="1"/>
  <c r="L353" i="1"/>
  <c r="K353" i="1"/>
  <c r="J353" i="1"/>
  <c r="I353" i="1"/>
  <c r="M353" i="1" s="1"/>
  <c r="AC352" i="1"/>
  <c r="AB352" i="1"/>
  <c r="W352" i="1"/>
  <c r="U352" i="1"/>
  <c r="T352" i="1"/>
  <c r="Q352" i="1"/>
  <c r="L352" i="1"/>
  <c r="K352" i="1"/>
  <c r="J352" i="1"/>
  <c r="I352" i="1"/>
  <c r="AC351" i="1"/>
  <c r="AB351" i="1"/>
  <c r="W351" i="1"/>
  <c r="U351" i="1"/>
  <c r="T351" i="1"/>
  <c r="Q351" i="1"/>
  <c r="S351" i="1" s="1"/>
  <c r="X351" i="1" s="1"/>
  <c r="L351" i="1"/>
  <c r="K351" i="1"/>
  <c r="J351" i="1"/>
  <c r="I351" i="1"/>
  <c r="M351" i="1" s="1"/>
  <c r="AC350" i="1"/>
  <c r="AB350" i="1"/>
  <c r="W350" i="1"/>
  <c r="U350" i="1"/>
  <c r="T350" i="1"/>
  <c r="Q350" i="1"/>
  <c r="V350" i="1" s="1"/>
  <c r="L350" i="1"/>
  <c r="K350" i="1"/>
  <c r="J350" i="1"/>
  <c r="I350" i="1"/>
  <c r="M350" i="1" s="1"/>
  <c r="AC349" i="1"/>
  <c r="AB349" i="1"/>
  <c r="W349" i="1"/>
  <c r="U349" i="1"/>
  <c r="T349" i="1"/>
  <c r="Q349" i="1"/>
  <c r="S349" i="1" s="1"/>
  <c r="X349" i="1" s="1"/>
  <c r="L349" i="1"/>
  <c r="K349" i="1"/>
  <c r="J349" i="1"/>
  <c r="I349" i="1"/>
  <c r="AC348" i="1"/>
  <c r="AB348" i="1"/>
  <c r="W348" i="1"/>
  <c r="U348" i="1"/>
  <c r="T348" i="1"/>
  <c r="Q348" i="1"/>
  <c r="L348" i="1"/>
  <c r="K348" i="1"/>
  <c r="J348" i="1"/>
  <c r="I348" i="1"/>
  <c r="M348" i="1" s="1"/>
  <c r="AC347" i="1"/>
  <c r="AB347" i="1"/>
  <c r="W347" i="1"/>
  <c r="U347" i="1"/>
  <c r="T347" i="1"/>
  <c r="Q347" i="1"/>
  <c r="V347" i="1" s="1"/>
  <c r="L347" i="1"/>
  <c r="K347" i="1"/>
  <c r="J347" i="1"/>
  <c r="I347" i="1"/>
  <c r="M347" i="1" s="1"/>
  <c r="AC346" i="1"/>
  <c r="AB346" i="1"/>
  <c r="W346" i="1"/>
  <c r="U346" i="1"/>
  <c r="T346" i="1"/>
  <c r="Q346" i="1"/>
  <c r="V346" i="1" s="1"/>
  <c r="L346" i="1"/>
  <c r="K346" i="1"/>
  <c r="J346" i="1"/>
  <c r="I346" i="1"/>
  <c r="M346" i="1" s="1"/>
  <c r="AC345" i="1"/>
  <c r="AB345" i="1"/>
  <c r="W345" i="1"/>
  <c r="U345" i="1"/>
  <c r="T345" i="1"/>
  <c r="Q345" i="1"/>
  <c r="V345" i="1" s="1"/>
  <c r="L345" i="1"/>
  <c r="K345" i="1"/>
  <c r="J345" i="1"/>
  <c r="I345" i="1"/>
  <c r="M345" i="1" s="1"/>
  <c r="AC344" i="1"/>
  <c r="AB344" i="1"/>
  <c r="W344" i="1"/>
  <c r="U344" i="1"/>
  <c r="T344" i="1"/>
  <c r="Q344" i="1"/>
  <c r="V344" i="1" s="1"/>
  <c r="L344" i="1"/>
  <c r="K344" i="1"/>
  <c r="J344" i="1"/>
  <c r="I344" i="1"/>
  <c r="M344" i="1" s="1"/>
  <c r="AC343" i="1"/>
  <c r="AB343" i="1"/>
  <c r="W343" i="1"/>
  <c r="U343" i="1"/>
  <c r="T343" i="1"/>
  <c r="Q343" i="1"/>
  <c r="S343" i="1" s="1"/>
  <c r="X343" i="1" s="1"/>
  <c r="L343" i="1"/>
  <c r="K343" i="1"/>
  <c r="J343" i="1"/>
  <c r="I343" i="1"/>
  <c r="M343" i="1" s="1"/>
  <c r="AC342" i="1"/>
  <c r="AB342" i="1"/>
  <c r="W342" i="1"/>
  <c r="U342" i="1"/>
  <c r="T342" i="1"/>
  <c r="Q342" i="1"/>
  <c r="V342" i="1" s="1"/>
  <c r="L342" i="1"/>
  <c r="K342" i="1"/>
  <c r="J342" i="1"/>
  <c r="I342" i="1"/>
  <c r="M342" i="1" s="1"/>
  <c r="AC341" i="1"/>
  <c r="AB341" i="1"/>
  <c r="W341" i="1"/>
  <c r="U341" i="1"/>
  <c r="T341" i="1"/>
  <c r="Q341" i="1"/>
  <c r="S341" i="1" s="1"/>
  <c r="X341" i="1" s="1"/>
  <c r="L341" i="1"/>
  <c r="K341" i="1"/>
  <c r="J341" i="1"/>
  <c r="I341" i="1"/>
  <c r="M341" i="1" s="1"/>
  <c r="AC340" i="1"/>
  <c r="AB340" i="1"/>
  <c r="W340" i="1"/>
  <c r="U340" i="1"/>
  <c r="T340" i="1"/>
  <c r="Q340" i="1"/>
  <c r="L340" i="1"/>
  <c r="K340" i="1"/>
  <c r="J340" i="1"/>
  <c r="I340" i="1"/>
  <c r="M340" i="1" s="1"/>
  <c r="AC339" i="1"/>
  <c r="AB339" i="1"/>
  <c r="W339" i="1"/>
  <c r="U339" i="1"/>
  <c r="T339" i="1"/>
  <c r="Q339" i="1"/>
  <c r="V339" i="1" s="1"/>
  <c r="L339" i="1"/>
  <c r="K339" i="1"/>
  <c r="J339" i="1"/>
  <c r="I339" i="1"/>
  <c r="AC338" i="1"/>
  <c r="AB338" i="1"/>
  <c r="W338" i="1"/>
  <c r="U338" i="1"/>
  <c r="T338" i="1"/>
  <c r="Q338" i="1"/>
  <c r="L338" i="1"/>
  <c r="K338" i="1"/>
  <c r="J338" i="1"/>
  <c r="I338" i="1"/>
  <c r="M338" i="1" s="1"/>
  <c r="AC337" i="1"/>
  <c r="AB337" i="1"/>
  <c r="W337" i="1"/>
  <c r="U337" i="1"/>
  <c r="T337" i="1"/>
  <c r="Q337" i="1"/>
  <c r="V337" i="1" s="1"/>
  <c r="L337" i="1"/>
  <c r="K337" i="1"/>
  <c r="J337" i="1"/>
  <c r="I337" i="1"/>
  <c r="M337" i="1" s="1"/>
  <c r="AC336" i="1"/>
  <c r="AB336" i="1"/>
  <c r="W336" i="1"/>
  <c r="U336" i="1"/>
  <c r="T336" i="1"/>
  <c r="Q336" i="1"/>
  <c r="V336" i="1" s="1"/>
  <c r="L336" i="1"/>
  <c r="K336" i="1"/>
  <c r="J336" i="1"/>
  <c r="I336" i="1"/>
  <c r="M336" i="1" s="1"/>
  <c r="AC335" i="1"/>
  <c r="AB335" i="1"/>
  <c r="W335" i="1"/>
  <c r="U335" i="1"/>
  <c r="T335" i="1"/>
  <c r="Q335" i="1"/>
  <c r="S335" i="1" s="1"/>
  <c r="X335" i="1" s="1"/>
  <c r="L335" i="1"/>
  <c r="K335" i="1"/>
  <c r="J335" i="1"/>
  <c r="I335" i="1"/>
  <c r="M335" i="1" s="1"/>
  <c r="AC334" i="1"/>
  <c r="AB334" i="1"/>
  <c r="W334" i="1"/>
  <c r="U334" i="1"/>
  <c r="T334" i="1"/>
  <c r="Q334" i="1"/>
  <c r="L334" i="1"/>
  <c r="K334" i="1"/>
  <c r="J334" i="1"/>
  <c r="I334" i="1"/>
  <c r="M334" i="1" s="1"/>
  <c r="AC333" i="1"/>
  <c r="AB333" i="1"/>
  <c r="W333" i="1"/>
  <c r="U333" i="1"/>
  <c r="T333" i="1"/>
  <c r="Q333" i="1"/>
  <c r="V333" i="1" s="1"/>
  <c r="L333" i="1"/>
  <c r="K333" i="1"/>
  <c r="J333" i="1"/>
  <c r="I333" i="1"/>
  <c r="M333" i="1" s="1"/>
  <c r="AC332" i="1"/>
  <c r="AB332" i="1"/>
  <c r="W332" i="1"/>
  <c r="U332" i="1"/>
  <c r="T332" i="1"/>
  <c r="Q332" i="1"/>
  <c r="L332" i="1"/>
  <c r="K332" i="1"/>
  <c r="J332" i="1"/>
  <c r="I332" i="1"/>
  <c r="M332" i="1" s="1"/>
  <c r="AC331" i="1"/>
  <c r="AB331" i="1"/>
  <c r="W331" i="1"/>
  <c r="U331" i="1"/>
  <c r="T331" i="1"/>
  <c r="Q331" i="1"/>
  <c r="S331" i="1" s="1"/>
  <c r="X331" i="1" s="1"/>
  <c r="L331" i="1"/>
  <c r="K331" i="1"/>
  <c r="J331" i="1"/>
  <c r="I331" i="1"/>
  <c r="AC330" i="1"/>
  <c r="AB330" i="1"/>
  <c r="W330" i="1"/>
  <c r="U330" i="1"/>
  <c r="T330" i="1"/>
  <c r="Q330" i="1"/>
  <c r="L330" i="1"/>
  <c r="K330" i="1"/>
  <c r="J330" i="1"/>
  <c r="I330" i="1"/>
  <c r="M330" i="1" s="1"/>
  <c r="AC329" i="1"/>
  <c r="AB329" i="1"/>
  <c r="W329" i="1"/>
  <c r="U329" i="1"/>
  <c r="T329" i="1"/>
  <c r="Q329" i="1"/>
  <c r="V329" i="1" s="1"/>
  <c r="L329" i="1"/>
  <c r="K329" i="1"/>
  <c r="M329" i="1"/>
  <c r="AC328" i="1"/>
  <c r="AB328" i="1"/>
  <c r="W328" i="1"/>
  <c r="U328" i="1"/>
  <c r="T328" i="1"/>
  <c r="Q328" i="1"/>
  <c r="L328" i="1"/>
  <c r="K328" i="1"/>
  <c r="M328" i="1"/>
  <c r="AC327" i="1"/>
  <c r="AB327" i="1"/>
  <c r="W327" i="1"/>
  <c r="U327" i="1"/>
  <c r="T327" i="1"/>
  <c r="Q327" i="1"/>
  <c r="V327" i="1" s="1"/>
  <c r="L327" i="1"/>
  <c r="K327" i="1"/>
  <c r="J327" i="1"/>
  <c r="I327" i="1"/>
  <c r="M327" i="1" s="1"/>
  <c r="AC326" i="1"/>
  <c r="AB326" i="1"/>
  <c r="W326" i="1"/>
  <c r="U326" i="1"/>
  <c r="T326" i="1"/>
  <c r="Q326" i="1"/>
  <c r="V326" i="1" s="1"/>
  <c r="L326" i="1"/>
  <c r="K326" i="1"/>
  <c r="J326" i="1"/>
  <c r="I326" i="1"/>
  <c r="M326" i="1" s="1"/>
  <c r="AC325" i="1"/>
  <c r="AB325" i="1"/>
  <c r="W325" i="1"/>
  <c r="U325" i="1"/>
  <c r="T325" i="1"/>
  <c r="Q325" i="1"/>
  <c r="V325" i="1" s="1"/>
  <c r="L325" i="1"/>
  <c r="K325" i="1"/>
  <c r="J325" i="1"/>
  <c r="I325" i="1"/>
  <c r="M325" i="1" s="1"/>
  <c r="AC324" i="1"/>
  <c r="AB324" i="1"/>
  <c r="W324" i="1"/>
  <c r="U324" i="1"/>
  <c r="T324" i="1"/>
  <c r="Q324" i="1"/>
  <c r="V324" i="1" s="1"/>
  <c r="L324" i="1"/>
  <c r="K324" i="1"/>
  <c r="J324" i="1"/>
  <c r="I324" i="1"/>
  <c r="M324" i="1" s="1"/>
  <c r="AC323" i="1"/>
  <c r="AB323" i="1"/>
  <c r="W323" i="1"/>
  <c r="U323" i="1"/>
  <c r="T323" i="1"/>
  <c r="Q323" i="1"/>
  <c r="V323" i="1" s="1"/>
  <c r="L323" i="1"/>
  <c r="K323" i="1"/>
  <c r="J323" i="1"/>
  <c r="I323" i="1"/>
  <c r="AC322" i="1"/>
  <c r="AB322" i="1"/>
  <c r="W322" i="1"/>
  <c r="U322" i="1"/>
  <c r="T322" i="1"/>
  <c r="Q322" i="1"/>
  <c r="V322" i="1" s="1"/>
  <c r="L322" i="1"/>
  <c r="K322" i="1"/>
  <c r="J322" i="1"/>
  <c r="I322" i="1"/>
  <c r="M322" i="1" s="1"/>
  <c r="AC321" i="1"/>
  <c r="AB321" i="1"/>
  <c r="W321" i="1"/>
  <c r="U321" i="1"/>
  <c r="T321" i="1"/>
  <c r="Q321" i="1"/>
  <c r="V321" i="1" s="1"/>
  <c r="L321" i="1"/>
  <c r="K321" i="1"/>
  <c r="J321" i="1"/>
  <c r="I321" i="1"/>
  <c r="M321" i="1" s="1"/>
  <c r="AC320" i="1"/>
  <c r="AB320" i="1"/>
  <c r="W320" i="1"/>
  <c r="U320" i="1"/>
  <c r="T320" i="1"/>
  <c r="Q320" i="1"/>
  <c r="V320" i="1" s="1"/>
  <c r="L320" i="1"/>
  <c r="K320" i="1"/>
  <c r="J320" i="1"/>
  <c r="I320" i="1"/>
  <c r="M320" i="1" s="1"/>
  <c r="AC319" i="1"/>
  <c r="AB319" i="1"/>
  <c r="W319" i="1"/>
  <c r="U319" i="1"/>
  <c r="T319" i="1"/>
  <c r="Q319" i="1"/>
  <c r="S319" i="1" s="1"/>
  <c r="X319" i="1" s="1"/>
  <c r="L319" i="1"/>
  <c r="K319" i="1"/>
  <c r="J319" i="1"/>
  <c r="I319" i="1"/>
  <c r="M319" i="1" s="1"/>
  <c r="AC318" i="1"/>
  <c r="AB318" i="1"/>
  <c r="W318" i="1"/>
  <c r="U318" i="1"/>
  <c r="T318" i="1"/>
  <c r="Q318" i="1"/>
  <c r="S318" i="1" s="1"/>
  <c r="X318" i="1" s="1"/>
  <c r="L318" i="1"/>
  <c r="K318" i="1"/>
  <c r="J318" i="1"/>
  <c r="I318" i="1"/>
  <c r="M318" i="1" s="1"/>
  <c r="AC317" i="1"/>
  <c r="AB317" i="1"/>
  <c r="W317" i="1"/>
  <c r="U317" i="1"/>
  <c r="T317" i="1"/>
  <c r="Q317" i="1"/>
  <c r="S317" i="1" s="1"/>
  <c r="X317" i="1" s="1"/>
  <c r="L317" i="1"/>
  <c r="K317" i="1"/>
  <c r="J317" i="1"/>
  <c r="I317" i="1"/>
  <c r="M317" i="1" s="1"/>
  <c r="AC316" i="1"/>
  <c r="AB316" i="1"/>
  <c r="W316" i="1"/>
  <c r="U316" i="1"/>
  <c r="T316" i="1"/>
  <c r="Q316" i="1"/>
  <c r="V316" i="1" s="1"/>
  <c r="L316" i="1"/>
  <c r="K316" i="1"/>
  <c r="J316" i="1"/>
  <c r="I316" i="1"/>
  <c r="M316" i="1" s="1"/>
  <c r="AC315" i="1"/>
  <c r="AB315" i="1"/>
  <c r="W315" i="1"/>
  <c r="U315" i="1"/>
  <c r="T315" i="1"/>
  <c r="Q315" i="1"/>
  <c r="S315" i="1" s="1"/>
  <c r="X315" i="1" s="1"/>
  <c r="L315" i="1"/>
  <c r="K315" i="1"/>
  <c r="J315" i="1"/>
  <c r="I315" i="1"/>
  <c r="AC314" i="1"/>
  <c r="AB314" i="1"/>
  <c r="W314" i="1"/>
  <c r="U314" i="1"/>
  <c r="T314" i="1"/>
  <c r="Q314" i="1"/>
  <c r="S314" i="1" s="1"/>
  <c r="X314" i="1" s="1"/>
  <c r="L314" i="1"/>
  <c r="K314" i="1"/>
  <c r="J314" i="1"/>
  <c r="I314" i="1"/>
  <c r="M314" i="1" s="1"/>
  <c r="AC313" i="1"/>
  <c r="AB313" i="1"/>
  <c r="W313" i="1"/>
  <c r="U313" i="1"/>
  <c r="T313" i="1"/>
  <c r="Q313" i="1"/>
  <c r="V313" i="1" s="1"/>
  <c r="L313" i="1"/>
  <c r="K313" i="1"/>
  <c r="J313" i="1"/>
  <c r="I313" i="1"/>
  <c r="M313" i="1" s="1"/>
  <c r="AC312" i="1"/>
  <c r="AB312" i="1"/>
  <c r="W312" i="1"/>
  <c r="U312" i="1"/>
  <c r="T312" i="1"/>
  <c r="Q312" i="1"/>
  <c r="V312" i="1" s="1"/>
  <c r="L312" i="1"/>
  <c r="K312" i="1"/>
  <c r="J312" i="1"/>
  <c r="I312" i="1"/>
  <c r="M312" i="1" s="1"/>
  <c r="AC311" i="1"/>
  <c r="AB311" i="1"/>
  <c r="W311" i="1"/>
  <c r="U311" i="1"/>
  <c r="T311" i="1"/>
  <c r="Q311" i="1"/>
  <c r="V311" i="1" s="1"/>
  <c r="L311" i="1"/>
  <c r="K311" i="1"/>
  <c r="J311" i="1"/>
  <c r="I311" i="1"/>
  <c r="M311" i="1" s="1"/>
  <c r="AC310" i="1"/>
  <c r="AB310" i="1"/>
  <c r="W310" i="1"/>
  <c r="U310" i="1"/>
  <c r="T310" i="1"/>
  <c r="Q310" i="1"/>
  <c r="S310" i="1" s="1"/>
  <c r="X310" i="1" s="1"/>
  <c r="L310" i="1"/>
  <c r="K310" i="1"/>
  <c r="J310" i="1"/>
  <c r="I310" i="1"/>
  <c r="M310" i="1" s="1"/>
  <c r="AC309" i="1"/>
  <c r="AB309" i="1"/>
  <c r="W309" i="1"/>
  <c r="U309" i="1"/>
  <c r="T309" i="1"/>
  <c r="Q309" i="1"/>
  <c r="S309" i="1" s="1"/>
  <c r="X309" i="1" s="1"/>
  <c r="L309" i="1"/>
  <c r="K309" i="1"/>
  <c r="J309" i="1"/>
  <c r="I309" i="1"/>
  <c r="M309" i="1" s="1"/>
  <c r="AC308" i="1"/>
  <c r="AB308" i="1"/>
  <c r="W308" i="1"/>
  <c r="U308" i="1"/>
  <c r="T308" i="1"/>
  <c r="Q308" i="1"/>
  <c r="S308" i="1" s="1"/>
  <c r="X308" i="1" s="1"/>
  <c r="L308" i="1"/>
  <c r="K308" i="1"/>
  <c r="J308" i="1"/>
  <c r="I308" i="1"/>
  <c r="M308" i="1" s="1"/>
  <c r="AC307" i="1"/>
  <c r="AB307" i="1"/>
  <c r="W307" i="1"/>
  <c r="U307" i="1"/>
  <c r="T307" i="1"/>
  <c r="Q307" i="1"/>
  <c r="V307" i="1" s="1"/>
  <c r="L307" i="1"/>
  <c r="K307" i="1"/>
  <c r="J307" i="1"/>
  <c r="I307" i="1"/>
  <c r="AC306" i="1"/>
  <c r="AB306" i="1"/>
  <c r="W306" i="1"/>
  <c r="U306" i="1"/>
  <c r="T306" i="1"/>
  <c r="Q306" i="1"/>
  <c r="S306" i="1" s="1"/>
  <c r="X306" i="1" s="1"/>
  <c r="L306" i="1"/>
  <c r="K306" i="1"/>
  <c r="J306" i="1"/>
  <c r="I306" i="1"/>
  <c r="M306" i="1" s="1"/>
  <c r="AC305" i="1"/>
  <c r="AB305" i="1"/>
  <c r="W305" i="1"/>
  <c r="U305" i="1"/>
  <c r="T305" i="1"/>
  <c r="Q305" i="1"/>
  <c r="V305" i="1" s="1"/>
  <c r="L305" i="1"/>
  <c r="K305" i="1"/>
  <c r="J305" i="1"/>
  <c r="I305" i="1"/>
  <c r="M305" i="1" s="1"/>
  <c r="AC304" i="1"/>
  <c r="AB304" i="1"/>
  <c r="W304" i="1"/>
  <c r="U304" i="1"/>
  <c r="T304" i="1"/>
  <c r="Q304" i="1"/>
  <c r="V304" i="1" s="1"/>
  <c r="L304" i="1"/>
  <c r="K304" i="1"/>
  <c r="J304" i="1"/>
  <c r="I304" i="1"/>
  <c r="M304" i="1" s="1"/>
  <c r="AC303" i="1"/>
  <c r="AB303" i="1"/>
  <c r="W303" i="1"/>
  <c r="U303" i="1"/>
  <c r="T303" i="1"/>
  <c r="Q303" i="1"/>
  <c r="S303" i="1" s="1"/>
  <c r="X303" i="1" s="1"/>
  <c r="L303" i="1"/>
  <c r="K303" i="1"/>
  <c r="J303" i="1"/>
  <c r="I303" i="1"/>
  <c r="M303" i="1" s="1"/>
  <c r="AC302" i="1"/>
  <c r="AB302" i="1"/>
  <c r="W302" i="1"/>
  <c r="U302" i="1"/>
  <c r="T302" i="1"/>
  <c r="Q302" i="1"/>
  <c r="V302" i="1" s="1"/>
  <c r="L302" i="1"/>
  <c r="K302" i="1"/>
  <c r="J302" i="1"/>
  <c r="I302" i="1"/>
  <c r="M302" i="1" s="1"/>
  <c r="AC301" i="1"/>
  <c r="AB301" i="1"/>
  <c r="W301" i="1"/>
  <c r="U301" i="1"/>
  <c r="T301" i="1"/>
  <c r="Q301" i="1"/>
  <c r="V301" i="1" s="1"/>
  <c r="L301" i="1"/>
  <c r="K301" i="1"/>
  <c r="J301" i="1"/>
  <c r="I301" i="1"/>
  <c r="M301" i="1" s="1"/>
  <c r="AC300" i="1"/>
  <c r="AB300" i="1"/>
  <c r="W300" i="1"/>
  <c r="U300" i="1"/>
  <c r="T300" i="1"/>
  <c r="Q300" i="1"/>
  <c r="V300" i="1" s="1"/>
  <c r="L300" i="1"/>
  <c r="K300" i="1"/>
  <c r="J300" i="1"/>
  <c r="I300" i="1"/>
  <c r="M300" i="1" s="1"/>
  <c r="AC299" i="1"/>
  <c r="AB299" i="1"/>
  <c r="W299" i="1"/>
  <c r="U299" i="1"/>
  <c r="T299" i="1"/>
  <c r="Q299" i="1"/>
  <c r="V299" i="1" s="1"/>
  <c r="L299" i="1"/>
  <c r="K299" i="1"/>
  <c r="J299" i="1"/>
  <c r="I299" i="1"/>
  <c r="AC298" i="1"/>
  <c r="AB298" i="1"/>
  <c r="W298" i="1"/>
  <c r="U298" i="1"/>
  <c r="T298" i="1"/>
  <c r="Q298" i="1"/>
  <c r="V298" i="1" s="1"/>
  <c r="L298" i="1"/>
  <c r="K298" i="1"/>
  <c r="J298" i="1"/>
  <c r="I298" i="1"/>
  <c r="M298" i="1" s="1"/>
  <c r="AC297" i="1"/>
  <c r="AB297" i="1"/>
  <c r="W297" i="1"/>
  <c r="U297" i="1"/>
  <c r="T297" i="1"/>
  <c r="Q297" i="1"/>
  <c r="V297" i="1" s="1"/>
  <c r="L297" i="1"/>
  <c r="K297" i="1"/>
  <c r="J297" i="1"/>
  <c r="I297" i="1"/>
  <c r="M297" i="1" s="1"/>
  <c r="AC296" i="1"/>
  <c r="AB296" i="1"/>
  <c r="W296" i="1"/>
  <c r="U296" i="1"/>
  <c r="T296" i="1"/>
  <c r="Q296" i="1"/>
  <c r="S296" i="1" s="1"/>
  <c r="X296" i="1" s="1"/>
  <c r="L296" i="1"/>
  <c r="K296" i="1"/>
  <c r="J296" i="1"/>
  <c r="I296" i="1"/>
  <c r="M296" i="1" s="1"/>
  <c r="AC295" i="1"/>
  <c r="AB295" i="1"/>
  <c r="W295" i="1"/>
  <c r="U295" i="1"/>
  <c r="T295" i="1"/>
  <c r="Q295" i="1"/>
  <c r="V295" i="1" s="1"/>
  <c r="L295" i="1"/>
  <c r="K295" i="1"/>
  <c r="J295" i="1"/>
  <c r="I295" i="1"/>
  <c r="M295" i="1" s="1"/>
  <c r="AC294" i="1"/>
  <c r="AB294" i="1"/>
  <c r="W294" i="1"/>
  <c r="U294" i="1"/>
  <c r="T294" i="1"/>
  <c r="Q294" i="1"/>
  <c r="V294" i="1" s="1"/>
  <c r="L294" i="1"/>
  <c r="K294" i="1"/>
  <c r="J294" i="1"/>
  <c r="I294" i="1"/>
  <c r="M294" i="1" s="1"/>
  <c r="AC293" i="1"/>
  <c r="AB293" i="1"/>
  <c r="W293" i="1"/>
  <c r="U293" i="1"/>
  <c r="T293" i="1"/>
  <c r="Q293" i="1"/>
  <c r="S293" i="1" s="1"/>
  <c r="X293" i="1" s="1"/>
  <c r="L293" i="1"/>
  <c r="K293" i="1"/>
  <c r="J293" i="1"/>
  <c r="I293" i="1"/>
  <c r="M293" i="1" s="1"/>
  <c r="AC292" i="1"/>
  <c r="AB292" i="1"/>
  <c r="W292" i="1"/>
  <c r="U292" i="1"/>
  <c r="T292" i="1"/>
  <c r="Q292" i="1"/>
  <c r="V292" i="1" s="1"/>
  <c r="L292" i="1"/>
  <c r="K292" i="1"/>
  <c r="J292" i="1"/>
  <c r="I292" i="1"/>
  <c r="M292" i="1" s="1"/>
  <c r="AC291" i="1"/>
  <c r="AB291" i="1"/>
  <c r="W291" i="1"/>
  <c r="U291" i="1"/>
  <c r="T291" i="1"/>
  <c r="Q291" i="1"/>
  <c r="V291" i="1" s="1"/>
  <c r="L291" i="1"/>
  <c r="K291" i="1"/>
  <c r="J291" i="1"/>
  <c r="I291" i="1"/>
  <c r="AC290" i="1"/>
  <c r="AB290" i="1"/>
  <c r="W290" i="1"/>
  <c r="U290" i="1"/>
  <c r="T290" i="1"/>
  <c r="Q290" i="1"/>
  <c r="V290" i="1" s="1"/>
  <c r="L290" i="1"/>
  <c r="K290" i="1"/>
  <c r="J290" i="1"/>
  <c r="I290" i="1"/>
  <c r="M290" i="1" s="1"/>
  <c r="AC289" i="1"/>
  <c r="AB289" i="1"/>
  <c r="W289" i="1"/>
  <c r="U289" i="1"/>
  <c r="T289" i="1"/>
  <c r="Q289" i="1"/>
  <c r="S289" i="1" s="1"/>
  <c r="X289" i="1" s="1"/>
  <c r="L289" i="1"/>
  <c r="K289" i="1"/>
  <c r="J289" i="1"/>
  <c r="I289" i="1"/>
  <c r="M289" i="1" s="1"/>
  <c r="AC288" i="1"/>
  <c r="AB288" i="1"/>
  <c r="W288" i="1"/>
  <c r="U288" i="1"/>
  <c r="T288" i="1"/>
  <c r="Q288" i="1"/>
  <c r="L288" i="1"/>
  <c r="K288" i="1"/>
  <c r="J288" i="1"/>
  <c r="I288" i="1"/>
  <c r="M288" i="1" s="1"/>
  <c r="AC287" i="1"/>
  <c r="AB287" i="1"/>
  <c r="W287" i="1"/>
  <c r="U287" i="1"/>
  <c r="T287" i="1"/>
  <c r="Q287" i="1"/>
  <c r="S287" i="1" s="1"/>
  <c r="X287" i="1" s="1"/>
  <c r="L287" i="1"/>
  <c r="K287" i="1"/>
  <c r="J287" i="1"/>
  <c r="I287" i="1"/>
  <c r="M287" i="1" s="1"/>
  <c r="AC286" i="1"/>
  <c r="AB286" i="1"/>
  <c r="W286" i="1"/>
  <c r="U286" i="1"/>
  <c r="T286" i="1"/>
  <c r="Q286" i="1"/>
  <c r="S286" i="1" s="1"/>
  <c r="X286" i="1" s="1"/>
  <c r="L286" i="1"/>
  <c r="K286" i="1"/>
  <c r="J286" i="1"/>
  <c r="I286" i="1"/>
  <c r="M286" i="1" s="1"/>
  <c r="AC285" i="1"/>
  <c r="AB285" i="1"/>
  <c r="W285" i="1"/>
  <c r="U285" i="1"/>
  <c r="T285" i="1"/>
  <c r="Q285" i="1"/>
  <c r="S285" i="1" s="1"/>
  <c r="X285" i="1" s="1"/>
  <c r="L285" i="1"/>
  <c r="K285" i="1"/>
  <c r="J285" i="1"/>
  <c r="I285" i="1"/>
  <c r="M285" i="1" s="1"/>
  <c r="AC284" i="1"/>
  <c r="AB284" i="1"/>
  <c r="W284" i="1"/>
  <c r="U284" i="1"/>
  <c r="T284" i="1"/>
  <c r="Q284" i="1"/>
  <c r="S284" i="1" s="1"/>
  <c r="X284" i="1" s="1"/>
  <c r="L284" i="1"/>
  <c r="K284" i="1"/>
  <c r="J284" i="1"/>
  <c r="I284" i="1"/>
  <c r="M284" i="1" s="1"/>
  <c r="AC283" i="1"/>
  <c r="AB283" i="1"/>
  <c r="W283" i="1"/>
  <c r="U283" i="1"/>
  <c r="T283" i="1"/>
  <c r="Q283" i="1"/>
  <c r="V283" i="1" s="1"/>
  <c r="L283" i="1"/>
  <c r="K283" i="1"/>
  <c r="J283" i="1"/>
  <c r="I283" i="1"/>
  <c r="AC282" i="1"/>
  <c r="AB282" i="1"/>
  <c r="W282" i="1"/>
  <c r="U282" i="1"/>
  <c r="T282" i="1"/>
  <c r="Q282" i="1"/>
  <c r="V282" i="1" s="1"/>
  <c r="L282" i="1"/>
  <c r="K282" i="1"/>
  <c r="J282" i="1"/>
  <c r="I282" i="1"/>
  <c r="M282" i="1" s="1"/>
  <c r="AC281" i="1"/>
  <c r="AB281" i="1"/>
  <c r="W281" i="1"/>
  <c r="U281" i="1"/>
  <c r="T281" i="1"/>
  <c r="Q281" i="1"/>
  <c r="V281" i="1" s="1"/>
  <c r="L281" i="1"/>
  <c r="K281" i="1"/>
  <c r="J281" i="1"/>
  <c r="I281" i="1"/>
  <c r="M281" i="1" s="1"/>
  <c r="AC280" i="1"/>
  <c r="AB280" i="1"/>
  <c r="W280" i="1"/>
  <c r="U280" i="1"/>
  <c r="T280" i="1"/>
  <c r="Q280" i="1"/>
  <c r="S280" i="1" s="1"/>
  <c r="X280" i="1" s="1"/>
  <c r="L280" i="1"/>
  <c r="K280" i="1"/>
  <c r="J280" i="1"/>
  <c r="I280" i="1"/>
  <c r="M280" i="1" s="1"/>
  <c r="AC279" i="1"/>
  <c r="AB279" i="1"/>
  <c r="W279" i="1"/>
  <c r="U279" i="1"/>
  <c r="T279" i="1"/>
  <c r="Q279" i="1"/>
  <c r="V279" i="1" s="1"/>
  <c r="L279" i="1"/>
  <c r="K279" i="1"/>
  <c r="J279" i="1"/>
  <c r="I279" i="1"/>
  <c r="M279" i="1" s="1"/>
  <c r="AC278" i="1"/>
  <c r="AB278" i="1"/>
  <c r="W278" i="1"/>
  <c r="U278" i="1"/>
  <c r="T278" i="1"/>
  <c r="Q278" i="1"/>
  <c r="L278" i="1"/>
  <c r="K278" i="1"/>
  <c r="J278" i="1"/>
  <c r="I278" i="1"/>
  <c r="M278" i="1" s="1"/>
  <c r="AC277" i="1"/>
  <c r="AB277" i="1"/>
  <c r="W277" i="1"/>
  <c r="U277" i="1"/>
  <c r="T277" i="1"/>
  <c r="Q277" i="1"/>
  <c r="S277" i="1" s="1"/>
  <c r="X277" i="1" s="1"/>
  <c r="L277" i="1"/>
  <c r="K277" i="1"/>
  <c r="J277" i="1"/>
  <c r="I277" i="1"/>
  <c r="M277" i="1" s="1"/>
  <c r="AC276" i="1"/>
  <c r="AB276" i="1"/>
  <c r="W276" i="1"/>
  <c r="U276" i="1"/>
  <c r="T276" i="1"/>
  <c r="Q276" i="1"/>
  <c r="S276" i="1" s="1"/>
  <c r="X276" i="1" s="1"/>
  <c r="L276" i="1"/>
  <c r="K276" i="1"/>
  <c r="J276" i="1"/>
  <c r="I276" i="1"/>
  <c r="M276" i="1" s="1"/>
  <c r="AC275" i="1"/>
  <c r="AB275" i="1"/>
  <c r="W275" i="1"/>
  <c r="U275" i="1"/>
  <c r="T275" i="1"/>
  <c r="Q275" i="1"/>
  <c r="S275" i="1" s="1"/>
  <c r="X275" i="1" s="1"/>
  <c r="L275" i="1"/>
  <c r="K275" i="1"/>
  <c r="J275" i="1"/>
  <c r="I275" i="1"/>
  <c r="AC274" i="1"/>
  <c r="AB274" i="1"/>
  <c r="W274" i="1"/>
  <c r="U274" i="1"/>
  <c r="T274" i="1"/>
  <c r="Q274" i="1"/>
  <c r="V274" i="1" s="1"/>
  <c r="L274" i="1"/>
  <c r="K274" i="1"/>
  <c r="J274" i="1"/>
  <c r="I274" i="1"/>
  <c r="M274" i="1" s="1"/>
  <c r="AC273" i="1"/>
  <c r="AB273" i="1"/>
  <c r="W273" i="1"/>
  <c r="U273" i="1"/>
  <c r="T273" i="1"/>
  <c r="Q273" i="1"/>
  <c r="V273" i="1" s="1"/>
  <c r="L273" i="1"/>
  <c r="K273" i="1"/>
  <c r="J273" i="1"/>
  <c r="I273" i="1"/>
  <c r="M273" i="1" s="1"/>
  <c r="AC272" i="1"/>
  <c r="AB272" i="1"/>
  <c r="W272" i="1"/>
  <c r="U272" i="1"/>
  <c r="T272" i="1"/>
  <c r="Q272" i="1"/>
  <c r="V272" i="1" s="1"/>
  <c r="L272" i="1"/>
  <c r="K272" i="1"/>
  <c r="J272" i="1"/>
  <c r="I272" i="1"/>
  <c r="M272" i="1" s="1"/>
  <c r="AC271" i="1"/>
  <c r="AB271" i="1"/>
  <c r="W271" i="1"/>
  <c r="U271" i="1"/>
  <c r="T271" i="1"/>
  <c r="Q271" i="1"/>
  <c r="V271" i="1" s="1"/>
  <c r="L271" i="1"/>
  <c r="K271" i="1"/>
  <c r="J271" i="1"/>
  <c r="I271" i="1"/>
  <c r="M271" i="1" s="1"/>
  <c r="AC270" i="1"/>
  <c r="AB270" i="1"/>
  <c r="W270" i="1"/>
  <c r="U270" i="1"/>
  <c r="T270" i="1"/>
  <c r="Q270" i="1"/>
  <c r="S270" i="1" s="1"/>
  <c r="X270" i="1" s="1"/>
  <c r="L270" i="1"/>
  <c r="K270" i="1"/>
  <c r="J270" i="1"/>
  <c r="I270" i="1"/>
  <c r="M270" i="1" s="1"/>
  <c r="AC269" i="1"/>
  <c r="AB269" i="1"/>
  <c r="W269" i="1"/>
  <c r="U269" i="1"/>
  <c r="T269" i="1"/>
  <c r="Q269" i="1"/>
  <c r="S269" i="1" s="1"/>
  <c r="X269" i="1" s="1"/>
  <c r="L269" i="1"/>
  <c r="K269" i="1"/>
  <c r="J269" i="1"/>
  <c r="I269" i="1"/>
  <c r="M269" i="1" s="1"/>
  <c r="AC268" i="1"/>
  <c r="AB268" i="1"/>
  <c r="W268" i="1"/>
  <c r="U268" i="1"/>
  <c r="T268" i="1"/>
  <c r="Q268" i="1"/>
  <c r="S268" i="1" s="1"/>
  <c r="X268" i="1" s="1"/>
  <c r="L268" i="1"/>
  <c r="K268" i="1"/>
  <c r="J268" i="1"/>
  <c r="I268" i="1"/>
  <c r="M268" i="1" s="1"/>
  <c r="AC267" i="1"/>
  <c r="AB267" i="1"/>
  <c r="W267" i="1"/>
  <c r="U267" i="1"/>
  <c r="T267" i="1"/>
  <c r="Q267" i="1"/>
  <c r="V267" i="1" s="1"/>
  <c r="L267" i="1"/>
  <c r="K267" i="1"/>
  <c r="J267" i="1"/>
  <c r="I267" i="1"/>
  <c r="M267" i="1" s="1"/>
  <c r="AC266" i="1"/>
  <c r="AB266" i="1"/>
  <c r="W266" i="1"/>
  <c r="U266" i="1"/>
  <c r="T266" i="1"/>
  <c r="Q266" i="1"/>
  <c r="V266" i="1" s="1"/>
  <c r="L266" i="1"/>
  <c r="K266" i="1"/>
  <c r="J266" i="1"/>
  <c r="I266" i="1"/>
  <c r="M266" i="1" s="1"/>
  <c r="AC265" i="1"/>
  <c r="AB265" i="1"/>
  <c r="W265" i="1"/>
  <c r="U265" i="1"/>
  <c r="T265" i="1"/>
  <c r="Q265" i="1"/>
  <c r="S265" i="1" s="1"/>
  <c r="X265" i="1" s="1"/>
  <c r="L265" i="1"/>
  <c r="K265" i="1"/>
  <c r="J265" i="1"/>
  <c r="I265" i="1"/>
  <c r="M265" i="1" s="1"/>
  <c r="AC264" i="1"/>
  <c r="AB264" i="1"/>
  <c r="W264" i="1"/>
  <c r="U264" i="1"/>
  <c r="T264" i="1"/>
  <c r="Q264" i="1"/>
  <c r="S264" i="1" s="1"/>
  <c r="X264" i="1" s="1"/>
  <c r="L264" i="1"/>
  <c r="K264" i="1"/>
  <c r="J264" i="1"/>
  <c r="I264" i="1"/>
  <c r="M264" i="1" s="1"/>
  <c r="AC263" i="1"/>
  <c r="AB263" i="1"/>
  <c r="W263" i="1"/>
  <c r="U263" i="1"/>
  <c r="T263" i="1"/>
  <c r="Q263" i="1"/>
  <c r="S263" i="1" s="1"/>
  <c r="X263" i="1" s="1"/>
  <c r="L263" i="1"/>
  <c r="K263" i="1"/>
  <c r="J263" i="1"/>
  <c r="I263" i="1"/>
  <c r="M263" i="1" s="1"/>
  <c r="AC262" i="1"/>
  <c r="AB262" i="1"/>
  <c r="W262" i="1"/>
  <c r="U262" i="1"/>
  <c r="T262" i="1"/>
  <c r="Q262" i="1"/>
  <c r="V262" i="1" s="1"/>
  <c r="L262" i="1"/>
  <c r="K262" i="1"/>
  <c r="J262" i="1"/>
  <c r="I262" i="1"/>
  <c r="M262" i="1" s="1"/>
  <c r="AC261" i="1"/>
  <c r="AB261" i="1"/>
  <c r="W261" i="1"/>
  <c r="U261" i="1"/>
  <c r="T261" i="1"/>
  <c r="Q261" i="1"/>
  <c r="V261" i="1" s="1"/>
  <c r="L261" i="1"/>
  <c r="K261" i="1"/>
  <c r="J261" i="1"/>
  <c r="I261" i="1"/>
  <c r="M261" i="1" s="1"/>
  <c r="AC260" i="1"/>
  <c r="AB260" i="1"/>
  <c r="W260" i="1"/>
  <c r="U260" i="1"/>
  <c r="T260" i="1"/>
  <c r="Q260" i="1"/>
  <c r="S260" i="1" s="1"/>
  <c r="X260" i="1" s="1"/>
  <c r="L260" i="1"/>
  <c r="K260" i="1"/>
  <c r="J260" i="1"/>
  <c r="I260" i="1"/>
  <c r="M260" i="1" s="1"/>
  <c r="AC259" i="1"/>
  <c r="AB259" i="1"/>
  <c r="W259" i="1"/>
  <c r="U259" i="1"/>
  <c r="T259" i="1"/>
  <c r="Q259" i="1"/>
  <c r="L259" i="1"/>
  <c r="K259" i="1"/>
  <c r="J259" i="1"/>
  <c r="I259" i="1"/>
  <c r="M259" i="1" s="1"/>
  <c r="AC258" i="1"/>
  <c r="AB258" i="1"/>
  <c r="W258" i="1"/>
  <c r="U258" i="1"/>
  <c r="T258" i="1"/>
  <c r="Q258" i="1"/>
  <c r="S258" i="1" s="1"/>
  <c r="X258" i="1" s="1"/>
  <c r="L258" i="1"/>
  <c r="K258" i="1"/>
  <c r="J258" i="1"/>
  <c r="I258" i="1"/>
  <c r="M258" i="1" s="1"/>
  <c r="AC257" i="1"/>
  <c r="AB257" i="1"/>
  <c r="W257" i="1"/>
  <c r="U257" i="1"/>
  <c r="T257" i="1"/>
  <c r="Q257" i="1"/>
  <c r="V257" i="1" s="1"/>
  <c r="L257" i="1"/>
  <c r="K257" i="1"/>
  <c r="J257" i="1"/>
  <c r="I257" i="1"/>
  <c r="M257" i="1" s="1"/>
  <c r="AC256" i="1"/>
  <c r="AB256" i="1"/>
  <c r="W256" i="1"/>
  <c r="U256" i="1"/>
  <c r="T256" i="1"/>
  <c r="Q256" i="1"/>
  <c r="V256" i="1" s="1"/>
  <c r="L256" i="1"/>
  <c r="K256" i="1"/>
  <c r="J256" i="1"/>
  <c r="I256" i="1"/>
  <c r="M256" i="1" s="1"/>
  <c r="AC255" i="1"/>
  <c r="AB255" i="1"/>
  <c r="W255" i="1"/>
  <c r="U255" i="1"/>
  <c r="T255" i="1"/>
  <c r="Q255" i="1"/>
  <c r="V255" i="1" s="1"/>
  <c r="L255" i="1"/>
  <c r="K255" i="1"/>
  <c r="J255" i="1"/>
  <c r="I255" i="1"/>
  <c r="M255" i="1" s="1"/>
  <c r="AC254" i="1"/>
  <c r="AB254" i="1"/>
  <c r="W254" i="1"/>
  <c r="U254" i="1"/>
  <c r="T254" i="1"/>
  <c r="Q254" i="1"/>
  <c r="S254" i="1" s="1"/>
  <c r="X254" i="1" s="1"/>
  <c r="L254" i="1"/>
  <c r="K254" i="1"/>
  <c r="J254" i="1"/>
  <c r="I254" i="1"/>
  <c r="M254" i="1" s="1"/>
  <c r="AC253" i="1"/>
  <c r="AB253" i="1"/>
  <c r="W253" i="1"/>
  <c r="U253" i="1"/>
  <c r="T253" i="1"/>
  <c r="Q253" i="1"/>
  <c r="S253" i="1" s="1"/>
  <c r="X253" i="1" s="1"/>
  <c r="L253" i="1"/>
  <c r="K253" i="1"/>
  <c r="J253" i="1"/>
  <c r="I253" i="1"/>
  <c r="M253" i="1" s="1"/>
  <c r="AC252" i="1"/>
  <c r="AB252" i="1"/>
  <c r="W252" i="1"/>
  <c r="U252" i="1"/>
  <c r="T252" i="1"/>
  <c r="Q252" i="1"/>
  <c r="S252" i="1" s="1"/>
  <c r="X252" i="1" s="1"/>
  <c r="L252" i="1"/>
  <c r="K252" i="1"/>
  <c r="J252" i="1"/>
  <c r="I252" i="1"/>
  <c r="M252" i="1" s="1"/>
  <c r="AC251" i="1"/>
  <c r="AB251" i="1"/>
  <c r="W251" i="1"/>
  <c r="U251" i="1"/>
  <c r="T251" i="1"/>
  <c r="Q251" i="1"/>
  <c r="S251" i="1" s="1"/>
  <c r="X251" i="1" s="1"/>
  <c r="L251" i="1"/>
  <c r="K251" i="1"/>
  <c r="J251" i="1"/>
  <c r="I251" i="1"/>
  <c r="AC250" i="1"/>
  <c r="AB250" i="1"/>
  <c r="W250" i="1"/>
  <c r="U250" i="1"/>
  <c r="T250" i="1"/>
  <c r="Q250" i="1"/>
  <c r="S250" i="1" s="1"/>
  <c r="X250" i="1" s="1"/>
  <c r="L250" i="1"/>
  <c r="K250" i="1"/>
  <c r="J250" i="1"/>
  <c r="I250" i="1"/>
  <c r="M250" i="1" s="1"/>
  <c r="AC249" i="1"/>
  <c r="AB249" i="1"/>
  <c r="W249" i="1"/>
  <c r="U249" i="1"/>
  <c r="T249" i="1"/>
  <c r="Q249" i="1"/>
  <c r="S249" i="1" s="1"/>
  <c r="X249" i="1" s="1"/>
  <c r="L249" i="1"/>
  <c r="K249" i="1"/>
  <c r="J249" i="1"/>
  <c r="I249" i="1"/>
  <c r="M249" i="1" s="1"/>
  <c r="AC248" i="1"/>
  <c r="AB248" i="1"/>
  <c r="W248" i="1"/>
  <c r="U248" i="1"/>
  <c r="T248" i="1"/>
  <c r="Q248" i="1"/>
  <c r="L248" i="1"/>
  <c r="K248" i="1"/>
  <c r="J248" i="1"/>
  <c r="I248" i="1"/>
  <c r="M248" i="1" s="1"/>
  <c r="AC247" i="1"/>
  <c r="AB247" i="1"/>
  <c r="W247" i="1"/>
  <c r="U247" i="1"/>
  <c r="T247" i="1"/>
  <c r="Q247" i="1"/>
  <c r="S247" i="1" s="1"/>
  <c r="L247" i="1"/>
  <c r="K247" i="1"/>
  <c r="J247" i="1"/>
  <c r="I247" i="1"/>
  <c r="M247" i="1" s="1"/>
  <c r="AC246" i="1"/>
  <c r="AB246" i="1"/>
  <c r="W246" i="1"/>
  <c r="U246" i="1"/>
  <c r="T246" i="1"/>
  <c r="Q246" i="1"/>
  <c r="V246" i="1" s="1"/>
  <c r="L246" i="1"/>
  <c r="K246" i="1"/>
  <c r="J246" i="1"/>
  <c r="I246" i="1"/>
  <c r="M246" i="1" s="1"/>
  <c r="AC245" i="1"/>
  <c r="AB245" i="1"/>
  <c r="W245" i="1"/>
  <c r="U245" i="1"/>
  <c r="T245" i="1"/>
  <c r="Q245" i="1"/>
  <c r="V245" i="1" s="1"/>
  <c r="L245" i="1"/>
  <c r="K245" i="1"/>
  <c r="J245" i="1"/>
  <c r="I245" i="1"/>
  <c r="M245" i="1" s="1"/>
  <c r="AC244" i="1"/>
  <c r="AB244" i="1"/>
  <c r="W244" i="1"/>
  <c r="U244" i="1"/>
  <c r="T244" i="1"/>
  <c r="Q244" i="1"/>
  <c r="V244" i="1" s="1"/>
  <c r="L244" i="1"/>
  <c r="K244" i="1"/>
  <c r="J244" i="1"/>
  <c r="I244" i="1"/>
  <c r="M244" i="1" s="1"/>
  <c r="AC243" i="1"/>
  <c r="AB243" i="1"/>
  <c r="W243" i="1"/>
  <c r="U243" i="1"/>
  <c r="T243" i="1"/>
  <c r="Q243" i="1"/>
  <c r="S243" i="1" s="1"/>
  <c r="X243" i="1" s="1"/>
  <c r="L243" i="1"/>
  <c r="K243" i="1"/>
  <c r="J243" i="1"/>
  <c r="I243" i="1"/>
  <c r="AC242" i="1"/>
  <c r="AB242" i="1"/>
  <c r="W242" i="1"/>
  <c r="U242" i="1"/>
  <c r="T242" i="1"/>
  <c r="Q242" i="1"/>
  <c r="V242" i="1" s="1"/>
  <c r="L242" i="1"/>
  <c r="K242" i="1"/>
  <c r="J242" i="1"/>
  <c r="I242" i="1"/>
  <c r="M242" i="1" s="1"/>
  <c r="AC241" i="1"/>
  <c r="AB241" i="1"/>
  <c r="W241" i="1"/>
  <c r="U241" i="1"/>
  <c r="T241" i="1"/>
  <c r="Q241" i="1"/>
  <c r="V241" i="1" s="1"/>
  <c r="L241" i="1"/>
  <c r="K241" i="1"/>
  <c r="J241" i="1"/>
  <c r="I241" i="1"/>
  <c r="AC240" i="1"/>
  <c r="AB240" i="1"/>
  <c r="W240" i="1"/>
  <c r="U240" i="1"/>
  <c r="T240" i="1"/>
  <c r="Q240" i="1"/>
  <c r="V240" i="1" s="1"/>
  <c r="L240" i="1"/>
  <c r="K240" i="1"/>
  <c r="J240" i="1"/>
  <c r="I240" i="1"/>
  <c r="M240" i="1" s="1"/>
  <c r="AC239" i="1"/>
  <c r="AB239" i="1"/>
  <c r="W239" i="1"/>
  <c r="U239" i="1"/>
  <c r="T239" i="1"/>
  <c r="Q239" i="1"/>
  <c r="S239" i="1" s="1"/>
  <c r="X239" i="1" s="1"/>
  <c r="L239" i="1"/>
  <c r="K239" i="1"/>
  <c r="J239" i="1"/>
  <c r="I239" i="1"/>
  <c r="M239" i="1" s="1"/>
  <c r="AC238" i="1"/>
  <c r="AB238" i="1"/>
  <c r="W238" i="1"/>
  <c r="U238" i="1"/>
  <c r="T238" i="1"/>
  <c r="Q238" i="1"/>
  <c r="S238" i="1" s="1"/>
  <c r="X238" i="1" s="1"/>
  <c r="L238" i="1"/>
  <c r="K238" i="1"/>
  <c r="J238" i="1"/>
  <c r="I238" i="1"/>
  <c r="AC237" i="1"/>
  <c r="AB237" i="1"/>
  <c r="W237" i="1"/>
  <c r="U237" i="1"/>
  <c r="T237" i="1"/>
  <c r="Q237" i="1"/>
  <c r="V237" i="1" s="1"/>
  <c r="L237" i="1"/>
  <c r="K237" i="1"/>
  <c r="J237" i="1"/>
  <c r="I237" i="1"/>
  <c r="M237" i="1" s="1"/>
  <c r="AC236" i="1"/>
  <c r="AB236" i="1"/>
  <c r="W236" i="1"/>
  <c r="U236" i="1"/>
  <c r="T236" i="1"/>
  <c r="Q236" i="1"/>
  <c r="V236" i="1" s="1"/>
  <c r="L236" i="1"/>
  <c r="K236" i="1"/>
  <c r="J236" i="1"/>
  <c r="I236" i="1"/>
  <c r="M236" i="1" s="1"/>
  <c r="AC235" i="1"/>
  <c r="AB235" i="1"/>
  <c r="W235" i="1"/>
  <c r="U235" i="1"/>
  <c r="T235" i="1"/>
  <c r="Q235" i="1"/>
  <c r="V235" i="1" s="1"/>
  <c r="L235" i="1"/>
  <c r="K235" i="1"/>
  <c r="J235" i="1"/>
  <c r="I235" i="1"/>
  <c r="M235" i="1" s="1"/>
  <c r="AC234" i="1"/>
  <c r="AB234" i="1"/>
  <c r="W234" i="1"/>
  <c r="U234" i="1"/>
  <c r="T234" i="1"/>
  <c r="Q234" i="1"/>
  <c r="S234" i="1" s="1"/>
  <c r="X234" i="1" s="1"/>
  <c r="L234" i="1"/>
  <c r="K234" i="1"/>
  <c r="J234" i="1"/>
  <c r="I234" i="1"/>
  <c r="M234" i="1" s="1"/>
  <c r="AC233" i="1"/>
  <c r="AB233" i="1"/>
  <c r="W233" i="1"/>
  <c r="U233" i="1"/>
  <c r="T233" i="1"/>
  <c r="Q233" i="1"/>
  <c r="V233" i="1" s="1"/>
  <c r="L233" i="1"/>
  <c r="K233" i="1"/>
  <c r="J233" i="1"/>
  <c r="I233" i="1"/>
  <c r="AC232" i="1"/>
  <c r="AB232" i="1"/>
  <c r="W232" i="1"/>
  <c r="U232" i="1"/>
  <c r="T232" i="1"/>
  <c r="Q232" i="1"/>
  <c r="V232" i="1" s="1"/>
  <c r="L232" i="1"/>
  <c r="K232" i="1"/>
  <c r="J232" i="1"/>
  <c r="I232" i="1"/>
  <c r="M232" i="1" s="1"/>
  <c r="AC231" i="1"/>
  <c r="AB231" i="1"/>
  <c r="W231" i="1"/>
  <c r="U231" i="1"/>
  <c r="T231" i="1"/>
  <c r="Q231" i="1"/>
  <c r="V231" i="1" s="1"/>
  <c r="L231" i="1"/>
  <c r="K231" i="1"/>
  <c r="J231" i="1"/>
  <c r="I231" i="1"/>
  <c r="M231" i="1" s="1"/>
  <c r="AC230" i="1"/>
  <c r="AB230" i="1"/>
  <c r="W230" i="1"/>
  <c r="U230" i="1"/>
  <c r="T230" i="1"/>
  <c r="Q230" i="1"/>
  <c r="S230" i="1" s="1"/>
  <c r="X230" i="1" s="1"/>
  <c r="L230" i="1"/>
  <c r="K230" i="1"/>
  <c r="J230" i="1"/>
  <c r="I230" i="1"/>
  <c r="M230" i="1" s="1"/>
  <c r="AC229" i="1"/>
  <c r="AB229" i="1"/>
  <c r="W229" i="1"/>
  <c r="U229" i="1"/>
  <c r="T229" i="1"/>
  <c r="Q229" i="1"/>
  <c r="V229" i="1" s="1"/>
  <c r="L229" i="1"/>
  <c r="K229" i="1"/>
  <c r="J229" i="1"/>
  <c r="I229" i="1"/>
  <c r="M229" i="1" s="1"/>
  <c r="AC228" i="1"/>
  <c r="AB228" i="1"/>
  <c r="W228" i="1"/>
  <c r="U228" i="1"/>
  <c r="T228" i="1"/>
  <c r="Q228" i="1"/>
  <c r="L228" i="1"/>
  <c r="K228" i="1"/>
  <c r="J228" i="1"/>
  <c r="I228" i="1"/>
  <c r="M228" i="1" s="1"/>
  <c r="AC227" i="1"/>
  <c r="AB227" i="1"/>
  <c r="W227" i="1"/>
  <c r="U227" i="1"/>
  <c r="T227" i="1"/>
  <c r="Q227" i="1"/>
  <c r="V227" i="1" s="1"/>
  <c r="L227" i="1"/>
  <c r="K227" i="1"/>
  <c r="J227" i="1"/>
  <c r="I227" i="1"/>
  <c r="M227" i="1" s="1"/>
  <c r="AC226" i="1"/>
  <c r="AB226" i="1"/>
  <c r="W226" i="1"/>
  <c r="U226" i="1"/>
  <c r="T226" i="1"/>
  <c r="Q226" i="1"/>
  <c r="S226" i="1" s="1"/>
  <c r="X226" i="1" s="1"/>
  <c r="L226" i="1"/>
  <c r="K226" i="1"/>
  <c r="J226" i="1"/>
  <c r="I226" i="1"/>
  <c r="M226" i="1" s="1"/>
  <c r="AC225" i="1"/>
  <c r="AB225" i="1"/>
  <c r="W225" i="1"/>
  <c r="U225" i="1"/>
  <c r="T225" i="1"/>
  <c r="Q225" i="1"/>
  <c r="V225" i="1" s="1"/>
  <c r="L225" i="1"/>
  <c r="K225" i="1"/>
  <c r="J225" i="1"/>
  <c r="I225" i="1"/>
  <c r="M225" i="1" s="1"/>
  <c r="AC224" i="1"/>
  <c r="AB224" i="1"/>
  <c r="W224" i="1"/>
  <c r="U224" i="1"/>
  <c r="T224" i="1"/>
  <c r="Q224" i="1"/>
  <c r="L224" i="1"/>
  <c r="K224" i="1"/>
  <c r="J224" i="1"/>
  <c r="I224" i="1"/>
  <c r="M224" i="1" s="1"/>
  <c r="AC223" i="1"/>
  <c r="AB223" i="1"/>
  <c r="W223" i="1"/>
  <c r="U223" i="1"/>
  <c r="T223" i="1"/>
  <c r="Q223" i="1"/>
  <c r="V223" i="1" s="1"/>
  <c r="L223" i="1"/>
  <c r="K223" i="1"/>
  <c r="J223" i="1"/>
  <c r="I223" i="1"/>
  <c r="AC222" i="1"/>
  <c r="AB222" i="1"/>
  <c r="W222" i="1"/>
  <c r="U222" i="1"/>
  <c r="T222" i="1"/>
  <c r="Q222" i="1"/>
  <c r="V222" i="1" s="1"/>
  <c r="L222" i="1"/>
  <c r="K222" i="1"/>
  <c r="J222" i="1"/>
  <c r="I222" i="1"/>
  <c r="M222" i="1" s="1"/>
  <c r="AC221" i="1"/>
  <c r="AB221" i="1"/>
  <c r="W221" i="1"/>
  <c r="U221" i="1"/>
  <c r="T221" i="1"/>
  <c r="Q221" i="1"/>
  <c r="S221" i="1" s="1"/>
  <c r="X221" i="1" s="1"/>
  <c r="L221" i="1"/>
  <c r="K221" i="1"/>
  <c r="J221" i="1"/>
  <c r="I221" i="1"/>
  <c r="M221" i="1" s="1"/>
  <c r="AC220" i="1"/>
  <c r="AB220" i="1"/>
  <c r="W220" i="1"/>
  <c r="U220" i="1"/>
  <c r="T220" i="1"/>
  <c r="Q220" i="1"/>
  <c r="V220" i="1" s="1"/>
  <c r="L220" i="1"/>
  <c r="K220" i="1"/>
  <c r="J220" i="1"/>
  <c r="I220" i="1"/>
  <c r="M220" i="1" s="1"/>
  <c r="AC219" i="1"/>
  <c r="AB219" i="1"/>
  <c r="W219" i="1"/>
  <c r="U219" i="1"/>
  <c r="T219" i="1"/>
  <c r="Q219" i="1"/>
  <c r="V219" i="1" s="1"/>
  <c r="L219" i="1"/>
  <c r="K219" i="1"/>
  <c r="J219" i="1"/>
  <c r="I219" i="1"/>
  <c r="M219" i="1" s="1"/>
  <c r="AC218" i="1"/>
  <c r="AB218" i="1"/>
  <c r="W218" i="1"/>
  <c r="U218" i="1"/>
  <c r="T218" i="1"/>
  <c r="Q218" i="1"/>
  <c r="V218" i="1" s="1"/>
  <c r="L218" i="1"/>
  <c r="K218" i="1"/>
  <c r="J218" i="1"/>
  <c r="I218" i="1"/>
  <c r="M218" i="1" s="1"/>
  <c r="AC217" i="1"/>
  <c r="AB217" i="1"/>
  <c r="W217" i="1"/>
  <c r="U217" i="1"/>
  <c r="T217" i="1"/>
  <c r="Q217" i="1"/>
  <c r="S217" i="1" s="1"/>
  <c r="X217" i="1" s="1"/>
  <c r="L217" i="1"/>
  <c r="K217" i="1"/>
  <c r="J217" i="1"/>
  <c r="I217" i="1"/>
  <c r="M217" i="1" s="1"/>
  <c r="AC216" i="1"/>
  <c r="AB216" i="1"/>
  <c r="W216" i="1"/>
  <c r="U216" i="1"/>
  <c r="T216" i="1"/>
  <c r="Q216" i="1"/>
  <c r="V216" i="1" s="1"/>
  <c r="L216" i="1"/>
  <c r="K216" i="1"/>
  <c r="J216" i="1"/>
  <c r="I216" i="1"/>
  <c r="M216" i="1" s="1"/>
  <c r="AC215" i="1"/>
  <c r="AB215" i="1"/>
  <c r="W215" i="1"/>
  <c r="U215" i="1"/>
  <c r="T215" i="1"/>
  <c r="Q215" i="1"/>
  <c r="V215" i="1" s="1"/>
  <c r="L215" i="1"/>
  <c r="K215" i="1"/>
  <c r="J215" i="1"/>
  <c r="I215" i="1"/>
  <c r="AC214" i="1"/>
  <c r="AB214" i="1"/>
  <c r="W214" i="1"/>
  <c r="U214" i="1"/>
  <c r="T214" i="1"/>
  <c r="Q214" i="1"/>
  <c r="V214" i="1" s="1"/>
  <c r="L214" i="1"/>
  <c r="K214" i="1"/>
  <c r="J214" i="1"/>
  <c r="I214" i="1"/>
  <c r="M214" i="1" s="1"/>
  <c r="AC213" i="1"/>
  <c r="AB213" i="1"/>
  <c r="W213" i="1"/>
  <c r="U213" i="1"/>
  <c r="T213" i="1"/>
  <c r="Q213" i="1"/>
  <c r="S213" i="1" s="1"/>
  <c r="X213" i="1" s="1"/>
  <c r="L213" i="1"/>
  <c r="K213" i="1"/>
  <c r="J213" i="1"/>
  <c r="I213" i="1"/>
  <c r="M213" i="1" s="1"/>
  <c r="AC212" i="1"/>
  <c r="AB212" i="1"/>
  <c r="W212" i="1"/>
  <c r="U212" i="1"/>
  <c r="T212" i="1"/>
  <c r="Q212" i="1"/>
  <c r="V212" i="1" s="1"/>
  <c r="L212" i="1"/>
  <c r="K212" i="1"/>
  <c r="J212" i="1"/>
  <c r="I212" i="1"/>
  <c r="M212" i="1" s="1"/>
  <c r="AC211" i="1"/>
  <c r="AB211" i="1"/>
  <c r="W211" i="1"/>
  <c r="U211" i="1"/>
  <c r="T211" i="1"/>
  <c r="Q211" i="1"/>
  <c r="L211" i="1"/>
  <c r="K211" i="1"/>
  <c r="J211" i="1"/>
  <c r="I211" i="1"/>
  <c r="M211" i="1" s="1"/>
  <c r="AC210" i="1"/>
  <c r="AB210" i="1"/>
  <c r="W210" i="1"/>
  <c r="U210" i="1"/>
  <c r="T210" i="1"/>
  <c r="Q210" i="1"/>
  <c r="V210" i="1" s="1"/>
  <c r="L210" i="1"/>
  <c r="K210" i="1"/>
  <c r="J210" i="1"/>
  <c r="I210" i="1"/>
  <c r="M210" i="1" s="1"/>
  <c r="AC209" i="1"/>
  <c r="AB209" i="1"/>
  <c r="W209" i="1"/>
  <c r="U209" i="1"/>
  <c r="T209" i="1"/>
  <c r="Q209" i="1"/>
  <c r="S209" i="1" s="1"/>
  <c r="X209" i="1" s="1"/>
  <c r="L209" i="1"/>
  <c r="K209" i="1"/>
  <c r="J209" i="1"/>
  <c r="I209" i="1"/>
  <c r="M209" i="1" s="1"/>
  <c r="AC208" i="1"/>
  <c r="AB208" i="1"/>
  <c r="W208" i="1"/>
  <c r="U208" i="1"/>
  <c r="T208" i="1"/>
  <c r="Q208" i="1"/>
  <c r="V208" i="1" s="1"/>
  <c r="L208" i="1"/>
  <c r="K208" i="1"/>
  <c r="J208" i="1"/>
  <c r="I208" i="1"/>
  <c r="M208" i="1" s="1"/>
  <c r="AC207" i="1"/>
  <c r="AB207" i="1"/>
  <c r="W207" i="1"/>
  <c r="U207" i="1"/>
  <c r="T207" i="1"/>
  <c r="Q207" i="1"/>
  <c r="L207" i="1"/>
  <c r="K207" i="1"/>
  <c r="J207" i="1"/>
  <c r="I207" i="1"/>
  <c r="AC206" i="1"/>
  <c r="AB206" i="1"/>
  <c r="W206" i="1"/>
  <c r="U206" i="1"/>
  <c r="T206" i="1"/>
  <c r="Q206" i="1"/>
  <c r="V206" i="1" s="1"/>
  <c r="L206" i="1"/>
  <c r="K206" i="1"/>
  <c r="J206" i="1"/>
  <c r="I206" i="1"/>
  <c r="M206" i="1" s="1"/>
  <c r="AC205" i="1"/>
  <c r="AB205" i="1"/>
  <c r="W205" i="1"/>
  <c r="U205" i="1"/>
  <c r="T205" i="1"/>
  <c r="Q205" i="1"/>
  <c r="S205" i="1" s="1"/>
  <c r="X205" i="1" s="1"/>
  <c r="L205" i="1"/>
  <c r="K205" i="1"/>
  <c r="J205" i="1"/>
  <c r="I205" i="1"/>
  <c r="M205" i="1" s="1"/>
  <c r="AC204" i="1"/>
  <c r="AB204" i="1"/>
  <c r="W204" i="1"/>
  <c r="U204" i="1"/>
  <c r="T204" i="1"/>
  <c r="Q204" i="1"/>
  <c r="S204" i="1" s="1"/>
  <c r="X204" i="1" s="1"/>
  <c r="L204" i="1"/>
  <c r="K204" i="1"/>
  <c r="J204" i="1"/>
  <c r="I204" i="1"/>
  <c r="M204" i="1" s="1"/>
  <c r="AC203" i="1"/>
  <c r="AB203" i="1"/>
  <c r="W203" i="1"/>
  <c r="U203" i="1"/>
  <c r="T203" i="1"/>
  <c r="Q203" i="1"/>
  <c r="V203" i="1" s="1"/>
  <c r="L203" i="1"/>
  <c r="K203" i="1"/>
  <c r="J203" i="1"/>
  <c r="I203" i="1"/>
  <c r="M203" i="1" s="1"/>
  <c r="AC202" i="1"/>
  <c r="AB202" i="1"/>
  <c r="W202" i="1"/>
  <c r="U202" i="1"/>
  <c r="T202" i="1"/>
  <c r="Q202" i="1"/>
  <c r="V202" i="1" s="1"/>
  <c r="L202" i="1"/>
  <c r="K202" i="1"/>
  <c r="J202" i="1"/>
  <c r="I202" i="1"/>
  <c r="M202" i="1" s="1"/>
  <c r="AC201" i="1"/>
  <c r="AB201" i="1"/>
  <c r="W201" i="1"/>
  <c r="U201" i="1"/>
  <c r="T201" i="1"/>
  <c r="Q201" i="1"/>
  <c r="V201" i="1" s="1"/>
  <c r="L201" i="1"/>
  <c r="K201" i="1"/>
  <c r="J201" i="1"/>
  <c r="I201" i="1"/>
  <c r="M201" i="1" s="1"/>
  <c r="AC200" i="1"/>
  <c r="AB200" i="1"/>
  <c r="W200" i="1"/>
  <c r="U200" i="1"/>
  <c r="T200" i="1"/>
  <c r="Q200" i="1"/>
  <c r="S200" i="1" s="1"/>
  <c r="X200" i="1" s="1"/>
  <c r="L200" i="1"/>
  <c r="K200" i="1"/>
  <c r="J200" i="1"/>
  <c r="I200" i="1"/>
  <c r="M200" i="1" s="1"/>
  <c r="AC199" i="1"/>
  <c r="AB199" i="1"/>
  <c r="W199" i="1"/>
  <c r="U199" i="1"/>
  <c r="T199" i="1"/>
  <c r="Q199" i="1"/>
  <c r="V199" i="1" s="1"/>
  <c r="L199" i="1"/>
  <c r="K199" i="1"/>
  <c r="J199" i="1"/>
  <c r="I199" i="1"/>
  <c r="AC198" i="1"/>
  <c r="AB198" i="1"/>
  <c r="W198" i="1"/>
  <c r="U198" i="1"/>
  <c r="T198" i="1"/>
  <c r="Q198" i="1"/>
  <c r="V198" i="1" s="1"/>
  <c r="L198" i="1"/>
  <c r="K198" i="1"/>
  <c r="J198" i="1"/>
  <c r="I198" i="1"/>
  <c r="M198" i="1" s="1"/>
  <c r="AC197" i="1"/>
  <c r="AB197" i="1"/>
  <c r="W197" i="1"/>
  <c r="U197" i="1"/>
  <c r="T197" i="1"/>
  <c r="Q197" i="1"/>
  <c r="V197" i="1" s="1"/>
  <c r="L197" i="1"/>
  <c r="K197" i="1"/>
  <c r="J197" i="1"/>
  <c r="I197" i="1"/>
  <c r="M197" i="1" s="1"/>
  <c r="AC196" i="1"/>
  <c r="AB196" i="1"/>
  <c r="W196" i="1"/>
  <c r="U196" i="1"/>
  <c r="T196" i="1"/>
  <c r="Q196" i="1"/>
  <c r="S196" i="1" s="1"/>
  <c r="X196" i="1" s="1"/>
  <c r="L196" i="1"/>
  <c r="K196" i="1"/>
  <c r="J196" i="1"/>
  <c r="I196" i="1"/>
  <c r="M196" i="1" s="1"/>
  <c r="AC195" i="1"/>
  <c r="AB195" i="1"/>
  <c r="W195" i="1"/>
  <c r="U195" i="1"/>
  <c r="T195" i="1"/>
  <c r="Q195" i="1"/>
  <c r="V195" i="1" s="1"/>
  <c r="L195" i="1"/>
  <c r="K195" i="1"/>
  <c r="J195" i="1"/>
  <c r="I195" i="1"/>
  <c r="M195" i="1" s="1"/>
  <c r="AC194" i="1"/>
  <c r="AB194" i="1"/>
  <c r="W194" i="1"/>
  <c r="U194" i="1"/>
  <c r="T194" i="1"/>
  <c r="Q194" i="1"/>
  <c r="V194" i="1" s="1"/>
  <c r="L194" i="1"/>
  <c r="K194" i="1"/>
  <c r="J194" i="1"/>
  <c r="I194" i="1"/>
  <c r="M194" i="1" s="1"/>
  <c r="AC193" i="1"/>
  <c r="AB193" i="1"/>
  <c r="W193" i="1"/>
  <c r="U193" i="1"/>
  <c r="T193" i="1"/>
  <c r="Q193" i="1"/>
  <c r="V193" i="1" s="1"/>
  <c r="L193" i="1"/>
  <c r="K193" i="1"/>
  <c r="J193" i="1"/>
  <c r="I193" i="1"/>
  <c r="M193" i="1" s="1"/>
  <c r="AC192" i="1"/>
  <c r="AB192" i="1"/>
  <c r="W192" i="1"/>
  <c r="U192" i="1"/>
  <c r="T192" i="1"/>
  <c r="Q192" i="1"/>
  <c r="S192" i="1" s="1"/>
  <c r="X192" i="1" s="1"/>
  <c r="L192" i="1"/>
  <c r="K192" i="1"/>
  <c r="J192" i="1"/>
  <c r="I192" i="1"/>
  <c r="M192" i="1" s="1"/>
  <c r="AC191" i="1"/>
  <c r="AB191" i="1"/>
  <c r="W191" i="1"/>
  <c r="U191" i="1"/>
  <c r="T191" i="1"/>
  <c r="Q191" i="1"/>
  <c r="V191" i="1" s="1"/>
  <c r="L191" i="1"/>
  <c r="K191" i="1"/>
  <c r="J191" i="1"/>
  <c r="I191" i="1"/>
  <c r="M191" i="1" s="1"/>
  <c r="AC190" i="1"/>
  <c r="AB190" i="1"/>
  <c r="W190" i="1"/>
  <c r="U190" i="1"/>
  <c r="T190" i="1"/>
  <c r="Q190" i="1"/>
  <c r="V190" i="1" s="1"/>
  <c r="L190" i="1"/>
  <c r="K190" i="1"/>
  <c r="J190" i="1"/>
  <c r="I190" i="1"/>
  <c r="M190" i="1" s="1"/>
  <c r="AC189" i="1"/>
  <c r="AB189" i="1"/>
  <c r="W189" i="1"/>
  <c r="U189" i="1"/>
  <c r="T189" i="1"/>
  <c r="Q189" i="1"/>
  <c r="V189" i="1" s="1"/>
  <c r="L189" i="1"/>
  <c r="K189" i="1"/>
  <c r="J189" i="1"/>
  <c r="I189" i="1"/>
  <c r="M189" i="1" s="1"/>
  <c r="AC188" i="1"/>
  <c r="AB188" i="1"/>
  <c r="W188" i="1"/>
  <c r="U188" i="1"/>
  <c r="T188" i="1"/>
  <c r="Q188" i="1"/>
  <c r="S188" i="1" s="1"/>
  <c r="X188" i="1" s="1"/>
  <c r="L188" i="1"/>
  <c r="K188" i="1"/>
  <c r="J188" i="1"/>
  <c r="I188" i="1"/>
  <c r="M188" i="1" s="1"/>
  <c r="AC187" i="1"/>
  <c r="AB187" i="1"/>
  <c r="W187" i="1"/>
  <c r="U187" i="1"/>
  <c r="T187" i="1"/>
  <c r="Q187" i="1"/>
  <c r="V187" i="1" s="1"/>
  <c r="L187" i="1"/>
  <c r="K187" i="1"/>
  <c r="J187" i="1"/>
  <c r="I187" i="1"/>
  <c r="M187" i="1" s="1"/>
  <c r="AC186" i="1"/>
  <c r="AB186" i="1"/>
  <c r="W186" i="1"/>
  <c r="U186" i="1"/>
  <c r="T186" i="1"/>
  <c r="Q186" i="1"/>
  <c r="V186" i="1" s="1"/>
  <c r="L186" i="1"/>
  <c r="K186" i="1"/>
  <c r="J186" i="1"/>
  <c r="I186" i="1"/>
  <c r="M186" i="1" s="1"/>
  <c r="AC185" i="1"/>
  <c r="AB185" i="1"/>
  <c r="W185" i="1"/>
  <c r="U185" i="1"/>
  <c r="T185" i="1"/>
  <c r="Q185" i="1"/>
  <c r="S185" i="1" s="1"/>
  <c r="X185" i="1" s="1"/>
  <c r="L185" i="1"/>
  <c r="K185" i="1"/>
  <c r="J185" i="1"/>
  <c r="I185" i="1"/>
  <c r="M185" i="1" s="1"/>
  <c r="AC184" i="1"/>
  <c r="AB184" i="1"/>
  <c r="W184" i="1"/>
  <c r="U184" i="1"/>
  <c r="T184" i="1"/>
  <c r="Q184" i="1"/>
  <c r="S184" i="1" s="1"/>
  <c r="X184" i="1" s="1"/>
  <c r="L184" i="1"/>
  <c r="K184" i="1"/>
  <c r="J184" i="1"/>
  <c r="I184" i="1"/>
  <c r="M184" i="1" s="1"/>
  <c r="AC183" i="1"/>
  <c r="AB183" i="1"/>
  <c r="W183" i="1"/>
  <c r="U183" i="1"/>
  <c r="T183" i="1"/>
  <c r="Q183" i="1"/>
  <c r="V183" i="1" s="1"/>
  <c r="L183" i="1"/>
  <c r="K183" i="1"/>
  <c r="J183" i="1"/>
  <c r="I183" i="1"/>
  <c r="M183" i="1" s="1"/>
  <c r="AC182" i="1"/>
  <c r="AB182" i="1"/>
  <c r="W182" i="1"/>
  <c r="U182" i="1"/>
  <c r="T182" i="1"/>
  <c r="Q182" i="1"/>
  <c r="V182" i="1" s="1"/>
  <c r="L182" i="1"/>
  <c r="K182" i="1"/>
  <c r="J182" i="1"/>
  <c r="I182" i="1"/>
  <c r="M182" i="1" s="1"/>
  <c r="AC181" i="1"/>
  <c r="AB181" i="1"/>
  <c r="W181" i="1"/>
  <c r="U181" i="1"/>
  <c r="T181" i="1"/>
  <c r="Q181" i="1"/>
  <c r="V181" i="1" s="1"/>
  <c r="L181" i="1"/>
  <c r="K181" i="1"/>
  <c r="J181" i="1"/>
  <c r="I181" i="1"/>
  <c r="M181" i="1" s="1"/>
  <c r="AC180" i="1"/>
  <c r="AB180" i="1"/>
  <c r="W180" i="1"/>
  <c r="U180" i="1"/>
  <c r="T180" i="1"/>
  <c r="Q180" i="1"/>
  <c r="S180" i="1" s="1"/>
  <c r="X180" i="1" s="1"/>
  <c r="L180" i="1"/>
  <c r="K180" i="1"/>
  <c r="J180" i="1"/>
  <c r="I180" i="1"/>
  <c r="M180" i="1" s="1"/>
  <c r="AC179" i="1"/>
  <c r="AB179" i="1"/>
  <c r="W179" i="1"/>
  <c r="U179" i="1"/>
  <c r="T179" i="1"/>
  <c r="Q179" i="1"/>
  <c r="V179" i="1" s="1"/>
  <c r="L179" i="1"/>
  <c r="K179" i="1"/>
  <c r="J179" i="1"/>
  <c r="I179" i="1"/>
  <c r="M179" i="1" s="1"/>
  <c r="AC178" i="1"/>
  <c r="AB178" i="1"/>
  <c r="W178" i="1"/>
  <c r="U178" i="1"/>
  <c r="T178" i="1"/>
  <c r="Q178" i="1"/>
  <c r="V178" i="1" s="1"/>
  <c r="L178" i="1"/>
  <c r="K178" i="1"/>
  <c r="J178" i="1"/>
  <c r="I178" i="1"/>
  <c r="AC177" i="1"/>
  <c r="AB177" i="1"/>
  <c r="W177" i="1"/>
  <c r="U177" i="1"/>
  <c r="T177" i="1"/>
  <c r="Q177" i="1"/>
  <c r="L177" i="1"/>
  <c r="K177" i="1"/>
  <c r="J177" i="1"/>
  <c r="I177" i="1"/>
  <c r="M177" i="1" s="1"/>
  <c r="AC176" i="1"/>
  <c r="AB176" i="1"/>
  <c r="W176" i="1"/>
  <c r="U176" i="1"/>
  <c r="T176" i="1"/>
  <c r="Q176" i="1"/>
  <c r="S176" i="1" s="1"/>
  <c r="X176" i="1" s="1"/>
  <c r="L176" i="1"/>
  <c r="K176" i="1"/>
  <c r="J176" i="1"/>
  <c r="I176" i="1"/>
  <c r="M176" i="1" s="1"/>
  <c r="AC175" i="1"/>
  <c r="AB175" i="1"/>
  <c r="W175" i="1"/>
  <c r="U175" i="1"/>
  <c r="T175" i="1"/>
  <c r="Q175" i="1"/>
  <c r="V175" i="1" s="1"/>
  <c r="L175" i="1"/>
  <c r="K175" i="1"/>
  <c r="J175" i="1"/>
  <c r="I175" i="1"/>
  <c r="M175" i="1" s="1"/>
  <c r="AC174" i="1"/>
  <c r="AB174" i="1"/>
  <c r="W174" i="1"/>
  <c r="U174" i="1"/>
  <c r="T174" i="1"/>
  <c r="Q174" i="1"/>
  <c r="V174" i="1" s="1"/>
  <c r="L174" i="1"/>
  <c r="K174" i="1"/>
  <c r="J174" i="1"/>
  <c r="I174" i="1"/>
  <c r="M174" i="1" s="1"/>
  <c r="AC173" i="1"/>
  <c r="AB173" i="1"/>
  <c r="W173" i="1"/>
  <c r="U173" i="1"/>
  <c r="T173" i="1"/>
  <c r="Q173" i="1"/>
  <c r="V173" i="1" s="1"/>
  <c r="L173" i="1"/>
  <c r="K173" i="1"/>
  <c r="J173" i="1"/>
  <c r="I173" i="1"/>
  <c r="M173" i="1" s="1"/>
  <c r="AC172" i="1"/>
  <c r="AB172" i="1"/>
  <c r="W172" i="1"/>
  <c r="U172" i="1"/>
  <c r="T172" i="1"/>
  <c r="Q172" i="1"/>
  <c r="S172" i="1" s="1"/>
  <c r="X172" i="1" s="1"/>
  <c r="L172" i="1"/>
  <c r="K172" i="1"/>
  <c r="J172" i="1"/>
  <c r="I172" i="1"/>
  <c r="M172" i="1" s="1"/>
  <c r="AC171" i="1"/>
  <c r="AB171" i="1"/>
  <c r="W171" i="1"/>
  <c r="U171" i="1"/>
  <c r="T171" i="1"/>
  <c r="Q171" i="1"/>
  <c r="V171" i="1" s="1"/>
  <c r="L171" i="1"/>
  <c r="K171" i="1"/>
  <c r="J171" i="1"/>
  <c r="I171" i="1"/>
  <c r="M171" i="1" s="1"/>
  <c r="AC170" i="1"/>
  <c r="AB170" i="1"/>
  <c r="W170" i="1"/>
  <c r="U170" i="1"/>
  <c r="T170" i="1"/>
  <c r="Q170" i="1"/>
  <c r="V170" i="1" s="1"/>
  <c r="L170" i="1"/>
  <c r="K170" i="1"/>
  <c r="J170" i="1"/>
  <c r="I170" i="1"/>
  <c r="M170" i="1" s="1"/>
  <c r="AC169" i="1"/>
  <c r="AB169" i="1"/>
  <c r="W169" i="1"/>
  <c r="U169" i="1"/>
  <c r="T169" i="1"/>
  <c r="Q169" i="1"/>
  <c r="V169" i="1" s="1"/>
  <c r="L169" i="1"/>
  <c r="K169" i="1"/>
  <c r="J169" i="1"/>
  <c r="I169" i="1"/>
  <c r="M169" i="1" s="1"/>
  <c r="AC168" i="1"/>
  <c r="AB168" i="1"/>
  <c r="W168" i="1"/>
  <c r="U168" i="1"/>
  <c r="T168" i="1"/>
  <c r="Q168" i="1"/>
  <c r="S168" i="1" s="1"/>
  <c r="X168" i="1" s="1"/>
  <c r="L168" i="1"/>
  <c r="K168" i="1"/>
  <c r="J168" i="1"/>
  <c r="I168" i="1"/>
  <c r="M168" i="1" s="1"/>
  <c r="AC167" i="1"/>
  <c r="AB167" i="1"/>
  <c r="W167" i="1"/>
  <c r="U167" i="1"/>
  <c r="T167" i="1"/>
  <c r="Q167" i="1"/>
  <c r="V167" i="1" s="1"/>
  <c r="L167" i="1"/>
  <c r="K167" i="1"/>
  <c r="J167" i="1"/>
  <c r="I167" i="1"/>
  <c r="M167" i="1" s="1"/>
  <c r="AC166" i="1"/>
  <c r="AB166" i="1"/>
  <c r="W166" i="1"/>
  <c r="U166" i="1"/>
  <c r="T166" i="1"/>
  <c r="Q166" i="1"/>
  <c r="V166" i="1" s="1"/>
  <c r="L166" i="1"/>
  <c r="K166" i="1"/>
  <c r="J166" i="1"/>
  <c r="I166" i="1"/>
  <c r="M166" i="1" s="1"/>
  <c r="AC165" i="1"/>
  <c r="AB165" i="1"/>
  <c r="W165" i="1"/>
  <c r="U165" i="1"/>
  <c r="T165" i="1"/>
  <c r="Q165" i="1"/>
  <c r="V165" i="1" s="1"/>
  <c r="L165" i="1"/>
  <c r="K165" i="1"/>
  <c r="J165" i="1"/>
  <c r="I165" i="1"/>
  <c r="AC164" i="1"/>
  <c r="AB164" i="1"/>
  <c r="W164" i="1"/>
  <c r="U164" i="1"/>
  <c r="T164" i="1"/>
  <c r="Q164" i="1"/>
  <c r="S164" i="1" s="1"/>
  <c r="X164" i="1" s="1"/>
  <c r="L164" i="1"/>
  <c r="K164" i="1"/>
  <c r="J164" i="1"/>
  <c r="I164" i="1"/>
  <c r="M164" i="1" s="1"/>
  <c r="AC163" i="1"/>
  <c r="AB163" i="1"/>
  <c r="W163" i="1"/>
  <c r="U163" i="1"/>
  <c r="T163" i="1"/>
  <c r="Q163" i="1"/>
  <c r="V163" i="1" s="1"/>
  <c r="L163" i="1"/>
  <c r="K163" i="1"/>
  <c r="J163" i="1"/>
  <c r="I163" i="1"/>
  <c r="M163" i="1" s="1"/>
  <c r="AC162" i="1"/>
  <c r="AB162" i="1"/>
  <c r="W162" i="1"/>
  <c r="U162" i="1"/>
  <c r="T162" i="1"/>
  <c r="Q162" i="1"/>
  <c r="V162" i="1" s="1"/>
  <c r="L162" i="1"/>
  <c r="K162" i="1"/>
  <c r="J162" i="1"/>
  <c r="I162" i="1"/>
  <c r="M162" i="1" s="1"/>
  <c r="AC161" i="1"/>
  <c r="AB161" i="1"/>
  <c r="W161" i="1"/>
  <c r="U161" i="1"/>
  <c r="T161" i="1"/>
  <c r="Q161" i="1"/>
  <c r="V161" i="1" s="1"/>
  <c r="L161" i="1"/>
  <c r="K161" i="1"/>
  <c r="J161" i="1"/>
  <c r="I161" i="1"/>
  <c r="M161" i="1" s="1"/>
  <c r="AC160" i="1"/>
  <c r="AB160" i="1"/>
  <c r="W160" i="1"/>
  <c r="U160" i="1"/>
  <c r="T160" i="1"/>
  <c r="Q160" i="1"/>
  <c r="S160" i="1" s="1"/>
  <c r="L160" i="1"/>
  <c r="K160" i="1"/>
  <c r="J160" i="1"/>
  <c r="I160" i="1"/>
  <c r="M160" i="1" s="1"/>
  <c r="AC159" i="1"/>
  <c r="AB159" i="1"/>
  <c r="W159" i="1"/>
  <c r="U159" i="1"/>
  <c r="T159" i="1"/>
  <c r="Q159" i="1"/>
  <c r="V159" i="1" s="1"/>
  <c r="L159" i="1"/>
  <c r="K159" i="1"/>
  <c r="J159" i="1"/>
  <c r="I159" i="1"/>
  <c r="M159" i="1" s="1"/>
  <c r="AC158" i="1"/>
  <c r="AB158" i="1"/>
  <c r="W158" i="1"/>
  <c r="U158" i="1"/>
  <c r="T158" i="1"/>
  <c r="Q158" i="1"/>
  <c r="V158" i="1" s="1"/>
  <c r="L158" i="1"/>
  <c r="K158" i="1"/>
  <c r="J158" i="1"/>
  <c r="I158" i="1"/>
  <c r="M158" i="1" s="1"/>
  <c r="AC157" i="1"/>
  <c r="AB157" i="1"/>
  <c r="W157" i="1"/>
  <c r="U157" i="1"/>
  <c r="T157" i="1"/>
  <c r="Q157" i="1"/>
  <c r="V157" i="1" s="1"/>
  <c r="L157" i="1"/>
  <c r="K157" i="1"/>
  <c r="J157" i="1"/>
  <c r="I157" i="1"/>
  <c r="AC156" i="1"/>
  <c r="AB156" i="1"/>
  <c r="W156" i="1"/>
  <c r="U156" i="1"/>
  <c r="T156" i="1"/>
  <c r="Q156" i="1"/>
  <c r="S156" i="1" s="1"/>
  <c r="X156" i="1" s="1"/>
  <c r="L156" i="1"/>
  <c r="K156" i="1"/>
  <c r="J156" i="1"/>
  <c r="I156" i="1"/>
  <c r="M156" i="1" s="1"/>
  <c r="AC155" i="1"/>
  <c r="AB155" i="1"/>
  <c r="W155" i="1"/>
  <c r="U155" i="1"/>
  <c r="T155" i="1"/>
  <c r="Q155" i="1"/>
  <c r="V155" i="1" s="1"/>
  <c r="L155" i="1"/>
  <c r="K155" i="1"/>
  <c r="J155" i="1"/>
  <c r="I155" i="1"/>
  <c r="M155" i="1" s="1"/>
  <c r="AC154" i="1"/>
  <c r="AB154" i="1"/>
  <c r="W154" i="1"/>
  <c r="U154" i="1"/>
  <c r="T154" i="1"/>
  <c r="Q154" i="1"/>
  <c r="V154" i="1" s="1"/>
  <c r="L154" i="1"/>
  <c r="K154" i="1"/>
  <c r="J154" i="1"/>
  <c r="I154" i="1"/>
  <c r="M154" i="1" s="1"/>
  <c r="AC153" i="1"/>
  <c r="AB153" i="1"/>
  <c r="W153" i="1"/>
  <c r="U153" i="1"/>
  <c r="T153" i="1"/>
  <c r="Q153" i="1"/>
  <c r="V153" i="1" s="1"/>
  <c r="L153" i="1"/>
  <c r="K153" i="1"/>
  <c r="J153" i="1"/>
  <c r="I153" i="1"/>
  <c r="M153" i="1" s="1"/>
  <c r="AC152" i="1"/>
  <c r="AB152" i="1"/>
  <c r="W152" i="1"/>
  <c r="U152" i="1"/>
  <c r="T152" i="1"/>
  <c r="Q152" i="1"/>
  <c r="S152" i="1" s="1"/>
  <c r="L152" i="1"/>
  <c r="K152" i="1"/>
  <c r="J152" i="1"/>
  <c r="I152" i="1"/>
  <c r="M152" i="1" s="1"/>
  <c r="AC151" i="1"/>
  <c r="AB151" i="1"/>
  <c r="W151" i="1"/>
  <c r="U151" i="1"/>
  <c r="T151" i="1"/>
  <c r="Q151" i="1"/>
  <c r="V151" i="1" s="1"/>
  <c r="L151" i="1"/>
  <c r="K151" i="1"/>
  <c r="J151" i="1"/>
  <c r="I151" i="1"/>
  <c r="M151" i="1" s="1"/>
  <c r="AC150" i="1"/>
  <c r="AB150" i="1"/>
  <c r="W150" i="1"/>
  <c r="U150" i="1"/>
  <c r="T150" i="1"/>
  <c r="Q150" i="1"/>
  <c r="V150" i="1" s="1"/>
  <c r="L150" i="1"/>
  <c r="K150" i="1"/>
  <c r="J150" i="1"/>
  <c r="I150" i="1"/>
  <c r="AC149" i="1"/>
  <c r="AB149" i="1"/>
  <c r="W149" i="1"/>
  <c r="U149" i="1"/>
  <c r="T149" i="1"/>
  <c r="Q149" i="1"/>
  <c r="V149" i="1" s="1"/>
  <c r="L149" i="1"/>
  <c r="K149" i="1"/>
  <c r="J149" i="1"/>
  <c r="I149" i="1"/>
  <c r="AC148" i="1"/>
  <c r="AB148" i="1"/>
  <c r="W148" i="1"/>
  <c r="U148" i="1"/>
  <c r="T148" i="1"/>
  <c r="Q148" i="1"/>
  <c r="S148" i="1" s="1"/>
  <c r="X148" i="1" s="1"/>
  <c r="L148" i="1"/>
  <c r="K148" i="1"/>
  <c r="J148" i="1"/>
  <c r="I148" i="1"/>
  <c r="M148" i="1" s="1"/>
  <c r="AC147" i="1"/>
  <c r="AB147" i="1"/>
  <c r="W147" i="1"/>
  <c r="U147" i="1"/>
  <c r="T147" i="1"/>
  <c r="Q147" i="1"/>
  <c r="V147" i="1" s="1"/>
  <c r="L147" i="1"/>
  <c r="K147" i="1"/>
  <c r="J147" i="1"/>
  <c r="I147" i="1"/>
  <c r="M147" i="1" s="1"/>
  <c r="AC146" i="1"/>
  <c r="AB146" i="1"/>
  <c r="W146" i="1"/>
  <c r="U146" i="1"/>
  <c r="T146" i="1"/>
  <c r="Q146" i="1"/>
  <c r="V146" i="1" s="1"/>
  <c r="L146" i="1"/>
  <c r="K146" i="1"/>
  <c r="J146" i="1"/>
  <c r="I146" i="1"/>
  <c r="M146" i="1" s="1"/>
  <c r="AC145" i="1"/>
  <c r="AB145" i="1"/>
  <c r="W145" i="1"/>
  <c r="U145" i="1"/>
  <c r="T145" i="1"/>
  <c r="Q145" i="1"/>
  <c r="V145" i="1" s="1"/>
  <c r="L145" i="1"/>
  <c r="K145" i="1"/>
  <c r="J145" i="1"/>
  <c r="I145" i="1"/>
  <c r="M145" i="1" s="1"/>
  <c r="AC144" i="1"/>
  <c r="AB144" i="1"/>
  <c r="W144" i="1"/>
  <c r="U144" i="1"/>
  <c r="T144" i="1"/>
  <c r="Q144" i="1"/>
  <c r="S144" i="1" s="1"/>
  <c r="X144" i="1" s="1"/>
  <c r="L144" i="1"/>
  <c r="K144" i="1"/>
  <c r="J144" i="1"/>
  <c r="I144" i="1"/>
  <c r="M144" i="1" s="1"/>
  <c r="AC143" i="1"/>
  <c r="AB143" i="1"/>
  <c r="W143" i="1"/>
  <c r="U143" i="1"/>
  <c r="T143" i="1"/>
  <c r="Q143" i="1"/>
  <c r="V143" i="1" s="1"/>
  <c r="L143" i="1"/>
  <c r="K143" i="1"/>
  <c r="J143" i="1"/>
  <c r="I143" i="1"/>
  <c r="M143" i="1" s="1"/>
  <c r="AC142" i="1"/>
  <c r="AB142" i="1"/>
  <c r="W142" i="1"/>
  <c r="U142" i="1"/>
  <c r="T142" i="1"/>
  <c r="Q142" i="1"/>
  <c r="V142" i="1" s="1"/>
  <c r="L142" i="1"/>
  <c r="K142" i="1"/>
  <c r="J142" i="1"/>
  <c r="I142" i="1"/>
  <c r="AC141" i="1"/>
  <c r="AB141" i="1"/>
  <c r="W141" i="1"/>
  <c r="U141" i="1"/>
  <c r="T141" i="1"/>
  <c r="Q141" i="1"/>
  <c r="V141" i="1" s="1"/>
  <c r="L141" i="1"/>
  <c r="K141" i="1"/>
  <c r="J141" i="1"/>
  <c r="I141" i="1"/>
  <c r="AC140" i="1"/>
  <c r="AB140" i="1"/>
  <c r="W140" i="1"/>
  <c r="U140" i="1"/>
  <c r="T140" i="1"/>
  <c r="Q140" i="1"/>
  <c r="S140" i="1" s="1"/>
  <c r="X140" i="1" s="1"/>
  <c r="L140" i="1"/>
  <c r="K140" i="1"/>
  <c r="J140" i="1"/>
  <c r="I140" i="1"/>
  <c r="M140" i="1" s="1"/>
  <c r="AC139" i="1"/>
  <c r="AB139" i="1"/>
  <c r="W139" i="1"/>
  <c r="U139" i="1"/>
  <c r="T139" i="1"/>
  <c r="Q139" i="1"/>
  <c r="V139" i="1" s="1"/>
  <c r="L139" i="1"/>
  <c r="K139" i="1"/>
  <c r="J139" i="1"/>
  <c r="I139" i="1"/>
  <c r="M139" i="1" s="1"/>
  <c r="AC138" i="1"/>
  <c r="AB138" i="1"/>
  <c r="W138" i="1"/>
  <c r="U138" i="1"/>
  <c r="T138" i="1"/>
  <c r="Q138" i="1"/>
  <c r="V138" i="1" s="1"/>
  <c r="L138" i="1"/>
  <c r="K138" i="1"/>
  <c r="J138" i="1"/>
  <c r="I138" i="1"/>
  <c r="M138" i="1" s="1"/>
  <c r="AC137" i="1"/>
  <c r="AB137" i="1"/>
  <c r="W137" i="1"/>
  <c r="U137" i="1"/>
  <c r="T137" i="1"/>
  <c r="Q137" i="1"/>
  <c r="V137" i="1" s="1"/>
  <c r="L137" i="1"/>
  <c r="K137" i="1"/>
  <c r="J137" i="1"/>
  <c r="I137" i="1"/>
  <c r="M137" i="1" s="1"/>
  <c r="AC136" i="1"/>
  <c r="AB136" i="1"/>
  <c r="W136" i="1"/>
  <c r="U136" i="1"/>
  <c r="T136" i="1"/>
  <c r="Q136" i="1"/>
  <c r="S136" i="1" s="1"/>
  <c r="X136" i="1" s="1"/>
  <c r="L136" i="1"/>
  <c r="K136" i="1"/>
  <c r="J136" i="1"/>
  <c r="I136" i="1"/>
  <c r="M136" i="1" s="1"/>
  <c r="AC135" i="1"/>
  <c r="AB135" i="1"/>
  <c r="W135" i="1"/>
  <c r="U135" i="1"/>
  <c r="T135" i="1"/>
  <c r="Q135" i="1"/>
  <c r="V135" i="1" s="1"/>
  <c r="L135" i="1"/>
  <c r="K135" i="1"/>
  <c r="J135" i="1"/>
  <c r="I135" i="1"/>
  <c r="M135" i="1" s="1"/>
  <c r="AC134" i="1"/>
  <c r="AB134" i="1"/>
  <c r="W134" i="1"/>
  <c r="U134" i="1"/>
  <c r="T134" i="1"/>
  <c r="Q134" i="1"/>
  <c r="V134" i="1" s="1"/>
  <c r="L134" i="1"/>
  <c r="K134" i="1"/>
  <c r="J134" i="1"/>
  <c r="I134" i="1"/>
  <c r="AC133" i="1"/>
  <c r="AB133" i="1"/>
  <c r="W133" i="1"/>
  <c r="U133" i="1"/>
  <c r="T133" i="1"/>
  <c r="Q133" i="1"/>
  <c r="V133" i="1" s="1"/>
  <c r="L133" i="1"/>
  <c r="K133" i="1"/>
  <c r="J133" i="1"/>
  <c r="I133" i="1"/>
  <c r="AC132" i="1"/>
  <c r="AB132" i="1"/>
  <c r="W132" i="1"/>
  <c r="U132" i="1"/>
  <c r="T132" i="1"/>
  <c r="Q132" i="1"/>
  <c r="S132" i="1" s="1"/>
  <c r="X132" i="1" s="1"/>
  <c r="L132" i="1"/>
  <c r="K132" i="1"/>
  <c r="J132" i="1"/>
  <c r="I132" i="1"/>
  <c r="M132" i="1" s="1"/>
  <c r="AC131" i="1"/>
  <c r="AB131" i="1"/>
  <c r="W131" i="1"/>
  <c r="U131" i="1"/>
  <c r="T131" i="1"/>
  <c r="Q131" i="1"/>
  <c r="V131" i="1" s="1"/>
  <c r="L131" i="1"/>
  <c r="K131" i="1"/>
  <c r="J131" i="1"/>
  <c r="I131" i="1"/>
  <c r="M131" i="1" s="1"/>
  <c r="AC130" i="1"/>
  <c r="AB130" i="1"/>
  <c r="W130" i="1"/>
  <c r="U130" i="1"/>
  <c r="T130" i="1"/>
  <c r="Q130" i="1"/>
  <c r="V130" i="1" s="1"/>
  <c r="L130" i="1"/>
  <c r="K130" i="1"/>
  <c r="J130" i="1"/>
  <c r="I130" i="1"/>
  <c r="M130" i="1" s="1"/>
  <c r="AC129" i="1"/>
  <c r="AB129" i="1"/>
  <c r="W129" i="1"/>
  <c r="U129" i="1"/>
  <c r="T129" i="1"/>
  <c r="Q129" i="1"/>
  <c r="V129" i="1" s="1"/>
  <c r="L129" i="1"/>
  <c r="K129" i="1"/>
  <c r="J129" i="1"/>
  <c r="I129" i="1"/>
  <c r="M129" i="1" s="1"/>
  <c r="AC128" i="1"/>
  <c r="AB128" i="1"/>
  <c r="W128" i="1"/>
  <c r="U128" i="1"/>
  <c r="T128" i="1"/>
  <c r="Q128" i="1"/>
  <c r="S128" i="1" s="1"/>
  <c r="X128" i="1" s="1"/>
  <c r="L128" i="1"/>
  <c r="K128" i="1"/>
  <c r="J128" i="1"/>
  <c r="I128" i="1"/>
  <c r="M128" i="1" s="1"/>
  <c r="AC127" i="1"/>
  <c r="AB127" i="1"/>
  <c r="W127" i="1"/>
  <c r="U127" i="1"/>
  <c r="T127" i="1"/>
  <c r="Q127" i="1"/>
  <c r="V127" i="1" s="1"/>
  <c r="L127" i="1"/>
  <c r="K127" i="1"/>
  <c r="J127" i="1"/>
  <c r="I127" i="1"/>
  <c r="M127" i="1" s="1"/>
  <c r="AC126" i="1"/>
  <c r="AB126" i="1"/>
  <c r="W126" i="1"/>
  <c r="U126" i="1"/>
  <c r="T126" i="1"/>
  <c r="Q126" i="1"/>
  <c r="V126" i="1" s="1"/>
  <c r="L126" i="1"/>
  <c r="K126" i="1"/>
  <c r="J126" i="1"/>
  <c r="I126" i="1"/>
  <c r="AC125" i="1"/>
  <c r="AB125" i="1"/>
  <c r="W125" i="1"/>
  <c r="U125" i="1"/>
  <c r="T125" i="1"/>
  <c r="Q125" i="1"/>
  <c r="V125" i="1" s="1"/>
  <c r="L125" i="1"/>
  <c r="K125" i="1"/>
  <c r="J125" i="1"/>
  <c r="I125" i="1"/>
  <c r="M125" i="1" s="1"/>
  <c r="AC124" i="1"/>
  <c r="AB124" i="1"/>
  <c r="W124" i="1"/>
  <c r="U124" i="1"/>
  <c r="T124" i="1"/>
  <c r="Q124" i="1"/>
  <c r="S124" i="1" s="1"/>
  <c r="X124" i="1" s="1"/>
  <c r="L124" i="1"/>
  <c r="K124" i="1"/>
  <c r="J124" i="1"/>
  <c r="I124" i="1"/>
  <c r="M124" i="1" s="1"/>
  <c r="AC123" i="1"/>
  <c r="AB123" i="1"/>
  <c r="W123" i="1"/>
  <c r="U123" i="1"/>
  <c r="T123" i="1"/>
  <c r="Q123" i="1"/>
  <c r="V123" i="1" s="1"/>
  <c r="L123" i="1"/>
  <c r="K123" i="1"/>
  <c r="J123" i="1"/>
  <c r="I123" i="1"/>
  <c r="M123" i="1" s="1"/>
  <c r="AC122" i="1"/>
  <c r="AB122" i="1"/>
  <c r="W122" i="1"/>
  <c r="U122" i="1"/>
  <c r="T122" i="1"/>
  <c r="Q122" i="1"/>
  <c r="V122" i="1" s="1"/>
  <c r="L122" i="1"/>
  <c r="K122" i="1"/>
  <c r="J122" i="1"/>
  <c r="I122" i="1"/>
  <c r="M122" i="1" s="1"/>
  <c r="AC121" i="1"/>
  <c r="AB121" i="1"/>
  <c r="W121" i="1"/>
  <c r="U121" i="1"/>
  <c r="T121" i="1"/>
  <c r="Q121" i="1"/>
  <c r="V121" i="1" s="1"/>
  <c r="L121" i="1"/>
  <c r="K121" i="1"/>
  <c r="J121" i="1"/>
  <c r="I121" i="1"/>
  <c r="M121" i="1" s="1"/>
  <c r="AC120" i="1"/>
  <c r="AB120" i="1"/>
  <c r="W120" i="1"/>
  <c r="U120" i="1"/>
  <c r="T120" i="1"/>
  <c r="Q120" i="1"/>
  <c r="S120" i="1" s="1"/>
  <c r="X120" i="1" s="1"/>
  <c r="L120" i="1"/>
  <c r="K120" i="1"/>
  <c r="J120" i="1"/>
  <c r="I120" i="1"/>
  <c r="M120" i="1" s="1"/>
  <c r="AC119" i="1"/>
  <c r="AB119" i="1"/>
  <c r="W119" i="1"/>
  <c r="U119" i="1"/>
  <c r="T119" i="1"/>
  <c r="Q119" i="1"/>
  <c r="V119" i="1" s="1"/>
  <c r="L119" i="1"/>
  <c r="K119" i="1"/>
  <c r="J119" i="1"/>
  <c r="I119" i="1"/>
  <c r="M119" i="1" s="1"/>
  <c r="AC118" i="1"/>
  <c r="AB118" i="1"/>
  <c r="W118" i="1"/>
  <c r="U118" i="1"/>
  <c r="T118" i="1"/>
  <c r="Q118" i="1"/>
  <c r="V118" i="1" s="1"/>
  <c r="L118" i="1"/>
  <c r="K118" i="1"/>
  <c r="J118" i="1"/>
  <c r="I118" i="1"/>
  <c r="M118" i="1" s="1"/>
  <c r="AC117" i="1"/>
  <c r="AB117" i="1"/>
  <c r="W117" i="1"/>
  <c r="U117" i="1"/>
  <c r="T117" i="1"/>
  <c r="Q117" i="1"/>
  <c r="V117" i="1" s="1"/>
  <c r="L117" i="1"/>
  <c r="K117" i="1"/>
  <c r="J117" i="1"/>
  <c r="I117" i="1"/>
  <c r="M117" i="1" s="1"/>
  <c r="AC116" i="1"/>
  <c r="AB116" i="1"/>
  <c r="W116" i="1"/>
  <c r="U116" i="1"/>
  <c r="T116" i="1"/>
  <c r="Q116" i="1"/>
  <c r="S116" i="1" s="1"/>
  <c r="L116" i="1"/>
  <c r="K116" i="1"/>
  <c r="J116" i="1"/>
  <c r="I116" i="1"/>
  <c r="M116" i="1" s="1"/>
  <c r="AC115" i="1"/>
  <c r="AB115" i="1"/>
  <c r="W115" i="1"/>
  <c r="U115" i="1"/>
  <c r="T115" i="1"/>
  <c r="Q115" i="1"/>
  <c r="V115" i="1" s="1"/>
  <c r="L115" i="1"/>
  <c r="K115" i="1"/>
  <c r="J115" i="1"/>
  <c r="I115" i="1"/>
  <c r="M115" i="1" s="1"/>
  <c r="AC114" i="1"/>
  <c r="AB114" i="1"/>
  <c r="W114" i="1"/>
  <c r="U114" i="1"/>
  <c r="T114" i="1"/>
  <c r="Q114" i="1"/>
  <c r="V114" i="1" s="1"/>
  <c r="L114" i="1"/>
  <c r="K114" i="1"/>
  <c r="J114" i="1"/>
  <c r="I114" i="1"/>
  <c r="M114" i="1" s="1"/>
  <c r="AC113" i="1"/>
  <c r="AB113" i="1"/>
  <c r="W113" i="1"/>
  <c r="U113" i="1"/>
  <c r="T113" i="1"/>
  <c r="Q113" i="1"/>
  <c r="V113" i="1" s="1"/>
  <c r="L113" i="1"/>
  <c r="K113" i="1"/>
  <c r="J113" i="1"/>
  <c r="I113" i="1"/>
  <c r="M113" i="1" s="1"/>
  <c r="AC112" i="1"/>
  <c r="AB112" i="1"/>
  <c r="W112" i="1"/>
  <c r="U112" i="1"/>
  <c r="T112" i="1"/>
  <c r="Q112" i="1"/>
  <c r="S112" i="1" s="1"/>
  <c r="L112" i="1"/>
  <c r="K112" i="1"/>
  <c r="J112" i="1"/>
  <c r="I112" i="1"/>
  <c r="M112" i="1" s="1"/>
  <c r="AC111" i="1"/>
  <c r="AB111" i="1"/>
  <c r="W111" i="1"/>
  <c r="U111" i="1"/>
  <c r="T111" i="1"/>
  <c r="Q111" i="1"/>
  <c r="V111" i="1" s="1"/>
  <c r="L111" i="1"/>
  <c r="K111" i="1"/>
  <c r="J111" i="1"/>
  <c r="I111" i="1"/>
  <c r="M111" i="1" s="1"/>
  <c r="AC110" i="1"/>
  <c r="AB110" i="1"/>
  <c r="W110" i="1"/>
  <c r="U110" i="1"/>
  <c r="T110" i="1"/>
  <c r="Q110" i="1"/>
  <c r="V110" i="1" s="1"/>
  <c r="L110" i="1"/>
  <c r="K110" i="1"/>
  <c r="J110" i="1"/>
  <c r="I110" i="1"/>
  <c r="M110" i="1" s="1"/>
  <c r="AC109" i="1"/>
  <c r="AB109" i="1"/>
  <c r="W109" i="1"/>
  <c r="U109" i="1"/>
  <c r="T109" i="1"/>
  <c r="Q109" i="1"/>
  <c r="V109" i="1" s="1"/>
  <c r="L109" i="1"/>
  <c r="K109" i="1"/>
  <c r="J109" i="1"/>
  <c r="I109" i="1"/>
  <c r="AC108" i="1"/>
  <c r="AB108" i="1"/>
  <c r="W108" i="1"/>
  <c r="U108" i="1"/>
  <c r="T108" i="1"/>
  <c r="Q108" i="1"/>
  <c r="L108" i="1"/>
  <c r="K108" i="1"/>
  <c r="J108" i="1"/>
  <c r="I108" i="1"/>
  <c r="M108" i="1" s="1"/>
  <c r="AC107" i="1"/>
  <c r="AB107" i="1"/>
  <c r="W107" i="1"/>
  <c r="U107" i="1"/>
  <c r="T107" i="1"/>
  <c r="Q107" i="1"/>
  <c r="V107" i="1" s="1"/>
  <c r="L107" i="1"/>
  <c r="K107" i="1"/>
  <c r="J107" i="1"/>
  <c r="I107" i="1"/>
  <c r="M107" i="1" s="1"/>
  <c r="AC106" i="1"/>
  <c r="AB106" i="1"/>
  <c r="W106" i="1"/>
  <c r="U106" i="1"/>
  <c r="T106" i="1"/>
  <c r="Q106" i="1"/>
  <c r="V106" i="1" s="1"/>
  <c r="L106" i="1"/>
  <c r="K106" i="1"/>
  <c r="J106" i="1"/>
  <c r="I106" i="1"/>
  <c r="AC105" i="1"/>
  <c r="AB105" i="1"/>
  <c r="W105" i="1"/>
  <c r="U105" i="1"/>
  <c r="T105" i="1"/>
  <c r="Q105" i="1"/>
  <c r="V105" i="1" s="1"/>
  <c r="L105" i="1"/>
  <c r="K105" i="1"/>
  <c r="J105" i="1"/>
  <c r="I105" i="1"/>
  <c r="M105" i="1" s="1"/>
  <c r="AC104" i="1"/>
  <c r="AB104" i="1"/>
  <c r="W104" i="1"/>
  <c r="U104" i="1"/>
  <c r="T104" i="1"/>
  <c r="Q104" i="1"/>
  <c r="S104" i="1" s="1"/>
  <c r="X104" i="1" s="1"/>
  <c r="L104" i="1"/>
  <c r="K104" i="1"/>
  <c r="J104" i="1"/>
  <c r="I104" i="1"/>
  <c r="M104" i="1" s="1"/>
  <c r="AC103" i="1"/>
  <c r="AB103" i="1"/>
  <c r="W103" i="1"/>
  <c r="U103" i="1"/>
  <c r="T103" i="1"/>
  <c r="Q103" i="1"/>
  <c r="V103" i="1" s="1"/>
  <c r="L103" i="1"/>
  <c r="K103" i="1"/>
  <c r="J103" i="1"/>
  <c r="I103" i="1"/>
  <c r="M103" i="1" s="1"/>
  <c r="AC102" i="1"/>
  <c r="AB102" i="1"/>
  <c r="W102" i="1"/>
  <c r="U102" i="1"/>
  <c r="T102" i="1"/>
  <c r="Q102" i="1"/>
  <c r="V102" i="1" s="1"/>
  <c r="L102" i="1"/>
  <c r="K102" i="1"/>
  <c r="J102" i="1"/>
  <c r="I102" i="1"/>
  <c r="M102" i="1" s="1"/>
  <c r="AC101" i="1"/>
  <c r="AB101" i="1"/>
  <c r="W101" i="1"/>
  <c r="U101" i="1"/>
  <c r="T101" i="1"/>
  <c r="Q101" i="1"/>
  <c r="V101" i="1" s="1"/>
  <c r="L101" i="1"/>
  <c r="K101" i="1"/>
  <c r="J101" i="1"/>
  <c r="I101" i="1"/>
  <c r="M101" i="1" s="1"/>
  <c r="AC100" i="1"/>
  <c r="AB100" i="1"/>
  <c r="W100" i="1"/>
  <c r="U100" i="1"/>
  <c r="T100" i="1"/>
  <c r="Q100" i="1"/>
  <c r="S100" i="1" s="1"/>
  <c r="L100" i="1"/>
  <c r="K100" i="1"/>
  <c r="J100" i="1"/>
  <c r="I100" i="1"/>
  <c r="M100" i="1" s="1"/>
  <c r="AC99" i="1"/>
  <c r="AB99" i="1"/>
  <c r="W99" i="1"/>
  <c r="U99" i="1"/>
  <c r="T99" i="1"/>
  <c r="Q99" i="1"/>
  <c r="V99" i="1" s="1"/>
  <c r="L99" i="1"/>
  <c r="K99" i="1"/>
  <c r="J99" i="1"/>
  <c r="I99" i="1"/>
  <c r="M99" i="1" s="1"/>
  <c r="AC98" i="1"/>
  <c r="AB98" i="1"/>
  <c r="W98" i="1"/>
  <c r="U98" i="1"/>
  <c r="T98" i="1"/>
  <c r="Q98" i="1"/>
  <c r="V98" i="1" s="1"/>
  <c r="L98" i="1"/>
  <c r="K98" i="1"/>
  <c r="J98" i="1"/>
  <c r="I98" i="1"/>
  <c r="M98" i="1" s="1"/>
  <c r="AC97" i="1"/>
  <c r="AB97" i="1"/>
  <c r="W97" i="1"/>
  <c r="U97" i="1"/>
  <c r="T97" i="1"/>
  <c r="Q97" i="1"/>
  <c r="V97" i="1" s="1"/>
  <c r="L97" i="1"/>
  <c r="K97" i="1"/>
  <c r="J97" i="1"/>
  <c r="I97" i="1"/>
  <c r="M97" i="1" s="1"/>
  <c r="AC96" i="1"/>
  <c r="AB96" i="1"/>
  <c r="W96" i="1"/>
  <c r="U96" i="1"/>
  <c r="T96" i="1"/>
  <c r="Q96" i="1"/>
  <c r="S96" i="1" s="1"/>
  <c r="X96" i="1" s="1"/>
  <c r="L96" i="1"/>
  <c r="K96" i="1"/>
  <c r="J96" i="1"/>
  <c r="I96" i="1"/>
  <c r="AC95" i="1"/>
  <c r="AB95" i="1"/>
  <c r="W95" i="1"/>
  <c r="U95" i="1"/>
  <c r="T95" i="1"/>
  <c r="Q95" i="1"/>
  <c r="V95" i="1" s="1"/>
  <c r="L95" i="1"/>
  <c r="K95" i="1"/>
  <c r="J95" i="1"/>
  <c r="I95" i="1"/>
  <c r="M95" i="1" s="1"/>
  <c r="AC94" i="1"/>
  <c r="AB94" i="1"/>
  <c r="W94" i="1"/>
  <c r="U94" i="1"/>
  <c r="T94" i="1"/>
  <c r="Q94" i="1"/>
  <c r="V94" i="1" s="1"/>
  <c r="L94" i="1"/>
  <c r="K94" i="1"/>
  <c r="J94" i="1"/>
  <c r="I94" i="1"/>
  <c r="M94" i="1" s="1"/>
  <c r="AC93" i="1"/>
  <c r="AB93" i="1"/>
  <c r="W93" i="1"/>
  <c r="U93" i="1"/>
  <c r="T93" i="1"/>
  <c r="Q93" i="1"/>
  <c r="V93" i="1" s="1"/>
  <c r="L93" i="1"/>
  <c r="K93" i="1"/>
  <c r="J93" i="1"/>
  <c r="I93" i="1"/>
  <c r="M93" i="1" s="1"/>
  <c r="AC92" i="1"/>
  <c r="AB92" i="1"/>
  <c r="W92" i="1"/>
  <c r="U92" i="1"/>
  <c r="T92" i="1"/>
  <c r="Q92" i="1"/>
  <c r="S92" i="1" s="1"/>
  <c r="L92" i="1"/>
  <c r="K92" i="1"/>
  <c r="J92" i="1"/>
  <c r="I92" i="1"/>
  <c r="M92" i="1" s="1"/>
  <c r="AC91" i="1"/>
  <c r="AB91" i="1"/>
  <c r="W91" i="1"/>
  <c r="U91" i="1"/>
  <c r="T91" i="1"/>
  <c r="Q91" i="1"/>
  <c r="V91" i="1" s="1"/>
  <c r="L91" i="1"/>
  <c r="K91" i="1"/>
  <c r="J91" i="1"/>
  <c r="I91" i="1"/>
  <c r="M91" i="1" s="1"/>
  <c r="AC90" i="1"/>
  <c r="AB90" i="1"/>
  <c r="W90" i="1"/>
  <c r="U90" i="1"/>
  <c r="T90" i="1"/>
  <c r="Q90" i="1"/>
  <c r="V90" i="1" s="1"/>
  <c r="L90" i="1"/>
  <c r="K90" i="1"/>
  <c r="J90" i="1"/>
  <c r="I90" i="1"/>
  <c r="M90" i="1" s="1"/>
  <c r="AC89" i="1"/>
  <c r="AB89" i="1"/>
  <c r="W89" i="1"/>
  <c r="U89" i="1"/>
  <c r="T89" i="1"/>
  <c r="Q89" i="1"/>
  <c r="V89" i="1" s="1"/>
  <c r="L89" i="1"/>
  <c r="K89" i="1"/>
  <c r="J89" i="1"/>
  <c r="I89" i="1"/>
  <c r="M89" i="1" s="1"/>
  <c r="AC88" i="1"/>
  <c r="AB88" i="1"/>
  <c r="W88" i="1"/>
  <c r="U88" i="1"/>
  <c r="T88" i="1"/>
  <c r="Q88" i="1"/>
  <c r="S88" i="1" s="1"/>
  <c r="X88" i="1" s="1"/>
  <c r="L88" i="1"/>
  <c r="K88" i="1"/>
  <c r="J88" i="1"/>
  <c r="I88" i="1"/>
  <c r="M88" i="1" s="1"/>
  <c r="AC87" i="1"/>
  <c r="AB87" i="1"/>
  <c r="W87" i="1"/>
  <c r="U87" i="1"/>
  <c r="T87" i="1"/>
  <c r="Q87" i="1"/>
  <c r="V87" i="1" s="1"/>
  <c r="L87" i="1"/>
  <c r="K87" i="1"/>
  <c r="J87" i="1"/>
  <c r="I87" i="1"/>
  <c r="M87" i="1" s="1"/>
  <c r="AC86" i="1"/>
  <c r="AB86" i="1"/>
  <c r="W86" i="1"/>
  <c r="U86" i="1"/>
  <c r="T86" i="1"/>
  <c r="Q86" i="1"/>
  <c r="V86" i="1" s="1"/>
  <c r="L86" i="1"/>
  <c r="K86" i="1"/>
  <c r="J86" i="1"/>
  <c r="I86" i="1"/>
  <c r="M86" i="1" s="1"/>
  <c r="AC85" i="1"/>
  <c r="AB85" i="1"/>
  <c r="W85" i="1"/>
  <c r="U85" i="1"/>
  <c r="T85" i="1"/>
  <c r="Q85" i="1"/>
  <c r="V85" i="1" s="1"/>
  <c r="L85" i="1"/>
  <c r="K85" i="1"/>
  <c r="J85" i="1"/>
  <c r="I85" i="1"/>
  <c r="M85" i="1" s="1"/>
  <c r="AC84" i="1"/>
  <c r="AB84" i="1"/>
  <c r="W84" i="1"/>
  <c r="U84" i="1"/>
  <c r="T84" i="1"/>
  <c r="Q84" i="1"/>
  <c r="S84" i="1" s="1"/>
  <c r="X84" i="1" s="1"/>
  <c r="L84" i="1"/>
  <c r="K84" i="1"/>
  <c r="J84" i="1"/>
  <c r="I84" i="1"/>
  <c r="M84" i="1" s="1"/>
  <c r="AC83" i="1"/>
  <c r="AB83" i="1"/>
  <c r="W83" i="1"/>
  <c r="U83" i="1"/>
  <c r="T83" i="1"/>
  <c r="Q83" i="1"/>
  <c r="V83" i="1" s="1"/>
  <c r="L83" i="1"/>
  <c r="K83" i="1"/>
  <c r="J83" i="1"/>
  <c r="I83" i="1"/>
  <c r="M83" i="1" s="1"/>
  <c r="AC82" i="1"/>
  <c r="AB82" i="1"/>
  <c r="W82" i="1"/>
  <c r="U82" i="1"/>
  <c r="T82" i="1"/>
  <c r="Q82" i="1"/>
  <c r="V82" i="1" s="1"/>
  <c r="L82" i="1"/>
  <c r="K82" i="1"/>
  <c r="J82" i="1"/>
  <c r="I82" i="1"/>
  <c r="M82" i="1" s="1"/>
  <c r="AC81" i="1"/>
  <c r="AB81" i="1"/>
  <c r="W81" i="1"/>
  <c r="U81" i="1"/>
  <c r="T81" i="1"/>
  <c r="Q81" i="1"/>
  <c r="V81" i="1" s="1"/>
  <c r="L81" i="1"/>
  <c r="K81" i="1"/>
  <c r="J81" i="1"/>
  <c r="I81" i="1"/>
  <c r="M81" i="1" s="1"/>
  <c r="AC80" i="1"/>
  <c r="AB80" i="1"/>
  <c r="W80" i="1"/>
  <c r="U80" i="1"/>
  <c r="T80" i="1"/>
  <c r="Q80" i="1"/>
  <c r="S80" i="1" s="1"/>
  <c r="X80" i="1" s="1"/>
  <c r="L80" i="1"/>
  <c r="K80" i="1"/>
  <c r="J80" i="1"/>
  <c r="I80" i="1"/>
  <c r="AC79" i="1"/>
  <c r="AB79" i="1"/>
  <c r="W79" i="1"/>
  <c r="U79" i="1"/>
  <c r="T79" i="1"/>
  <c r="Q79" i="1"/>
  <c r="V79" i="1" s="1"/>
  <c r="L79" i="1"/>
  <c r="K79" i="1"/>
  <c r="J79" i="1"/>
  <c r="I79" i="1"/>
  <c r="M79" i="1" s="1"/>
  <c r="AC78" i="1"/>
  <c r="AB78" i="1"/>
  <c r="W78" i="1"/>
  <c r="U78" i="1"/>
  <c r="T78" i="1"/>
  <c r="Q78" i="1"/>
  <c r="V78" i="1" s="1"/>
  <c r="L78" i="1"/>
  <c r="K78" i="1"/>
  <c r="J78" i="1"/>
  <c r="I78" i="1"/>
  <c r="AC77" i="1"/>
  <c r="AB77" i="1"/>
  <c r="W77" i="1"/>
  <c r="U77" i="1"/>
  <c r="T77" i="1"/>
  <c r="Q77" i="1"/>
  <c r="V77" i="1" s="1"/>
  <c r="L77" i="1"/>
  <c r="K77" i="1"/>
  <c r="J77" i="1"/>
  <c r="I77" i="1"/>
  <c r="M77" i="1" s="1"/>
  <c r="AC76" i="1"/>
  <c r="AB76" i="1"/>
  <c r="W76" i="1"/>
  <c r="U76" i="1"/>
  <c r="T76" i="1"/>
  <c r="Q76" i="1"/>
  <c r="S76" i="1" s="1"/>
  <c r="L76" i="1"/>
  <c r="K76" i="1"/>
  <c r="J76" i="1"/>
  <c r="I76" i="1"/>
  <c r="M76" i="1" s="1"/>
  <c r="AC75" i="1"/>
  <c r="AB75" i="1"/>
  <c r="W75" i="1"/>
  <c r="U75" i="1"/>
  <c r="T75" i="1"/>
  <c r="Q75" i="1"/>
  <c r="V75" i="1" s="1"/>
  <c r="L75" i="1"/>
  <c r="K75" i="1"/>
  <c r="J75" i="1"/>
  <c r="I75" i="1"/>
  <c r="M75" i="1" s="1"/>
  <c r="AC74" i="1"/>
  <c r="AB74" i="1"/>
  <c r="W74" i="1"/>
  <c r="U74" i="1"/>
  <c r="T74" i="1"/>
  <c r="Q74" i="1"/>
  <c r="V74" i="1" s="1"/>
  <c r="L74" i="1"/>
  <c r="K74" i="1"/>
  <c r="J74" i="1"/>
  <c r="I74" i="1"/>
  <c r="M74" i="1" s="1"/>
  <c r="AC73" i="1"/>
  <c r="AB73" i="1"/>
  <c r="W73" i="1"/>
  <c r="U73" i="1"/>
  <c r="T73" i="1"/>
  <c r="Q73" i="1"/>
  <c r="V73" i="1" s="1"/>
  <c r="L73" i="1"/>
  <c r="K73" i="1"/>
  <c r="J73" i="1"/>
  <c r="I73" i="1"/>
  <c r="M73" i="1" s="1"/>
  <c r="AC72" i="1"/>
  <c r="AB72" i="1"/>
  <c r="W72" i="1"/>
  <c r="U72" i="1"/>
  <c r="T72" i="1"/>
  <c r="Q72" i="1"/>
  <c r="S72" i="1" s="1"/>
  <c r="X72" i="1" s="1"/>
  <c r="L72" i="1"/>
  <c r="K72" i="1"/>
  <c r="J72" i="1"/>
  <c r="I72" i="1"/>
  <c r="M72" i="1" s="1"/>
  <c r="AC71" i="1"/>
  <c r="AB71" i="1"/>
  <c r="W71" i="1"/>
  <c r="U71" i="1"/>
  <c r="T71" i="1"/>
  <c r="Q71" i="1"/>
  <c r="V71" i="1" s="1"/>
  <c r="L71" i="1"/>
  <c r="K71" i="1"/>
  <c r="J71" i="1"/>
  <c r="I71" i="1"/>
  <c r="M71" i="1" s="1"/>
  <c r="AC70" i="1"/>
  <c r="AB70" i="1"/>
  <c r="W70" i="1"/>
  <c r="U70" i="1"/>
  <c r="T70" i="1"/>
  <c r="Q70" i="1"/>
  <c r="V70" i="1" s="1"/>
  <c r="L70" i="1"/>
  <c r="K70" i="1"/>
  <c r="J70" i="1"/>
  <c r="I70" i="1"/>
  <c r="AC69" i="1"/>
  <c r="AB69" i="1"/>
  <c r="W69" i="1"/>
  <c r="U69" i="1"/>
  <c r="T69" i="1"/>
  <c r="Q69" i="1"/>
  <c r="V69" i="1" s="1"/>
  <c r="L69" i="1"/>
  <c r="K69" i="1"/>
  <c r="J69" i="1"/>
  <c r="I69" i="1"/>
  <c r="M69" i="1" s="1"/>
  <c r="AC68" i="1"/>
  <c r="AB68" i="1"/>
  <c r="W68" i="1"/>
  <c r="U68" i="1"/>
  <c r="T68" i="1"/>
  <c r="Q68" i="1"/>
  <c r="S68" i="1" s="1"/>
  <c r="L68" i="1"/>
  <c r="K68" i="1"/>
  <c r="J68" i="1"/>
  <c r="I68" i="1"/>
  <c r="M68" i="1" s="1"/>
  <c r="AC67" i="1"/>
  <c r="AB67" i="1"/>
  <c r="W67" i="1"/>
  <c r="U67" i="1"/>
  <c r="T67" i="1"/>
  <c r="Q67" i="1"/>
  <c r="V67" i="1" s="1"/>
  <c r="L67" i="1"/>
  <c r="K67" i="1"/>
  <c r="J67" i="1"/>
  <c r="I67" i="1"/>
  <c r="M67" i="1" s="1"/>
  <c r="AC66" i="1"/>
  <c r="AB66" i="1"/>
  <c r="W66" i="1"/>
  <c r="U66" i="1"/>
  <c r="T66" i="1"/>
  <c r="Q66" i="1"/>
  <c r="V66" i="1" s="1"/>
  <c r="L66" i="1"/>
  <c r="K66" i="1"/>
  <c r="J66" i="1"/>
  <c r="I66" i="1"/>
  <c r="M66" i="1" s="1"/>
  <c r="AC65" i="1"/>
  <c r="AB65" i="1"/>
  <c r="W65" i="1"/>
  <c r="U65" i="1"/>
  <c r="T65" i="1"/>
  <c r="Q65" i="1"/>
  <c r="V65" i="1" s="1"/>
  <c r="L65" i="1"/>
  <c r="K65" i="1"/>
  <c r="J65" i="1"/>
  <c r="I65" i="1"/>
  <c r="M65" i="1" s="1"/>
  <c r="AC64" i="1"/>
  <c r="AB64" i="1"/>
  <c r="W64" i="1"/>
  <c r="U64" i="1"/>
  <c r="T64" i="1"/>
  <c r="Q64" i="1"/>
  <c r="S64" i="1" s="1"/>
  <c r="X64" i="1" s="1"/>
  <c r="L64" i="1"/>
  <c r="K64" i="1"/>
  <c r="J64" i="1"/>
  <c r="I64" i="1"/>
  <c r="M64" i="1" s="1"/>
  <c r="AC63" i="1"/>
  <c r="AB63" i="1"/>
  <c r="W63" i="1"/>
  <c r="U63" i="1"/>
  <c r="T63" i="1"/>
  <c r="Q63" i="1"/>
  <c r="V63" i="1" s="1"/>
  <c r="L63" i="1"/>
  <c r="K63" i="1"/>
  <c r="J63" i="1"/>
  <c r="I63" i="1"/>
  <c r="M63" i="1" s="1"/>
  <c r="AC62" i="1"/>
  <c r="AB62" i="1"/>
  <c r="W62" i="1"/>
  <c r="U62" i="1"/>
  <c r="T62" i="1"/>
  <c r="Q62" i="1"/>
  <c r="V62" i="1" s="1"/>
  <c r="L62" i="1"/>
  <c r="K62" i="1"/>
  <c r="J62" i="1"/>
  <c r="I62" i="1"/>
  <c r="M62" i="1" s="1"/>
  <c r="AC61" i="1"/>
  <c r="AB61" i="1"/>
  <c r="W61" i="1"/>
  <c r="U61" i="1"/>
  <c r="T61" i="1"/>
  <c r="Q61" i="1"/>
  <c r="V61" i="1" s="1"/>
  <c r="L61" i="1"/>
  <c r="K61" i="1"/>
  <c r="J61" i="1"/>
  <c r="I61" i="1"/>
  <c r="M61" i="1" s="1"/>
  <c r="AC60" i="1"/>
  <c r="AB60" i="1"/>
  <c r="W60" i="1"/>
  <c r="U60" i="1"/>
  <c r="T60" i="1"/>
  <c r="Q60" i="1"/>
  <c r="L60" i="1"/>
  <c r="K60" i="1"/>
  <c r="J60" i="1"/>
  <c r="I60" i="1"/>
  <c r="M60" i="1" s="1"/>
  <c r="AC59" i="1"/>
  <c r="AB59" i="1"/>
  <c r="W59" i="1"/>
  <c r="U59" i="1"/>
  <c r="T59" i="1"/>
  <c r="Q59" i="1"/>
  <c r="V59" i="1" s="1"/>
  <c r="L59" i="1"/>
  <c r="K59" i="1"/>
  <c r="J59" i="1"/>
  <c r="I59" i="1"/>
  <c r="M59" i="1" s="1"/>
  <c r="AC58" i="1"/>
  <c r="AB58" i="1"/>
  <c r="W58" i="1"/>
  <c r="U58" i="1"/>
  <c r="T58" i="1"/>
  <c r="Q58" i="1"/>
  <c r="V58" i="1" s="1"/>
  <c r="L58" i="1"/>
  <c r="K58" i="1"/>
  <c r="J58" i="1"/>
  <c r="I58" i="1"/>
  <c r="M58" i="1" s="1"/>
  <c r="AC57" i="1"/>
  <c r="AB57" i="1"/>
  <c r="W57" i="1"/>
  <c r="U57" i="1"/>
  <c r="T57" i="1"/>
  <c r="Q57" i="1"/>
  <c r="V57" i="1" s="1"/>
  <c r="L57" i="1"/>
  <c r="K57" i="1"/>
  <c r="J57" i="1"/>
  <c r="I57" i="1"/>
  <c r="M57" i="1" s="1"/>
  <c r="AC56" i="1"/>
  <c r="AB56" i="1"/>
  <c r="W56" i="1"/>
  <c r="U56" i="1"/>
  <c r="T56" i="1"/>
  <c r="Q56" i="1"/>
  <c r="S56" i="1" s="1"/>
  <c r="X56" i="1" s="1"/>
  <c r="L56" i="1"/>
  <c r="K56" i="1"/>
  <c r="J56" i="1"/>
  <c r="I56" i="1"/>
  <c r="M56" i="1" s="1"/>
  <c r="AC55" i="1"/>
  <c r="AB55" i="1"/>
  <c r="W55" i="1"/>
  <c r="U55" i="1"/>
  <c r="T55" i="1"/>
  <c r="Q55" i="1"/>
  <c r="V55" i="1" s="1"/>
  <c r="L55" i="1"/>
  <c r="K55" i="1"/>
  <c r="J55" i="1"/>
  <c r="I55" i="1"/>
  <c r="M55" i="1" s="1"/>
  <c r="AC54" i="1"/>
  <c r="AB54" i="1"/>
  <c r="W54" i="1"/>
  <c r="U54" i="1"/>
  <c r="T54" i="1"/>
  <c r="Q54" i="1"/>
  <c r="V54" i="1" s="1"/>
  <c r="L54" i="1"/>
  <c r="K54" i="1"/>
  <c r="J54" i="1"/>
  <c r="I54" i="1"/>
  <c r="M54" i="1" s="1"/>
  <c r="AC53" i="1"/>
  <c r="AB53" i="1"/>
  <c r="W53" i="1"/>
  <c r="U53" i="1"/>
  <c r="T53" i="1"/>
  <c r="Q53" i="1"/>
  <c r="V53" i="1" s="1"/>
  <c r="L53" i="1"/>
  <c r="K53" i="1"/>
  <c r="J53" i="1"/>
  <c r="I53" i="1"/>
  <c r="M53" i="1" s="1"/>
  <c r="AC52" i="1"/>
  <c r="AB52" i="1"/>
  <c r="W52" i="1"/>
  <c r="U52" i="1"/>
  <c r="T52" i="1"/>
  <c r="Q52" i="1"/>
  <c r="S52" i="1" s="1"/>
  <c r="X52" i="1" s="1"/>
  <c r="L52" i="1"/>
  <c r="K52" i="1"/>
  <c r="J52" i="1"/>
  <c r="I52" i="1"/>
  <c r="M52" i="1" s="1"/>
  <c r="AC51" i="1"/>
  <c r="AB51" i="1"/>
  <c r="W51" i="1"/>
  <c r="U51" i="1"/>
  <c r="T51" i="1"/>
  <c r="Q51" i="1"/>
  <c r="V51" i="1" s="1"/>
  <c r="L51" i="1"/>
  <c r="K51" i="1"/>
  <c r="J51" i="1"/>
  <c r="I51" i="1"/>
  <c r="AC50" i="1"/>
  <c r="AB50" i="1"/>
  <c r="W50" i="1"/>
  <c r="U50" i="1"/>
  <c r="T50" i="1"/>
  <c r="Q50" i="1"/>
  <c r="V50" i="1" s="1"/>
  <c r="L50" i="1"/>
  <c r="K50" i="1"/>
  <c r="J50" i="1"/>
  <c r="I50" i="1"/>
  <c r="M50" i="1" s="1"/>
  <c r="AC49" i="1"/>
  <c r="AB49" i="1"/>
  <c r="W49" i="1"/>
  <c r="U49" i="1"/>
  <c r="T49" i="1"/>
  <c r="Q49" i="1"/>
  <c r="V49" i="1" s="1"/>
  <c r="L49" i="1"/>
  <c r="K49" i="1"/>
  <c r="J49" i="1"/>
  <c r="I49" i="1"/>
  <c r="M49" i="1" s="1"/>
  <c r="AC48" i="1"/>
  <c r="AB48" i="1"/>
  <c r="W48" i="1"/>
  <c r="U48" i="1"/>
  <c r="T48" i="1"/>
  <c r="Q48" i="1"/>
  <c r="S48" i="1" s="1"/>
  <c r="X48" i="1" s="1"/>
  <c r="L48" i="1"/>
  <c r="K48" i="1"/>
  <c r="J48" i="1"/>
  <c r="I48" i="1"/>
  <c r="M48" i="1" s="1"/>
  <c r="AC47" i="1"/>
  <c r="AB47" i="1"/>
  <c r="W47" i="1"/>
  <c r="U47" i="1"/>
  <c r="T47" i="1"/>
  <c r="Q47" i="1"/>
  <c r="V47" i="1" s="1"/>
  <c r="L47" i="1"/>
  <c r="K47" i="1"/>
  <c r="J47" i="1"/>
  <c r="I47" i="1"/>
  <c r="M47" i="1" s="1"/>
  <c r="AC46" i="1"/>
  <c r="AB46" i="1"/>
  <c r="W46" i="1"/>
  <c r="U46" i="1"/>
  <c r="T46" i="1"/>
  <c r="Q46" i="1"/>
  <c r="V46" i="1" s="1"/>
  <c r="L46" i="1"/>
  <c r="K46" i="1"/>
  <c r="J46" i="1"/>
  <c r="I46" i="1"/>
  <c r="M46" i="1" s="1"/>
  <c r="AC45" i="1"/>
  <c r="AB45" i="1"/>
  <c r="W45" i="1"/>
  <c r="U45" i="1"/>
  <c r="T45" i="1"/>
  <c r="Q45" i="1"/>
  <c r="V45" i="1" s="1"/>
  <c r="L45" i="1"/>
  <c r="K45" i="1"/>
  <c r="J45" i="1"/>
  <c r="I45" i="1"/>
  <c r="M45" i="1" s="1"/>
  <c r="AC44" i="1"/>
  <c r="AB44" i="1"/>
  <c r="W44" i="1"/>
  <c r="U44" i="1"/>
  <c r="T44" i="1"/>
  <c r="Q44" i="1"/>
  <c r="S44" i="1" s="1"/>
  <c r="X44" i="1" s="1"/>
  <c r="L44" i="1"/>
  <c r="K44" i="1"/>
  <c r="J44" i="1"/>
  <c r="I44" i="1"/>
  <c r="M44" i="1" s="1"/>
  <c r="AC43" i="1"/>
  <c r="AB43" i="1"/>
  <c r="W43" i="1"/>
  <c r="U43" i="1"/>
  <c r="T43" i="1"/>
  <c r="Q43" i="1"/>
  <c r="V43" i="1" s="1"/>
  <c r="L43" i="1"/>
  <c r="K43" i="1"/>
  <c r="J43" i="1"/>
  <c r="I43" i="1"/>
  <c r="M43" i="1" s="1"/>
  <c r="AC42" i="1"/>
  <c r="AB42" i="1"/>
  <c r="W42" i="1"/>
  <c r="U42" i="1"/>
  <c r="T42" i="1"/>
  <c r="Q42" i="1"/>
  <c r="V42" i="1" s="1"/>
  <c r="L42" i="1"/>
  <c r="K42" i="1"/>
  <c r="J42" i="1"/>
  <c r="I42" i="1"/>
  <c r="M42" i="1" s="1"/>
  <c r="AC41" i="1"/>
  <c r="AB41" i="1"/>
  <c r="W41" i="1"/>
  <c r="U41" i="1"/>
  <c r="T41" i="1"/>
  <c r="Q41" i="1"/>
  <c r="V41" i="1" s="1"/>
  <c r="L41" i="1"/>
  <c r="K41" i="1"/>
  <c r="J41" i="1"/>
  <c r="I41" i="1"/>
  <c r="M41" i="1" s="1"/>
  <c r="AC40" i="1"/>
  <c r="AB40" i="1"/>
  <c r="W40" i="1"/>
  <c r="U40" i="1"/>
  <c r="T40" i="1"/>
  <c r="Q40" i="1"/>
  <c r="S40" i="1" s="1"/>
  <c r="X40" i="1" s="1"/>
  <c r="L40" i="1"/>
  <c r="K40" i="1"/>
  <c r="J40" i="1"/>
  <c r="I40" i="1"/>
  <c r="M40" i="1" s="1"/>
  <c r="AC39" i="1"/>
  <c r="AB39" i="1"/>
  <c r="W39" i="1"/>
  <c r="U39" i="1"/>
  <c r="T39" i="1"/>
  <c r="Q39" i="1"/>
  <c r="V39" i="1" s="1"/>
  <c r="L39" i="1"/>
  <c r="K39" i="1"/>
  <c r="J39" i="1"/>
  <c r="I39" i="1"/>
  <c r="M39" i="1" s="1"/>
  <c r="AC38" i="1"/>
  <c r="AB38" i="1"/>
  <c r="W38" i="1"/>
  <c r="U38" i="1"/>
  <c r="T38" i="1"/>
  <c r="Q38" i="1"/>
  <c r="V38" i="1" s="1"/>
  <c r="L38" i="1"/>
  <c r="K38" i="1"/>
  <c r="J38" i="1"/>
  <c r="I38" i="1"/>
  <c r="M38" i="1" s="1"/>
  <c r="AC37" i="1"/>
  <c r="AB37" i="1"/>
  <c r="W37" i="1"/>
  <c r="U37" i="1"/>
  <c r="T37" i="1"/>
  <c r="Q37" i="1"/>
  <c r="V37" i="1" s="1"/>
  <c r="L37" i="1"/>
  <c r="K37" i="1"/>
  <c r="J37" i="1"/>
  <c r="I37" i="1"/>
  <c r="M37" i="1" s="1"/>
  <c r="AC36" i="1"/>
  <c r="AB36" i="1"/>
  <c r="W36" i="1"/>
  <c r="U36" i="1"/>
  <c r="T36" i="1"/>
  <c r="Q36" i="1"/>
  <c r="S36" i="1" s="1"/>
  <c r="X36" i="1" s="1"/>
  <c r="L36" i="1"/>
  <c r="K36" i="1"/>
  <c r="J36" i="1"/>
  <c r="I36" i="1"/>
  <c r="M36" i="1" s="1"/>
  <c r="AC35" i="1"/>
  <c r="AB35" i="1"/>
  <c r="W35" i="1"/>
  <c r="U35" i="1"/>
  <c r="T35" i="1"/>
  <c r="Q35" i="1"/>
  <c r="V35" i="1" s="1"/>
  <c r="L35" i="1"/>
  <c r="K35" i="1"/>
  <c r="J35" i="1"/>
  <c r="I35" i="1"/>
  <c r="M35" i="1" s="1"/>
  <c r="AC34" i="1"/>
  <c r="AB34" i="1"/>
  <c r="W34" i="1"/>
  <c r="U34" i="1"/>
  <c r="T34" i="1"/>
  <c r="Q34" i="1"/>
  <c r="V34" i="1" s="1"/>
  <c r="L34" i="1"/>
  <c r="K34" i="1"/>
  <c r="J34" i="1"/>
  <c r="I34" i="1"/>
  <c r="M34" i="1" s="1"/>
  <c r="AC33" i="1"/>
  <c r="AB33" i="1"/>
  <c r="W33" i="1"/>
  <c r="U33" i="1"/>
  <c r="T33" i="1"/>
  <c r="Q33" i="1"/>
  <c r="V33" i="1" s="1"/>
  <c r="L33" i="1"/>
  <c r="K33" i="1"/>
  <c r="J33" i="1"/>
  <c r="I33" i="1"/>
  <c r="M33" i="1" s="1"/>
  <c r="AC32" i="1"/>
  <c r="AB32" i="1"/>
  <c r="W32" i="1"/>
  <c r="U32" i="1"/>
  <c r="T32" i="1"/>
  <c r="Q32" i="1"/>
  <c r="S32" i="1" s="1"/>
  <c r="X32" i="1" s="1"/>
  <c r="L32" i="1"/>
  <c r="K32" i="1"/>
  <c r="J32" i="1"/>
  <c r="I32" i="1"/>
  <c r="M32" i="1" s="1"/>
  <c r="AC31" i="1"/>
  <c r="AB31" i="1"/>
  <c r="W31" i="1"/>
  <c r="U31" i="1"/>
  <c r="T31" i="1"/>
  <c r="Q31" i="1"/>
  <c r="V31" i="1" s="1"/>
  <c r="L31" i="1"/>
  <c r="K31" i="1"/>
  <c r="J31" i="1"/>
  <c r="I31" i="1"/>
  <c r="M31" i="1" s="1"/>
  <c r="AC30" i="1"/>
  <c r="AB30" i="1"/>
  <c r="W30" i="1"/>
  <c r="U30" i="1"/>
  <c r="T30" i="1"/>
  <c r="Q30" i="1"/>
  <c r="V30" i="1" s="1"/>
  <c r="L30" i="1"/>
  <c r="K30" i="1"/>
  <c r="J30" i="1"/>
  <c r="I30" i="1"/>
  <c r="M30" i="1" s="1"/>
  <c r="AC29" i="1"/>
  <c r="AB29" i="1"/>
  <c r="W29" i="1"/>
  <c r="U29" i="1"/>
  <c r="T29" i="1"/>
  <c r="Q29" i="1"/>
  <c r="V29" i="1" s="1"/>
  <c r="L29" i="1"/>
  <c r="K29" i="1"/>
  <c r="J29" i="1"/>
  <c r="I29" i="1"/>
  <c r="M29" i="1" s="1"/>
  <c r="AC28" i="1"/>
  <c r="AB28" i="1"/>
  <c r="W28" i="1"/>
  <c r="U28" i="1"/>
  <c r="T28" i="1"/>
  <c r="Q28" i="1"/>
  <c r="S28" i="1" s="1"/>
  <c r="X28" i="1" s="1"/>
  <c r="L28" i="1"/>
  <c r="K28" i="1"/>
  <c r="J28" i="1"/>
  <c r="I28" i="1"/>
  <c r="M28" i="1" s="1"/>
  <c r="AC27" i="1"/>
  <c r="AB27" i="1"/>
  <c r="W27" i="1"/>
  <c r="U27" i="1"/>
  <c r="T27" i="1"/>
  <c r="Q27" i="1"/>
  <c r="V27" i="1" s="1"/>
  <c r="L27" i="1"/>
  <c r="K27" i="1"/>
  <c r="J27" i="1"/>
  <c r="I27" i="1"/>
  <c r="M27" i="1" s="1"/>
  <c r="AC26" i="1"/>
  <c r="AB26" i="1"/>
  <c r="W26" i="1"/>
  <c r="U26" i="1"/>
  <c r="T26" i="1"/>
  <c r="Q26" i="1"/>
  <c r="V26" i="1" s="1"/>
  <c r="L26" i="1"/>
  <c r="K26" i="1"/>
  <c r="J26" i="1"/>
  <c r="I26" i="1"/>
  <c r="M26" i="1" s="1"/>
  <c r="AC25" i="1"/>
  <c r="AB25" i="1"/>
  <c r="W25" i="1"/>
  <c r="U25" i="1"/>
  <c r="T25" i="1"/>
  <c r="Q25" i="1"/>
  <c r="V25" i="1" s="1"/>
  <c r="L25" i="1"/>
  <c r="K25" i="1"/>
  <c r="J25" i="1"/>
  <c r="I25" i="1"/>
  <c r="M25" i="1" s="1"/>
  <c r="AC24" i="1"/>
  <c r="AB24" i="1"/>
  <c r="W24" i="1"/>
  <c r="U24" i="1"/>
  <c r="T24" i="1"/>
  <c r="Q24" i="1"/>
  <c r="S24" i="1" s="1"/>
  <c r="X24" i="1" s="1"/>
  <c r="L24" i="1"/>
  <c r="K24" i="1"/>
  <c r="J24" i="1"/>
  <c r="I24" i="1"/>
  <c r="M24" i="1" s="1"/>
  <c r="AC23" i="1"/>
  <c r="AB23" i="1"/>
  <c r="W23" i="1"/>
  <c r="U23" i="1"/>
  <c r="T23" i="1"/>
  <c r="Q23" i="1"/>
  <c r="V23" i="1" s="1"/>
  <c r="L23" i="1"/>
  <c r="K23" i="1"/>
  <c r="J23" i="1"/>
  <c r="I23" i="1"/>
  <c r="M23" i="1" s="1"/>
  <c r="AC22" i="1"/>
  <c r="AB22" i="1"/>
  <c r="W22" i="1"/>
  <c r="U22" i="1"/>
  <c r="T22" i="1"/>
  <c r="Q22" i="1"/>
  <c r="V22" i="1" s="1"/>
  <c r="L22" i="1"/>
  <c r="K22" i="1"/>
  <c r="J22" i="1"/>
  <c r="I22" i="1"/>
  <c r="AC21" i="1"/>
  <c r="AB21" i="1"/>
  <c r="W21" i="1"/>
  <c r="U21" i="1"/>
  <c r="T21" i="1"/>
  <c r="Q21" i="1"/>
  <c r="L21" i="1"/>
  <c r="K21" i="1"/>
  <c r="J21" i="1"/>
  <c r="I21" i="1"/>
  <c r="M21" i="1" s="1"/>
  <c r="AC20" i="1"/>
  <c r="AB20" i="1"/>
  <c r="W20" i="1"/>
  <c r="U20" i="1"/>
  <c r="T20" i="1"/>
  <c r="Q20" i="1"/>
  <c r="S20" i="1" s="1"/>
  <c r="X20" i="1" s="1"/>
  <c r="L20" i="1"/>
  <c r="K20" i="1"/>
  <c r="J20" i="1"/>
  <c r="I20" i="1"/>
  <c r="M20" i="1" s="1"/>
  <c r="AC19" i="1"/>
  <c r="AB19" i="1"/>
  <c r="W19" i="1"/>
  <c r="U19" i="1"/>
  <c r="T19" i="1"/>
  <c r="Q19" i="1"/>
  <c r="V19" i="1" s="1"/>
  <c r="L19" i="1"/>
  <c r="K19" i="1"/>
  <c r="J19" i="1"/>
  <c r="I19" i="1"/>
  <c r="M19" i="1" s="1"/>
  <c r="AC18" i="1"/>
  <c r="AB18" i="1"/>
  <c r="W18" i="1"/>
  <c r="U18" i="1"/>
  <c r="T18" i="1"/>
  <c r="Q18" i="1"/>
  <c r="L18" i="1"/>
  <c r="K18" i="1"/>
  <c r="J18" i="1"/>
  <c r="I18" i="1"/>
  <c r="M18" i="1" s="1"/>
  <c r="AC17" i="1"/>
  <c r="AB17" i="1"/>
  <c r="W17" i="1"/>
  <c r="U17" i="1"/>
  <c r="T17" i="1"/>
  <c r="Q17" i="1"/>
  <c r="V17" i="1" s="1"/>
  <c r="L17" i="1"/>
  <c r="K17" i="1"/>
  <c r="J17" i="1"/>
  <c r="I17" i="1"/>
  <c r="M17" i="1" s="1"/>
  <c r="AC16" i="1"/>
  <c r="AB16" i="1"/>
  <c r="W16" i="1"/>
  <c r="U16" i="1"/>
  <c r="T16" i="1"/>
  <c r="Q16" i="1"/>
  <c r="S16" i="1" s="1"/>
  <c r="X16" i="1" s="1"/>
  <c r="L16" i="1"/>
  <c r="K16" i="1"/>
  <c r="J16" i="1"/>
  <c r="I16" i="1"/>
  <c r="M16" i="1" s="1"/>
  <c r="AC15" i="1"/>
  <c r="AB15" i="1"/>
  <c r="W15" i="1"/>
  <c r="U15" i="1"/>
  <c r="T15" i="1"/>
  <c r="Q15" i="1"/>
  <c r="V15" i="1" s="1"/>
  <c r="L15" i="1"/>
  <c r="K15" i="1"/>
  <c r="J15" i="1"/>
  <c r="I15" i="1"/>
  <c r="M15" i="1" s="1"/>
  <c r="AC14" i="1"/>
  <c r="AB14" i="1"/>
  <c r="W14" i="1"/>
  <c r="U14" i="1"/>
  <c r="T14" i="1"/>
  <c r="Q14" i="1"/>
  <c r="L14" i="1"/>
  <c r="K14" i="1"/>
  <c r="J14" i="1"/>
  <c r="I14" i="1"/>
  <c r="M14" i="1" s="1"/>
  <c r="AC13" i="1"/>
  <c r="AB13" i="1"/>
  <c r="W13" i="1"/>
  <c r="U13" i="1"/>
  <c r="T13" i="1"/>
  <c r="Q13" i="1"/>
  <c r="V13" i="1" s="1"/>
  <c r="L13" i="1"/>
  <c r="K13" i="1"/>
  <c r="J13" i="1"/>
  <c r="I13" i="1"/>
  <c r="M13" i="1" s="1"/>
  <c r="AC12" i="1"/>
  <c r="AB12" i="1"/>
  <c r="W12" i="1"/>
  <c r="U12" i="1"/>
  <c r="T12" i="1"/>
  <c r="Q12" i="1"/>
  <c r="V12" i="1" s="1"/>
  <c r="L12" i="1"/>
  <c r="K12" i="1"/>
  <c r="J12" i="1"/>
  <c r="I12" i="1"/>
  <c r="M12" i="1" s="1"/>
  <c r="AC11" i="1"/>
  <c r="AB11" i="1"/>
  <c r="W11" i="1"/>
  <c r="U11" i="1"/>
  <c r="T11" i="1"/>
  <c r="Q11" i="1"/>
  <c r="S11" i="1" s="1"/>
  <c r="X11" i="1" s="1"/>
  <c r="L11" i="1"/>
  <c r="K11" i="1"/>
  <c r="J11" i="1"/>
  <c r="I11" i="1"/>
  <c r="M11" i="1" s="1"/>
  <c r="AC10" i="1"/>
  <c r="AB10" i="1"/>
  <c r="W10" i="1"/>
  <c r="U10" i="1"/>
  <c r="T10" i="1"/>
  <c r="Q10" i="1"/>
  <c r="V10" i="1" s="1"/>
  <c r="L10" i="1"/>
  <c r="K10" i="1"/>
  <c r="J10" i="1"/>
  <c r="I10" i="1"/>
  <c r="M10" i="1" s="1"/>
  <c r="AC9" i="1"/>
  <c r="AB9" i="1"/>
  <c r="W9" i="1"/>
  <c r="U9" i="1"/>
  <c r="T9" i="1"/>
  <c r="Q9" i="1"/>
  <c r="V9" i="1" s="1"/>
  <c r="L9" i="1"/>
  <c r="K9" i="1"/>
  <c r="J9" i="1"/>
  <c r="I9" i="1"/>
  <c r="M9" i="1" s="1"/>
  <c r="AC8" i="1"/>
  <c r="AB8" i="1"/>
  <c r="W8" i="1"/>
  <c r="U8" i="1"/>
  <c r="T8" i="1"/>
  <c r="Q8" i="1"/>
  <c r="V8" i="1" s="1"/>
  <c r="L8" i="1"/>
  <c r="K8" i="1"/>
  <c r="J8" i="1"/>
  <c r="I8" i="1"/>
  <c r="M8" i="1" s="1"/>
  <c r="AC7" i="1"/>
  <c r="AB7" i="1"/>
  <c r="W7" i="1"/>
  <c r="U7" i="1"/>
  <c r="T7" i="1"/>
  <c r="Q7" i="1"/>
  <c r="S7" i="1" s="1"/>
  <c r="X7" i="1" s="1"/>
  <c r="L7" i="1"/>
  <c r="K7" i="1"/>
  <c r="J7" i="1"/>
  <c r="I7" i="1"/>
  <c r="M7" i="1" s="1"/>
  <c r="AC6" i="1"/>
  <c r="AB6" i="1"/>
  <c r="W6" i="1"/>
  <c r="U6" i="1"/>
  <c r="T6" i="1"/>
  <c r="Q6" i="1"/>
  <c r="V6" i="1" s="1"/>
  <c r="L6" i="1"/>
  <c r="K6" i="1"/>
  <c r="J6" i="1"/>
  <c r="I6" i="1"/>
  <c r="M6" i="1" s="1"/>
  <c r="AC5" i="1"/>
  <c r="AB5" i="1"/>
  <c r="W5" i="1"/>
  <c r="U5" i="1"/>
  <c r="T5" i="1"/>
  <c r="Q5" i="1"/>
  <c r="V5" i="1" s="1"/>
  <c r="L5" i="1"/>
  <c r="K5" i="1"/>
  <c r="J5" i="1"/>
  <c r="I5" i="1"/>
  <c r="M5" i="1" s="1"/>
  <c r="AC4" i="1"/>
  <c r="AB4" i="1"/>
  <c r="W4" i="1"/>
  <c r="U4" i="1"/>
  <c r="T4" i="1"/>
  <c r="Q4" i="1"/>
  <c r="V4" i="1" s="1"/>
  <c r="L4" i="1"/>
  <c r="K4" i="1"/>
  <c r="J4" i="1"/>
  <c r="I4" i="1"/>
  <c r="M4" i="1" s="1"/>
  <c r="AC3" i="1"/>
  <c r="AB3" i="1"/>
  <c r="W3" i="1"/>
  <c r="U3" i="1"/>
  <c r="T3" i="1"/>
  <c r="Q3" i="1"/>
  <c r="S3" i="1" s="1"/>
  <c r="X3" i="1" s="1"/>
  <c r="L3" i="1"/>
  <c r="K3" i="1"/>
  <c r="J3" i="1"/>
  <c r="I3" i="1"/>
  <c r="M3" i="1" s="1"/>
  <c r="AC2" i="1"/>
  <c r="AB2" i="1"/>
  <c r="V26" i="3" s="1"/>
  <c r="W2" i="1"/>
  <c r="U2" i="1"/>
  <c r="T2" i="1"/>
  <c r="Q2" i="1"/>
  <c r="V2" i="1" s="1"/>
  <c r="J26" i="3"/>
  <c r="L26" i="3"/>
  <c r="I2" i="1"/>
  <c r="AB26" i="3"/>
  <c r="AA26" i="3"/>
  <c r="Z26" i="3"/>
  <c r="Y26" i="3"/>
  <c r="X26" i="3"/>
  <c r="W26" i="3"/>
  <c r="U26" i="3"/>
  <c r="T26" i="3"/>
  <c r="S26" i="3"/>
  <c r="R26" i="3"/>
  <c r="Q26" i="3"/>
  <c r="N26" i="3"/>
  <c r="M26" i="3"/>
  <c r="K26" i="3"/>
  <c r="I26" i="3"/>
  <c r="F26" i="3"/>
  <c r="E26" i="3"/>
  <c r="C26" i="3"/>
  <c r="B26" i="3"/>
  <c r="M2" i="1" l="1"/>
  <c r="N11" i="1"/>
  <c r="N15" i="1"/>
  <c r="N19" i="1"/>
  <c r="N39" i="1"/>
  <c r="N43" i="1"/>
  <c r="N387" i="1"/>
  <c r="N399" i="1"/>
  <c r="N145" i="1"/>
  <c r="N161" i="1"/>
  <c r="N169" i="1"/>
  <c r="N173" i="1"/>
  <c r="N177" i="1"/>
  <c r="N185" i="1"/>
  <c r="N189" i="1"/>
  <c r="N197" i="1"/>
  <c r="N201" i="1"/>
  <c r="N205" i="1"/>
  <c r="N209" i="1"/>
  <c r="N213" i="1"/>
  <c r="N217" i="1"/>
  <c r="N237" i="1"/>
  <c r="N257" i="1"/>
  <c r="N261" i="1"/>
  <c r="N277" i="1"/>
  <c r="N289" i="1"/>
  <c r="N297" i="1"/>
  <c r="N301" i="1"/>
  <c r="N305" i="1"/>
  <c r="N313" i="1"/>
  <c r="N317" i="1"/>
  <c r="N321" i="1"/>
  <c r="N333" i="1"/>
  <c r="N345" i="1"/>
  <c r="N353" i="1"/>
  <c r="N361" i="1"/>
  <c r="N369" i="1"/>
  <c r="N377" i="1"/>
  <c r="N381" i="1"/>
  <c r="N385" i="1"/>
  <c r="N393" i="1"/>
  <c r="N397" i="1"/>
  <c r="N401" i="1"/>
  <c r="N15" i="3"/>
  <c r="N34" i="1"/>
  <c r="N38" i="1"/>
  <c r="N42" i="1"/>
  <c r="N46" i="1"/>
  <c r="N50" i="1"/>
  <c r="N54" i="1"/>
  <c r="N58" i="1"/>
  <c r="N403" i="1"/>
  <c r="N6" i="1"/>
  <c r="N10" i="1"/>
  <c r="N14" i="1"/>
  <c r="N18" i="1"/>
  <c r="N26" i="1"/>
  <c r="N30" i="1"/>
  <c r="N66" i="1"/>
  <c r="N74" i="1"/>
  <c r="N82" i="1"/>
  <c r="N90" i="1"/>
  <c r="N102" i="1"/>
  <c r="N118" i="1"/>
  <c r="N158" i="1"/>
  <c r="N190" i="1"/>
  <c r="N202" i="1"/>
  <c r="N206" i="1"/>
  <c r="N218" i="1"/>
  <c r="N226" i="1"/>
  <c r="N242" i="1"/>
  <c r="N250" i="1"/>
  <c r="N254" i="1"/>
  <c r="N258" i="1"/>
  <c r="N266" i="1"/>
  <c r="N270" i="1"/>
  <c r="N274" i="1"/>
  <c r="N278" i="1"/>
  <c r="N282" i="1"/>
  <c r="N286" i="1"/>
  <c r="N290" i="1"/>
  <c r="N294" i="1"/>
  <c r="N298" i="1"/>
  <c r="N302" i="1"/>
  <c r="N310" i="1"/>
  <c r="N314" i="1"/>
  <c r="N318" i="1"/>
  <c r="N322" i="1"/>
  <c r="N326" i="1"/>
  <c r="N334" i="1"/>
  <c r="N338" i="1"/>
  <c r="N342" i="1"/>
  <c r="N346" i="1"/>
  <c r="N358" i="1"/>
  <c r="N366" i="1"/>
  <c r="N374" i="1"/>
  <c r="N382" i="1"/>
  <c r="N390" i="1"/>
  <c r="N398" i="1"/>
  <c r="N35" i="1"/>
  <c r="N59" i="1"/>
  <c r="V64" i="1"/>
  <c r="N67" i="1"/>
  <c r="N71" i="1"/>
  <c r="N75" i="1"/>
  <c r="N79" i="1"/>
  <c r="N83" i="1"/>
  <c r="N87" i="1"/>
  <c r="N91" i="1"/>
  <c r="N95" i="1"/>
  <c r="N99" i="1"/>
  <c r="N103" i="1"/>
  <c r="N107" i="1"/>
  <c r="N111" i="1"/>
  <c r="N115" i="1"/>
  <c r="N119" i="1"/>
  <c r="N135" i="1"/>
  <c r="N139" i="1"/>
  <c r="N143" i="1"/>
  <c r="N147" i="1"/>
  <c r="N151" i="1"/>
  <c r="N155" i="1"/>
  <c r="N159" i="1"/>
  <c r="N163" i="1"/>
  <c r="N171" i="1"/>
  <c r="N175" i="1"/>
  <c r="N179" i="1"/>
  <c r="N187" i="1"/>
  <c r="N191" i="1"/>
  <c r="N195" i="1"/>
  <c r="N211" i="1"/>
  <c r="N219" i="1"/>
  <c r="N227" i="1"/>
  <c r="N231" i="1"/>
  <c r="N239" i="1"/>
  <c r="N247" i="1"/>
  <c r="N255" i="1"/>
  <c r="N259" i="1"/>
  <c r="N263" i="1"/>
  <c r="N267" i="1"/>
  <c r="N271" i="1"/>
  <c r="N279" i="1"/>
  <c r="N287" i="1"/>
  <c r="N295" i="1"/>
  <c r="N303" i="1"/>
  <c r="N311" i="1"/>
  <c r="N319" i="1"/>
  <c r="N327" i="1"/>
  <c r="N335" i="1"/>
  <c r="N343" i="1"/>
  <c r="N347" i="1"/>
  <c r="N351" i="1"/>
  <c r="N355" i="1"/>
  <c r="N359" i="1"/>
  <c r="N363" i="1"/>
  <c r="N367" i="1"/>
  <c r="N371" i="1"/>
  <c r="N379" i="1"/>
  <c r="N383" i="1"/>
  <c r="T407" i="1"/>
  <c r="N12" i="1"/>
  <c r="N48" i="1"/>
  <c r="N56" i="1"/>
  <c r="N72" i="1"/>
  <c r="N76" i="1"/>
  <c r="N84" i="1"/>
  <c r="N104" i="1"/>
  <c r="N108" i="1"/>
  <c r="N112" i="1"/>
  <c r="N116" i="1"/>
  <c r="N120" i="1"/>
  <c r="N124" i="1"/>
  <c r="N128" i="1"/>
  <c r="N132" i="1"/>
  <c r="N144" i="1"/>
  <c r="N152" i="1"/>
  <c r="N156" i="1"/>
  <c r="N164" i="1"/>
  <c r="N168" i="1"/>
  <c r="N172" i="1"/>
  <c r="N176" i="1"/>
  <c r="N180" i="1"/>
  <c r="N184" i="1"/>
  <c r="N192" i="1"/>
  <c r="N200" i="1"/>
  <c r="N208" i="1"/>
  <c r="N216" i="1"/>
  <c r="N224" i="1"/>
  <c r="N228" i="1"/>
  <c r="N232" i="1"/>
  <c r="N236" i="1"/>
  <c r="N240" i="1"/>
  <c r="N244" i="1"/>
  <c r="N268" i="1"/>
  <c r="N276" i="1"/>
  <c r="N308" i="1"/>
  <c r="N316" i="1"/>
  <c r="N320" i="1"/>
  <c r="N348" i="1"/>
  <c r="N356" i="1"/>
  <c r="N360" i="1"/>
  <c r="N364" i="1"/>
  <c r="N368" i="1"/>
  <c r="N372" i="1"/>
  <c r="N376" i="1"/>
  <c r="N380" i="1"/>
  <c r="N384" i="1"/>
  <c r="N388" i="1"/>
  <c r="N392" i="1"/>
  <c r="N396" i="1"/>
  <c r="N400" i="1"/>
  <c r="N5" i="1"/>
  <c r="N13" i="1"/>
  <c r="N17" i="1"/>
  <c r="N21" i="1"/>
  <c r="N25" i="1"/>
  <c r="N29" i="1"/>
  <c r="N33" i="1"/>
  <c r="N37" i="1"/>
  <c r="N41" i="1"/>
  <c r="N45" i="1"/>
  <c r="N49" i="1"/>
  <c r="N53" i="1"/>
  <c r="N57" i="1"/>
  <c r="N61" i="1"/>
  <c r="N101" i="1"/>
  <c r="N113" i="1"/>
  <c r="N117" i="1"/>
  <c r="N121" i="1"/>
  <c r="N125" i="1"/>
  <c r="N129" i="1"/>
  <c r="N137" i="1"/>
  <c r="N221" i="1"/>
  <c r="N245" i="1"/>
  <c r="N249" i="1"/>
  <c r="N402" i="1"/>
  <c r="N394" i="1"/>
  <c r="N386" i="1"/>
  <c r="N378" i="1"/>
  <c r="N370" i="1"/>
  <c r="N362" i="1"/>
  <c r="N354" i="1"/>
  <c r="N330" i="1"/>
  <c r="N306" i="1"/>
  <c r="N234" i="1"/>
  <c r="N210" i="1"/>
  <c r="N194" i="1"/>
  <c r="N186" i="1"/>
  <c r="N170" i="1"/>
  <c r="N162" i="1"/>
  <c r="N154" i="1"/>
  <c r="N146" i="1"/>
  <c r="N138" i="1"/>
  <c r="N130" i="1"/>
  <c r="N122" i="1"/>
  <c r="N114" i="1"/>
  <c r="N98" i="1"/>
  <c r="U406" i="1"/>
  <c r="N337" i="1"/>
  <c r="N329" i="1"/>
  <c r="N281" i="1"/>
  <c r="N273" i="1"/>
  <c r="N265" i="1"/>
  <c r="N225" i="1"/>
  <c r="N193" i="1"/>
  <c r="N153" i="1"/>
  <c r="N105" i="1"/>
  <c r="N97" i="1"/>
  <c r="N89" i="1"/>
  <c r="N81" i="1"/>
  <c r="N73" i="1"/>
  <c r="N65" i="1"/>
  <c r="N9" i="1"/>
  <c r="W406" i="1"/>
  <c r="N344" i="1"/>
  <c r="N336" i="1"/>
  <c r="N328" i="1"/>
  <c r="N312" i="1"/>
  <c r="N304" i="1"/>
  <c r="N296" i="1"/>
  <c r="N288" i="1"/>
  <c r="N280" i="1"/>
  <c r="N272" i="1"/>
  <c r="N264" i="1"/>
  <c r="N256" i="1"/>
  <c r="N248" i="1"/>
  <c r="N160" i="1"/>
  <c r="N136" i="1"/>
  <c r="N88" i="1"/>
  <c r="N64" i="1"/>
  <c r="N40" i="1"/>
  <c r="N32" i="1"/>
  <c r="N24" i="1"/>
  <c r="N16" i="1"/>
  <c r="N8" i="1"/>
  <c r="AB407" i="1"/>
  <c r="V234" i="1"/>
  <c r="N391" i="1"/>
  <c r="N375" i="1"/>
  <c r="N183" i="1"/>
  <c r="N167" i="1"/>
  <c r="N127" i="1"/>
  <c r="N63" i="1"/>
  <c r="N55" i="1"/>
  <c r="N47" i="1"/>
  <c r="N31" i="1"/>
  <c r="N23" i="1"/>
  <c r="N7" i="1"/>
  <c r="J406" i="1"/>
  <c r="AC406" i="1"/>
  <c r="N350" i="1"/>
  <c r="N262" i="1"/>
  <c r="N246" i="1"/>
  <c r="N230" i="1"/>
  <c r="N222" i="1"/>
  <c r="N214" i="1"/>
  <c r="N198" i="1"/>
  <c r="N182" i="1"/>
  <c r="N174" i="1"/>
  <c r="N166" i="1"/>
  <c r="N110" i="1"/>
  <c r="N94" i="1"/>
  <c r="N86" i="1"/>
  <c r="N62" i="1"/>
  <c r="N341" i="1"/>
  <c r="N325" i="1"/>
  <c r="N309" i="1"/>
  <c r="N293" i="1"/>
  <c r="N285" i="1"/>
  <c r="N269" i="1"/>
  <c r="N253" i="1"/>
  <c r="N229" i="1"/>
  <c r="N181" i="1"/>
  <c r="N93" i="1"/>
  <c r="N85" i="1"/>
  <c r="N77" i="1"/>
  <c r="N69" i="1"/>
  <c r="AG407" i="1"/>
  <c r="N404" i="1"/>
  <c r="N340" i="1"/>
  <c r="N332" i="1"/>
  <c r="N324" i="1"/>
  <c r="N300" i="1"/>
  <c r="N292" i="1"/>
  <c r="N284" i="1"/>
  <c r="N260" i="1"/>
  <c r="N252" i="1"/>
  <c r="N220" i="1"/>
  <c r="N212" i="1"/>
  <c r="N204" i="1"/>
  <c r="N196" i="1"/>
  <c r="N188" i="1"/>
  <c r="N148" i="1"/>
  <c r="N140" i="1"/>
  <c r="N100" i="1"/>
  <c r="N92" i="1"/>
  <c r="N68" i="1"/>
  <c r="N60" i="1"/>
  <c r="N52" i="1"/>
  <c r="N44" i="1"/>
  <c r="N36" i="1"/>
  <c r="N28" i="1"/>
  <c r="N20" i="1"/>
  <c r="N4" i="1"/>
  <c r="AH406" i="1"/>
  <c r="N395" i="1"/>
  <c r="N235" i="1"/>
  <c r="N203" i="1"/>
  <c r="N131" i="1"/>
  <c r="N123" i="1"/>
  <c r="N27" i="1"/>
  <c r="N3" i="1"/>
  <c r="L406" i="1"/>
  <c r="AB406" i="1"/>
  <c r="K406" i="1"/>
  <c r="W407" i="1"/>
  <c r="J407" i="1"/>
  <c r="AC407" i="1"/>
  <c r="U407" i="1"/>
  <c r="L407" i="1"/>
  <c r="AG406" i="1"/>
  <c r="K407" i="1"/>
  <c r="T406" i="1"/>
  <c r="AH407" i="1"/>
  <c r="S344" i="1"/>
  <c r="M352" i="1"/>
  <c r="V390" i="1"/>
  <c r="S390" i="1"/>
  <c r="X390" i="1" s="1"/>
  <c r="M241" i="1"/>
  <c r="X68" i="1"/>
  <c r="M70" i="1"/>
  <c r="X76" i="1"/>
  <c r="M78" i="1"/>
  <c r="M106" i="1"/>
  <c r="X112" i="1"/>
  <c r="X116" i="1"/>
  <c r="M126" i="1"/>
  <c r="M134" i="1"/>
  <c r="M142" i="1"/>
  <c r="M150" i="1"/>
  <c r="X152" i="1"/>
  <c r="X160" i="1"/>
  <c r="S225" i="1"/>
  <c r="S241" i="1"/>
  <c r="S223" i="1"/>
  <c r="X223" i="1" s="1"/>
  <c r="M349" i="1"/>
  <c r="M357" i="1"/>
  <c r="M365" i="1"/>
  <c r="M373" i="1"/>
  <c r="M389" i="1"/>
  <c r="V398" i="1"/>
  <c r="S398" i="1"/>
  <c r="M199" i="1"/>
  <c r="M207" i="1"/>
  <c r="M251" i="1"/>
  <c r="M275" i="1"/>
  <c r="M283" i="1"/>
  <c r="M291" i="1"/>
  <c r="M299" i="1"/>
  <c r="M307" i="1"/>
  <c r="M315" i="1"/>
  <c r="M323" i="1"/>
  <c r="M331" i="1"/>
  <c r="M339" i="1"/>
  <c r="V348" i="1"/>
  <c r="S348" i="1"/>
  <c r="X348" i="1" s="1"/>
  <c r="M215" i="1"/>
  <c r="M233" i="1"/>
  <c r="M238" i="1"/>
  <c r="M243" i="1"/>
  <c r="X247" i="1"/>
  <c r="M178" i="1"/>
  <c r="M109" i="1"/>
  <c r="M133" i="1"/>
  <c r="M141" i="1"/>
  <c r="M149" i="1"/>
  <c r="M157" i="1"/>
  <c r="M165" i="1"/>
  <c r="V177" i="1"/>
  <c r="S177" i="1"/>
  <c r="M51" i="1"/>
  <c r="M80" i="1"/>
  <c r="X92" i="1"/>
  <c r="M96" i="1"/>
  <c r="X100" i="1"/>
  <c r="S108" i="1"/>
  <c r="V108" i="1"/>
  <c r="V184" i="1"/>
  <c r="S4" i="1"/>
  <c r="X4" i="1" s="1"/>
  <c r="V230" i="1"/>
  <c r="S233" i="1"/>
  <c r="X233" i="1" s="1"/>
  <c r="S235" i="1"/>
  <c r="X235" i="1" s="1"/>
  <c r="V293" i="1"/>
  <c r="S346" i="1"/>
  <c r="S388" i="1"/>
  <c r="V402" i="1"/>
  <c r="S273" i="1"/>
  <c r="S323" i="1"/>
  <c r="V250" i="1"/>
  <c r="S256" i="1"/>
  <c r="V238" i="1"/>
  <c r="S394" i="1"/>
  <c r="V217" i="1"/>
  <c r="S161" i="1"/>
  <c r="S125" i="1"/>
  <c r="V96" i="1"/>
  <c r="V192" i="1"/>
  <c r="S155" i="1"/>
  <c r="S129" i="1"/>
  <c r="S12" i="1"/>
  <c r="V20" i="1"/>
  <c r="V104" i="1"/>
  <c r="S143" i="1"/>
  <c r="X143" i="1" s="1"/>
  <c r="S145" i="1"/>
  <c r="X145" i="1" s="1"/>
  <c r="S173" i="1"/>
  <c r="S267" i="1"/>
  <c r="S272" i="1"/>
  <c r="S274" i="1"/>
  <c r="S305" i="1"/>
  <c r="S325" i="1"/>
  <c r="S396" i="1"/>
  <c r="V76" i="1"/>
  <c r="V221" i="1"/>
  <c r="S231" i="1"/>
  <c r="X231" i="1" s="1"/>
  <c r="S321" i="1"/>
  <c r="S392" i="1"/>
  <c r="S2" i="1"/>
  <c r="S159" i="1"/>
  <c r="S179" i="1"/>
  <c r="V196" i="1"/>
  <c r="V209" i="1"/>
  <c r="S10" i="1"/>
  <c r="S127" i="1"/>
  <c r="V144" i="1"/>
  <c r="S60" i="1"/>
  <c r="V60" i="1"/>
  <c r="V21" i="1"/>
  <c r="S21" i="1"/>
  <c r="V16" i="1"/>
  <c r="V72" i="1"/>
  <c r="V92" i="1"/>
  <c r="V116" i="1"/>
  <c r="V128" i="1"/>
  <c r="S336" i="1"/>
  <c r="S377" i="1"/>
  <c r="S379" i="1"/>
  <c r="S381" i="1"/>
  <c r="S383" i="1"/>
  <c r="S385" i="1"/>
  <c r="S387" i="1"/>
  <c r="S389" i="1"/>
  <c r="S391" i="1"/>
  <c r="S393" i="1"/>
  <c r="S395" i="1"/>
  <c r="S397" i="1"/>
  <c r="S399" i="1"/>
  <c r="S15" i="1"/>
  <c r="V80" i="1"/>
  <c r="V164" i="1"/>
  <c r="S181" i="1"/>
  <c r="V200" i="1"/>
  <c r="S240" i="1"/>
  <c r="S242" i="1"/>
  <c r="V286" i="1"/>
  <c r="V296" i="1"/>
  <c r="S345" i="1"/>
  <c r="S347" i="1"/>
  <c r="V68" i="1"/>
  <c r="V100" i="1"/>
  <c r="V112" i="1"/>
  <c r="V188" i="1"/>
  <c r="V205" i="1"/>
  <c r="S299" i="1"/>
  <c r="S301" i="1"/>
  <c r="S313" i="1"/>
  <c r="S339" i="1"/>
  <c r="V343" i="1"/>
  <c r="V11" i="1"/>
  <c r="V56" i="1"/>
  <c r="V88" i="1"/>
  <c r="V136" i="1"/>
  <c r="V148" i="1"/>
  <c r="V160" i="1"/>
  <c r="V249" i="1"/>
  <c r="V341" i="1"/>
  <c r="S111" i="1"/>
  <c r="X111" i="1" s="1"/>
  <c r="S113" i="1"/>
  <c r="X113" i="1" s="1"/>
  <c r="S123" i="1"/>
  <c r="S175" i="1"/>
  <c r="V254" i="1"/>
  <c r="S271" i="1"/>
  <c r="S304" i="1"/>
  <c r="S350" i="1"/>
  <c r="S376" i="1"/>
  <c r="S378" i="1"/>
  <c r="S380" i="1"/>
  <c r="S382" i="1"/>
  <c r="S384" i="1"/>
  <c r="S386" i="1"/>
  <c r="V84" i="1"/>
  <c r="V132" i="1"/>
  <c r="S157" i="1"/>
  <c r="V168" i="1"/>
  <c r="S171" i="1"/>
  <c r="V204" i="1"/>
  <c r="S237" i="1"/>
  <c r="S255" i="1"/>
  <c r="S262" i="1"/>
  <c r="S298" i="1"/>
  <c r="S300" i="1"/>
  <c r="S312" i="1"/>
  <c r="M223" i="1"/>
  <c r="AB13" i="3"/>
  <c r="Q13" i="3"/>
  <c r="U13" i="3"/>
  <c r="V13" i="3"/>
  <c r="W13" i="3"/>
  <c r="J13" i="3"/>
  <c r="X13" i="3"/>
  <c r="I13" i="3"/>
  <c r="K13" i="3"/>
  <c r="S13" i="3"/>
  <c r="Y13" i="3"/>
  <c r="L13" i="3"/>
  <c r="T13" i="3"/>
  <c r="Z13" i="3"/>
  <c r="E13" i="3"/>
  <c r="M13" i="3"/>
  <c r="AA13" i="3"/>
  <c r="F13" i="3"/>
  <c r="G26" i="3"/>
  <c r="M22" i="1"/>
  <c r="I14" i="3"/>
  <c r="Q14" i="3"/>
  <c r="W14" i="3"/>
  <c r="U15" i="3"/>
  <c r="X14" i="3"/>
  <c r="V15" i="3"/>
  <c r="K14" i="3"/>
  <c r="S14" i="3"/>
  <c r="Y14" i="3"/>
  <c r="I15" i="3"/>
  <c r="Q15" i="3"/>
  <c r="W15" i="3"/>
  <c r="L14" i="3"/>
  <c r="T14" i="3"/>
  <c r="J15" i="3"/>
  <c r="X15" i="3"/>
  <c r="Z14" i="3"/>
  <c r="E14" i="3"/>
  <c r="M14" i="3"/>
  <c r="AA14" i="3"/>
  <c r="K15" i="3"/>
  <c r="S15" i="3"/>
  <c r="Y15" i="3"/>
  <c r="F14" i="3"/>
  <c r="N14" i="3"/>
  <c r="AB14" i="3"/>
  <c r="L15" i="3"/>
  <c r="T15" i="3"/>
  <c r="Z15" i="3"/>
  <c r="U14" i="3"/>
  <c r="E15" i="3"/>
  <c r="M15" i="3"/>
  <c r="AA15" i="3"/>
  <c r="J14" i="3"/>
  <c r="V14" i="3"/>
  <c r="F15" i="3"/>
  <c r="AB15" i="3"/>
  <c r="V185" i="1"/>
  <c r="V243" i="1"/>
  <c r="V260" i="1"/>
  <c r="V280" i="1"/>
  <c r="V338" i="1"/>
  <c r="S338" i="1"/>
  <c r="V352" i="1"/>
  <c r="S352" i="1"/>
  <c r="S119" i="1"/>
  <c r="S121" i="1"/>
  <c r="S151" i="1"/>
  <c r="S153" i="1"/>
  <c r="S212" i="1"/>
  <c r="S214" i="1"/>
  <c r="S227" i="1"/>
  <c r="S229" i="1"/>
  <c r="S257" i="1"/>
  <c r="S279" i="1"/>
  <c r="S291" i="1"/>
  <c r="V355" i="1"/>
  <c r="S355" i="1"/>
  <c r="S115" i="1"/>
  <c r="S117" i="1"/>
  <c r="V140" i="1"/>
  <c r="S147" i="1"/>
  <c r="S149" i="1"/>
  <c r="V172" i="1"/>
  <c r="V176" i="1"/>
  <c r="V180" i="1"/>
  <c r="S208" i="1"/>
  <c r="S210" i="1"/>
  <c r="S216" i="1"/>
  <c r="S218" i="1"/>
  <c r="S220" i="1"/>
  <c r="S222" i="1"/>
  <c r="S244" i="1"/>
  <c r="S246" i="1"/>
  <c r="S261" i="1"/>
  <c r="V264" i="1"/>
  <c r="S266" i="1"/>
  <c r="S281" i="1"/>
  <c r="S283" i="1"/>
  <c r="V289" i="1"/>
  <c r="S295" i="1"/>
  <c r="V308" i="1"/>
  <c r="S327" i="1"/>
  <c r="S360" i="1"/>
  <c r="S362" i="1"/>
  <c r="S364" i="1"/>
  <c r="S366" i="1"/>
  <c r="V306" i="1"/>
  <c r="V353" i="1"/>
  <c r="S353" i="1"/>
  <c r="S17" i="1"/>
  <c r="S19" i="1"/>
  <c r="S107" i="1"/>
  <c r="S109" i="1"/>
  <c r="S139" i="1"/>
  <c r="S141" i="1"/>
  <c r="V356" i="1"/>
  <c r="S356" i="1"/>
  <c r="V7" i="1"/>
  <c r="V24" i="1"/>
  <c r="V28" i="1"/>
  <c r="V32" i="1"/>
  <c r="V36" i="1"/>
  <c r="V40" i="1"/>
  <c r="V44" i="1"/>
  <c r="V48" i="1"/>
  <c r="V52" i="1"/>
  <c r="S103" i="1"/>
  <c r="S105" i="1"/>
  <c r="S135" i="1"/>
  <c r="S137" i="1"/>
  <c r="S167" i="1"/>
  <c r="S169" i="1"/>
  <c r="S183" i="1"/>
  <c r="S290" i="1"/>
  <c r="S292" i="1"/>
  <c r="S320" i="1"/>
  <c r="S322" i="1"/>
  <c r="S324" i="1"/>
  <c r="S337" i="1"/>
  <c r="V3" i="1"/>
  <c r="S99" i="1"/>
  <c r="S101" i="1"/>
  <c r="V124" i="1"/>
  <c r="S131" i="1"/>
  <c r="S133" i="1"/>
  <c r="V156" i="1"/>
  <c r="S163" i="1"/>
  <c r="S165" i="1"/>
  <c r="S187" i="1"/>
  <c r="S189" i="1"/>
  <c r="S191" i="1"/>
  <c r="S193" i="1"/>
  <c r="S195" i="1"/>
  <c r="S197" i="1"/>
  <c r="S199" i="1"/>
  <c r="S201" i="1"/>
  <c r="S203" i="1"/>
  <c r="V239" i="1"/>
  <c r="S245" i="1"/>
  <c r="V263" i="1"/>
  <c r="V276" i="1"/>
  <c r="S282" i="1"/>
  <c r="S294" i="1"/>
  <c r="V309" i="1"/>
  <c r="S326" i="1"/>
  <c r="V354" i="1"/>
  <c r="S354" i="1"/>
  <c r="S361" i="1"/>
  <c r="S363" i="1"/>
  <c r="S365" i="1"/>
  <c r="S367" i="1"/>
  <c r="S6" i="1"/>
  <c r="S8" i="1"/>
  <c r="S23" i="1"/>
  <c r="S25" i="1"/>
  <c r="S27" i="1"/>
  <c r="S29" i="1"/>
  <c r="S31" i="1"/>
  <c r="S33" i="1"/>
  <c r="S35" i="1"/>
  <c r="S37" i="1"/>
  <c r="S39" i="1"/>
  <c r="S41" i="1"/>
  <c r="S43" i="1"/>
  <c r="S45" i="1"/>
  <c r="S47" i="1"/>
  <c r="S49" i="1"/>
  <c r="S51" i="1"/>
  <c r="S53" i="1"/>
  <c r="S55" i="1"/>
  <c r="S57" i="1"/>
  <c r="S59" i="1"/>
  <c r="S61" i="1"/>
  <c r="S63" i="1"/>
  <c r="S65" i="1"/>
  <c r="S67" i="1"/>
  <c r="S69" i="1"/>
  <c r="S71" i="1"/>
  <c r="S73" i="1"/>
  <c r="S75" i="1"/>
  <c r="S77" i="1"/>
  <c r="S79" i="1"/>
  <c r="S81" i="1"/>
  <c r="S83" i="1"/>
  <c r="S85" i="1"/>
  <c r="S87" i="1"/>
  <c r="S89" i="1"/>
  <c r="S91" i="1"/>
  <c r="S93" i="1"/>
  <c r="S95" i="1"/>
  <c r="S97" i="1"/>
  <c r="V120" i="1"/>
  <c r="V152" i="1"/>
  <c r="V213" i="1"/>
  <c r="V226" i="1"/>
  <c r="V340" i="1"/>
  <c r="S340" i="1"/>
  <c r="V400" i="1"/>
  <c r="S248" i="1"/>
  <c r="V248" i="1"/>
  <c r="S259" i="1"/>
  <c r="V259" i="1"/>
  <c r="S332" i="1"/>
  <c r="V332" i="1"/>
  <c r="S330" i="1"/>
  <c r="V330" i="1"/>
  <c r="S328" i="1"/>
  <c r="V328" i="1"/>
  <c r="V207" i="1"/>
  <c r="S207" i="1"/>
  <c r="V14" i="1"/>
  <c r="S14" i="1"/>
  <c r="V211" i="1"/>
  <c r="S211" i="1"/>
  <c r="S278" i="1"/>
  <c r="V278" i="1"/>
  <c r="V18" i="1"/>
  <c r="S18" i="1"/>
  <c r="V224" i="1"/>
  <c r="S224" i="1"/>
  <c r="V228" i="1"/>
  <c r="S228" i="1"/>
  <c r="S288" i="1"/>
  <c r="V288" i="1"/>
  <c r="S334" i="1"/>
  <c r="V334" i="1"/>
  <c r="S5" i="1"/>
  <c r="S9" i="1"/>
  <c r="S13"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5" i="1"/>
  <c r="S219" i="1"/>
  <c r="S232" i="1"/>
  <c r="S236" i="1"/>
  <c r="V251" i="1"/>
  <c r="V265" i="1"/>
  <c r="V268" i="1"/>
  <c r="V369" i="1"/>
  <c r="V371" i="1"/>
  <c r="V373" i="1"/>
  <c r="V375" i="1"/>
  <c r="V253" i="1"/>
  <c r="V270" i="1"/>
  <c r="V275" i="1"/>
  <c r="V285" i="1"/>
  <c r="V315" i="1"/>
  <c r="V317" i="1"/>
  <c r="V319" i="1"/>
  <c r="V358" i="1"/>
  <c r="V404" i="1"/>
  <c r="S404" i="1"/>
  <c r="V247" i="1"/>
  <c r="V258" i="1"/>
  <c r="V277" i="1"/>
  <c r="V287" i="1"/>
  <c r="V310" i="1"/>
  <c r="V351" i="1"/>
  <c r="V252" i="1"/>
  <c r="V269" i="1"/>
  <c r="V284" i="1"/>
  <c r="V303" i="1"/>
  <c r="V314" i="1"/>
  <c r="V318" i="1"/>
  <c r="V331" i="1"/>
  <c r="V335" i="1"/>
  <c r="V349" i="1"/>
  <c r="V359" i="1"/>
  <c r="V368" i="1"/>
  <c r="V372" i="1"/>
  <c r="V401" i="1"/>
  <c r="S297" i="1"/>
  <c r="S302" i="1"/>
  <c r="S307" i="1"/>
  <c r="S311" i="1"/>
  <c r="S316" i="1"/>
  <c r="S329" i="1"/>
  <c r="S333" i="1"/>
  <c r="S342" i="1"/>
  <c r="S357" i="1"/>
  <c r="S370" i="1"/>
  <c r="S374" i="1"/>
  <c r="S403" i="1"/>
  <c r="H26" i="3" l="1"/>
  <c r="H13" i="3" s="1"/>
  <c r="N2" i="1"/>
  <c r="N13" i="3"/>
  <c r="N16" i="3" s="1"/>
  <c r="H15" i="3"/>
  <c r="N109" i="1"/>
  <c r="N199" i="1"/>
  <c r="N373" i="1"/>
  <c r="N299" i="1"/>
  <c r="N283" i="1"/>
  <c r="N70" i="1"/>
  <c r="N233" i="1"/>
  <c r="N106" i="1"/>
  <c r="N357" i="1"/>
  <c r="N352" i="1"/>
  <c r="N291" i="1"/>
  <c r="N51" i="1"/>
  <c r="N323" i="1"/>
  <c r="N78" i="1"/>
  <c r="N349" i="1"/>
  <c r="N96" i="1"/>
  <c r="N275" i="1"/>
  <c r="N238" i="1"/>
  <c r="N241" i="1"/>
  <c r="N80" i="1"/>
  <c r="N251" i="1"/>
  <c r="N178" i="1"/>
  <c r="N141" i="1"/>
  <c r="N165" i="1"/>
  <c r="N339" i="1"/>
  <c r="N243" i="1"/>
  <c r="N150" i="1"/>
  <c r="N157" i="1"/>
  <c r="N331" i="1"/>
  <c r="N223" i="1"/>
  <c r="N142" i="1"/>
  <c r="N365" i="1"/>
  <c r="N149" i="1"/>
  <c r="N315" i="1"/>
  <c r="N215" i="1"/>
  <c r="N134" i="1"/>
  <c r="N22" i="1"/>
  <c r="N389" i="1"/>
  <c r="N133" i="1"/>
  <c r="N307" i="1"/>
  <c r="N207" i="1"/>
  <c r="N126" i="1"/>
  <c r="V407" i="1"/>
  <c r="M406" i="1"/>
  <c r="H14" i="3"/>
  <c r="X344" i="1"/>
  <c r="M407" i="1"/>
  <c r="V406" i="1"/>
  <c r="X241" i="1"/>
  <c r="X225" i="1"/>
  <c r="X108" i="1"/>
  <c r="X398" i="1"/>
  <c r="X177" i="1"/>
  <c r="G14" i="3"/>
  <c r="G15" i="3"/>
  <c r="X346" i="1"/>
  <c r="X394" i="1"/>
  <c r="X256" i="1"/>
  <c r="X323" i="1"/>
  <c r="X273" i="1"/>
  <c r="X388" i="1"/>
  <c r="X125" i="1"/>
  <c r="X129" i="1"/>
  <c r="X161" i="1"/>
  <c r="X155" i="1"/>
  <c r="X12" i="1"/>
  <c r="I16" i="3"/>
  <c r="X392" i="1"/>
  <c r="X274" i="1"/>
  <c r="X127" i="1"/>
  <c r="X321" i="1"/>
  <c r="X272" i="1"/>
  <c r="X10" i="1"/>
  <c r="X267" i="1"/>
  <c r="X173" i="1"/>
  <c r="X179" i="1"/>
  <c r="X396" i="1"/>
  <c r="X159" i="1"/>
  <c r="X325" i="1"/>
  <c r="X2" i="1"/>
  <c r="O26" i="3"/>
  <c r="X305" i="1"/>
  <c r="X255" i="1"/>
  <c r="X376" i="1"/>
  <c r="X242" i="1"/>
  <c r="X389" i="1"/>
  <c r="X237" i="1"/>
  <c r="X350" i="1"/>
  <c r="X240" i="1"/>
  <c r="X387" i="1"/>
  <c r="X21" i="1"/>
  <c r="X304" i="1"/>
  <c r="X385" i="1"/>
  <c r="X171" i="1"/>
  <c r="X386" i="1"/>
  <c r="X271" i="1"/>
  <c r="X181" i="1"/>
  <c r="X399" i="1"/>
  <c r="X383" i="1"/>
  <c r="X312" i="1"/>
  <c r="X384" i="1"/>
  <c r="X339" i="1"/>
  <c r="X347" i="1"/>
  <c r="X397" i="1"/>
  <c r="X381" i="1"/>
  <c r="X300" i="1"/>
  <c r="X157" i="1"/>
  <c r="X382" i="1"/>
  <c r="X175" i="1"/>
  <c r="X313" i="1"/>
  <c r="X345" i="1"/>
  <c r="X395" i="1"/>
  <c r="X379" i="1"/>
  <c r="G13" i="3"/>
  <c r="X298" i="1"/>
  <c r="X380" i="1"/>
  <c r="X123" i="1"/>
  <c r="X301" i="1"/>
  <c r="X15" i="1"/>
  <c r="X393" i="1"/>
  <c r="X377" i="1"/>
  <c r="X60" i="1"/>
  <c r="R15" i="3"/>
  <c r="X262" i="1"/>
  <c r="X378" i="1"/>
  <c r="X299" i="1"/>
  <c r="X391" i="1"/>
  <c r="X336" i="1"/>
  <c r="R13" i="3"/>
  <c r="R14" i="3"/>
  <c r="U16" i="3"/>
  <c r="L16" i="3"/>
  <c r="Y16" i="3"/>
  <c r="T16" i="3"/>
  <c r="W16" i="3"/>
  <c r="K16" i="3"/>
  <c r="Z16" i="3"/>
  <c r="X16" i="3"/>
  <c r="E16" i="3"/>
  <c r="V16" i="3"/>
  <c r="AA16" i="3"/>
  <c r="Q16" i="3"/>
  <c r="J16" i="3"/>
  <c r="M16" i="3"/>
  <c r="AB16" i="3"/>
  <c r="F16" i="3"/>
  <c r="S16" i="3"/>
  <c r="X87" i="1"/>
  <c r="X71" i="1"/>
  <c r="X55" i="1"/>
  <c r="X39" i="1"/>
  <c r="X23" i="1"/>
  <c r="X189" i="1"/>
  <c r="X101" i="1"/>
  <c r="X290" i="1"/>
  <c r="X107" i="1"/>
  <c r="X366" i="1"/>
  <c r="X283" i="1"/>
  <c r="X220" i="1"/>
  <c r="X149" i="1"/>
  <c r="X279" i="1"/>
  <c r="X121" i="1"/>
  <c r="X352" i="1"/>
  <c r="X85" i="1"/>
  <c r="X69" i="1"/>
  <c r="X53" i="1"/>
  <c r="X37" i="1"/>
  <c r="X8" i="1"/>
  <c r="X326" i="1"/>
  <c r="X203" i="1"/>
  <c r="X187" i="1"/>
  <c r="X99" i="1"/>
  <c r="X183" i="1"/>
  <c r="X19" i="1"/>
  <c r="X364" i="1"/>
  <c r="X281" i="1"/>
  <c r="X218" i="1"/>
  <c r="X147" i="1"/>
  <c r="X257" i="1"/>
  <c r="X119" i="1"/>
  <c r="X83" i="1"/>
  <c r="X67" i="1"/>
  <c r="X51" i="1"/>
  <c r="X35" i="1"/>
  <c r="X6" i="1"/>
  <c r="X201" i="1"/>
  <c r="X165" i="1"/>
  <c r="X169" i="1"/>
  <c r="X17" i="1"/>
  <c r="X362" i="1"/>
  <c r="X266" i="1"/>
  <c r="X216" i="1"/>
  <c r="X229" i="1"/>
  <c r="X338" i="1"/>
  <c r="X97" i="1"/>
  <c r="X81" i="1"/>
  <c r="X65" i="1"/>
  <c r="X49" i="1"/>
  <c r="X33" i="1"/>
  <c r="X367" i="1"/>
  <c r="X294" i="1"/>
  <c r="X199" i="1"/>
  <c r="X163" i="1"/>
  <c r="X337" i="1"/>
  <c r="X167" i="1"/>
  <c r="X356" i="1"/>
  <c r="X360" i="1"/>
  <c r="X210" i="1"/>
  <c r="X117" i="1"/>
  <c r="X227" i="1"/>
  <c r="X95" i="1"/>
  <c r="X79" i="1"/>
  <c r="X63" i="1"/>
  <c r="X47" i="1"/>
  <c r="X31" i="1"/>
  <c r="X365" i="1"/>
  <c r="X282" i="1"/>
  <c r="X197" i="1"/>
  <c r="X324" i="1"/>
  <c r="X137" i="1"/>
  <c r="X327" i="1"/>
  <c r="X261" i="1"/>
  <c r="X208" i="1"/>
  <c r="X115" i="1"/>
  <c r="X214" i="1"/>
  <c r="X340" i="1"/>
  <c r="X93" i="1"/>
  <c r="X77" i="1"/>
  <c r="X61" i="1"/>
  <c r="X45" i="1"/>
  <c r="X29" i="1"/>
  <c r="X363" i="1"/>
  <c r="X195" i="1"/>
  <c r="X133" i="1"/>
  <c r="X322" i="1"/>
  <c r="X135" i="1"/>
  <c r="X141" i="1"/>
  <c r="X246" i="1"/>
  <c r="X355" i="1"/>
  <c r="X212" i="1"/>
  <c r="X91" i="1"/>
  <c r="X75" i="1"/>
  <c r="X59" i="1"/>
  <c r="X43" i="1"/>
  <c r="X27" i="1"/>
  <c r="X361" i="1"/>
  <c r="X193" i="1"/>
  <c r="X131" i="1"/>
  <c r="X320" i="1"/>
  <c r="X105" i="1"/>
  <c r="X139" i="1"/>
  <c r="X295" i="1"/>
  <c r="X244" i="1"/>
  <c r="X153" i="1"/>
  <c r="X89" i="1"/>
  <c r="X73" i="1"/>
  <c r="X57" i="1"/>
  <c r="X41" i="1"/>
  <c r="X25" i="1"/>
  <c r="X354" i="1"/>
  <c r="X245" i="1"/>
  <c r="X191" i="1"/>
  <c r="X292" i="1"/>
  <c r="X103" i="1"/>
  <c r="X109" i="1"/>
  <c r="X353" i="1"/>
  <c r="X222" i="1"/>
  <c r="X291" i="1"/>
  <c r="X151" i="1"/>
  <c r="X54" i="1"/>
  <c r="X333" i="1"/>
  <c r="X236" i="1"/>
  <c r="X190" i="1"/>
  <c r="X158" i="1"/>
  <c r="X126" i="1"/>
  <c r="X94" i="1"/>
  <c r="X62" i="1"/>
  <c r="X30" i="1"/>
  <c r="X18" i="1"/>
  <c r="X329" i="1"/>
  <c r="X404" i="1"/>
  <c r="X232" i="1"/>
  <c r="X186" i="1"/>
  <c r="X154" i="1"/>
  <c r="X122" i="1"/>
  <c r="X90" i="1"/>
  <c r="X58" i="1"/>
  <c r="X26" i="1"/>
  <c r="X334" i="1"/>
  <c r="X332" i="1"/>
  <c r="X403" i="1"/>
  <c r="X311" i="1"/>
  <c r="X215" i="1"/>
  <c r="X178" i="1"/>
  <c r="X146" i="1"/>
  <c r="X114" i="1"/>
  <c r="X82" i="1"/>
  <c r="X50" i="1"/>
  <c r="X13" i="1"/>
  <c r="X288" i="1"/>
  <c r="X278" i="1"/>
  <c r="X150" i="1"/>
  <c r="X86" i="1"/>
  <c r="X374" i="1"/>
  <c r="X307" i="1"/>
  <c r="X206" i="1"/>
  <c r="X174" i="1"/>
  <c r="X142" i="1"/>
  <c r="X110" i="1"/>
  <c r="X78" i="1"/>
  <c r="X46" i="1"/>
  <c r="X9" i="1"/>
  <c r="X228" i="1"/>
  <c r="X211" i="1"/>
  <c r="X316" i="1"/>
  <c r="X182" i="1"/>
  <c r="X207" i="1"/>
  <c r="X370" i="1"/>
  <c r="X302" i="1"/>
  <c r="X202" i="1"/>
  <c r="X170" i="1"/>
  <c r="X138" i="1"/>
  <c r="X106" i="1"/>
  <c r="X74" i="1"/>
  <c r="X42" i="1"/>
  <c r="X5" i="1"/>
  <c r="X328" i="1"/>
  <c r="X259" i="1"/>
  <c r="X219" i="1"/>
  <c r="X118" i="1"/>
  <c r="X22" i="1"/>
  <c r="X357" i="1"/>
  <c r="X297" i="1"/>
  <c r="X198" i="1"/>
  <c r="X166" i="1"/>
  <c r="X134" i="1"/>
  <c r="X102" i="1"/>
  <c r="X70" i="1"/>
  <c r="X38" i="1"/>
  <c r="X224" i="1"/>
  <c r="X14" i="1"/>
  <c r="X342" i="1"/>
  <c r="X194" i="1"/>
  <c r="X162" i="1"/>
  <c r="X130" i="1"/>
  <c r="X98" i="1"/>
  <c r="X66" i="1"/>
  <c r="X34" i="1"/>
  <c r="X330" i="1"/>
  <c r="X248" i="1"/>
  <c r="H16" i="3" l="1"/>
  <c r="P26" i="3"/>
  <c r="P13" i="3" s="1"/>
  <c r="X406" i="1"/>
  <c r="X407" i="1"/>
  <c r="G16" i="3"/>
  <c r="O14" i="3"/>
  <c r="R16" i="3"/>
  <c r="O13" i="3"/>
  <c r="O15" i="3"/>
  <c r="P14" i="3"/>
  <c r="P15" i="3"/>
  <c r="O16" i="3" l="1"/>
  <c r="P16" i="3"/>
</calcChain>
</file>

<file path=xl/sharedStrings.xml><?xml version="1.0" encoding="utf-8"?>
<sst xmlns="http://schemas.openxmlformats.org/spreadsheetml/2006/main" count="3659" uniqueCount="1083">
  <si>
    <t>Summary Table</t>
  </si>
  <si>
    <t>Level 1 SFRA Local Plan Sites Assessment</t>
  </si>
  <si>
    <t>Fluvial Flood Zone Coverage</t>
  </si>
  <si>
    <t>Risk of Flooding from Surface Water</t>
  </si>
  <si>
    <t>Flood Zone 1</t>
  </si>
  <si>
    <t>Flood Zone 2</t>
  </si>
  <si>
    <t>Flood Zone 3a</t>
  </si>
  <si>
    <t>Flood Zone 3b</t>
  </si>
  <si>
    <t>Low Risk (1 in 1000 year outline)</t>
  </si>
  <si>
    <t>Medium Risk (1 in 100 year outline)</t>
  </si>
  <si>
    <t>High Risk (1 in 30 year outline)</t>
  </si>
  <si>
    <t>Proposed Use</t>
  </si>
  <si>
    <t>Number of Sites</t>
  </si>
  <si>
    <t>Area (ha)</t>
  </si>
  <si>
    <t xml:space="preserve">No. 100% </t>
  </si>
  <si>
    <t>No.</t>
  </si>
  <si>
    <t>TOTAL</t>
  </si>
  <si>
    <t>Key</t>
  </si>
  <si>
    <t>The colour coding shows the highest risk element of the flood zone that is present on site and is not in itself an indication of whether the site should or shouldn’t be developed for flooding reason</t>
  </si>
  <si>
    <t>Main Table</t>
  </si>
  <si>
    <t>Site Reference</t>
  </si>
  <si>
    <t>Site Name</t>
  </si>
  <si>
    <t>%</t>
  </si>
  <si>
    <t>Flood Risk Vulnerability Classification (NPPF)</t>
  </si>
  <si>
    <t>Level 1 Strategic Recommendation (see SFRA Report)</t>
  </si>
  <si>
    <t>Development Considerations</t>
  </si>
  <si>
    <t>Recommended Next Steps</t>
  </si>
  <si>
    <t>Council Comments</t>
  </si>
  <si>
    <t>Council Decision on Site for Local Plan</t>
  </si>
  <si>
    <t>SiteRef</t>
  </si>
  <si>
    <t>Name</t>
  </si>
  <si>
    <t>Proposed_Use</t>
  </si>
  <si>
    <t>Area_Ha</t>
  </si>
  <si>
    <t>FZ3b_Area</t>
  </si>
  <si>
    <t>FZ3a_Area</t>
  </si>
  <si>
    <t>FZ2_Area</t>
  </si>
  <si>
    <t>FZ1_Area</t>
  </si>
  <si>
    <t>FZ3b_pct</t>
  </si>
  <si>
    <t>FZ3a_pct</t>
  </si>
  <si>
    <t>FZ2_pct</t>
  </si>
  <si>
    <t>FZ1</t>
  </si>
  <si>
    <t>RoFSW30yr_Area</t>
  </si>
  <si>
    <t>RoFSW100yr_Area</t>
  </si>
  <si>
    <t>RoFSW100yr_Area_cumulative</t>
  </si>
  <si>
    <t>RoFSW1000yr_Area</t>
  </si>
  <si>
    <t>RoFSW1000yr_Area_cumulative</t>
  </si>
  <si>
    <t>RoFSW30yr_pct</t>
  </si>
  <si>
    <t>RoFSW100yr_pct</t>
  </si>
  <si>
    <t>RoFSW100yr_pct_cumulative</t>
  </si>
  <si>
    <t>RoFSW1000yr_pct</t>
  </si>
  <si>
    <t>RoFSW1000yr_pct_cumulative</t>
  </si>
  <si>
    <t>Employment</t>
  </si>
  <si>
    <t>More Vulnerable</t>
  </si>
  <si>
    <t>Less Vulnerable</t>
  </si>
  <si>
    <t>Risk of Flooding from Surface Water Climate Change</t>
  </si>
  <si>
    <t>FZ3b + Climate Change (additional risk)</t>
  </si>
  <si>
    <t>1 in 30 year + 35% Climate Change (additional risk)</t>
  </si>
  <si>
    <t>1 in 100 year + 40% Climate Change (additional risk)</t>
  </si>
  <si>
    <t>Residential</t>
  </si>
  <si>
    <t>Mixed Use</t>
  </si>
  <si>
    <t>1% MFO+CC</t>
  </si>
  <si>
    <t>FZ3b+CC</t>
  </si>
  <si>
    <t>SW30+CC</t>
  </si>
  <si>
    <t>SW100+CC</t>
  </si>
  <si>
    <t>SW30+CC pct</t>
  </si>
  <si>
    <t>SW100+CC pct</t>
  </si>
  <si>
    <t>Flood Zone 3b + Flood Zone 3b plus climate change</t>
  </si>
  <si>
    <t>Flood Zone 3a + Flood Zone 3a plus climate change</t>
  </si>
  <si>
    <t>Flood Zone 1 and Surface Water  + Flood Zone 1 and Surface Water plus climate change</t>
  </si>
  <si>
    <t>Central Lancashire Authorities</t>
  </si>
  <si>
    <t>Local_Authority</t>
  </si>
  <si>
    <t>Local Authority Area</t>
  </si>
  <si>
    <t>19C006</t>
  </si>
  <si>
    <t>19C050</t>
  </si>
  <si>
    <t>19C060</t>
  </si>
  <si>
    <t>19C099</t>
  </si>
  <si>
    <t>19C100</t>
  </si>
  <si>
    <t>19C227x</t>
  </si>
  <si>
    <t>19C228x</t>
  </si>
  <si>
    <t>19C230x</t>
  </si>
  <si>
    <t>19C233x</t>
  </si>
  <si>
    <t>19C236x</t>
  </si>
  <si>
    <t>19C238x</t>
  </si>
  <si>
    <t>19C239x</t>
  </si>
  <si>
    <t>19C241x</t>
  </si>
  <si>
    <t>19C242x</t>
  </si>
  <si>
    <t>19C243x</t>
  </si>
  <si>
    <t>19C244x</t>
  </si>
  <si>
    <t>19C245x</t>
  </si>
  <si>
    <t>19C247x</t>
  </si>
  <si>
    <t>19C248x</t>
  </si>
  <si>
    <t>19C250x</t>
  </si>
  <si>
    <t>19C251x</t>
  </si>
  <si>
    <t>19C253x</t>
  </si>
  <si>
    <t>19C254x</t>
  </si>
  <si>
    <t>19C255x</t>
  </si>
  <si>
    <t>19C256x</t>
  </si>
  <si>
    <t>19C257x</t>
  </si>
  <si>
    <t>19C260x</t>
  </si>
  <si>
    <t>19C262x</t>
  </si>
  <si>
    <t>19C263x</t>
  </si>
  <si>
    <t>19C264x</t>
  </si>
  <si>
    <t>19C265x</t>
  </si>
  <si>
    <t>19C267x</t>
  </si>
  <si>
    <t>19C268x</t>
  </si>
  <si>
    <t>19C271x</t>
  </si>
  <si>
    <t>19C272x</t>
  </si>
  <si>
    <t>19C274x</t>
  </si>
  <si>
    <t>19C275x</t>
  </si>
  <si>
    <t>19C276x</t>
  </si>
  <si>
    <t>19C277x</t>
  </si>
  <si>
    <t>19C281x</t>
  </si>
  <si>
    <t>19C282x</t>
  </si>
  <si>
    <t>19C283x</t>
  </si>
  <si>
    <t>19C285</t>
  </si>
  <si>
    <t>19C346</t>
  </si>
  <si>
    <t>19C350</t>
  </si>
  <si>
    <t>19C352</t>
  </si>
  <si>
    <t>19C354</t>
  </si>
  <si>
    <t>19C359</t>
  </si>
  <si>
    <t>19C369</t>
  </si>
  <si>
    <t>19C378</t>
  </si>
  <si>
    <t>19C383</t>
  </si>
  <si>
    <t>19C393a</t>
  </si>
  <si>
    <t>19C394a</t>
  </si>
  <si>
    <t>19C396a</t>
  </si>
  <si>
    <t>19C397a</t>
  </si>
  <si>
    <t>19C399a</t>
  </si>
  <si>
    <t>19C400a</t>
  </si>
  <si>
    <t>19C401a</t>
  </si>
  <si>
    <t>19C402a</t>
  </si>
  <si>
    <t>19C409</t>
  </si>
  <si>
    <t>19C410</t>
  </si>
  <si>
    <t>19C411</t>
  </si>
  <si>
    <t>19C413</t>
  </si>
  <si>
    <t>19C414</t>
  </si>
  <si>
    <t>19C415</t>
  </si>
  <si>
    <t>19C416</t>
  </si>
  <si>
    <t>19C417</t>
  </si>
  <si>
    <t>19C418</t>
  </si>
  <si>
    <t>19C419</t>
  </si>
  <si>
    <t>19C427</t>
  </si>
  <si>
    <t>19C434</t>
  </si>
  <si>
    <t>Froom Street</t>
  </si>
  <si>
    <t>Land at Euxton Park Golf Centre, Euxton Lane, Chorley, PR7 6DL</t>
  </si>
  <si>
    <t>Land Adjacent to Higher Stanworth Farm, Bolton Road</t>
  </si>
  <si>
    <t>Land off M65 J3 and Bolton Road</t>
  </si>
  <si>
    <t>Land at Bagganley Lane</t>
  </si>
  <si>
    <t>North of Bonds Lane</t>
  </si>
  <si>
    <t>Land South East Belmont Road/Abbey Grove</t>
  </si>
  <si>
    <t>Land off Westhoughton Road</t>
  </si>
  <si>
    <t>Land South of South Road, Bretherton</t>
  </si>
  <si>
    <t>Charter Lane</t>
  </si>
  <si>
    <t>Eaves Green, off Lower Burgh Way (remaining allocation)</t>
  </si>
  <si>
    <t>Cowling Farm</t>
  </si>
  <si>
    <t>Crosse Hall Lane</t>
  </si>
  <si>
    <t>Woodlands, Southport Road</t>
  </si>
  <si>
    <t>Great Knowley</t>
  </si>
  <si>
    <t>Botany Bay</t>
  </si>
  <si>
    <t>Land East of M61</t>
  </si>
  <si>
    <t>Cabbage Hall Fields</t>
  </si>
  <si>
    <t>Land adjacent to Northgate Drive</t>
  </si>
  <si>
    <t>Bengal Street Depot</t>
  </si>
  <si>
    <t>Land to the East of Wigan Road (remaining allocation)</t>
  </si>
  <si>
    <t>Westwood Road</t>
  </si>
  <si>
    <t>North Of Hewlett Avenue</t>
  </si>
  <si>
    <t>Mountain Road</t>
  </si>
  <si>
    <t>Land adjacent to Blainscough Hall, Blainscough Lane</t>
  </si>
  <si>
    <t>Coppull Enterprise Centre, Mill Lane</t>
  </si>
  <si>
    <t>Out Lane</t>
  </si>
  <si>
    <t>East Of Tincklers Lane</t>
  </si>
  <si>
    <t>Land South of Parr Lane</t>
  </si>
  <si>
    <t>Pear Tree Lane</t>
  </si>
  <si>
    <t>Southern Commercial</t>
  </si>
  <si>
    <t>The Revolution, Buckshaw Village</t>
  </si>
  <si>
    <t>Parcels C1 and C2, Group 1</t>
  </si>
  <si>
    <t>Land off Blackburn Road</t>
  </si>
  <si>
    <t>Babylon Lane</t>
  </si>
  <si>
    <t>Land to the east of New Street</t>
  </si>
  <si>
    <t>Rear of New Street</t>
  </si>
  <si>
    <t>Land off Gorsey Lane</t>
  </si>
  <si>
    <t>West of M61 - Land North of Hill Top Farm</t>
  </si>
  <si>
    <t>West of M61 - Town Lane</t>
  </si>
  <si>
    <t>Land bounded by Town Land and Lucas Lane</t>
  </si>
  <si>
    <t>Land at Drinkwater Farm, Windsor Drive</t>
  </si>
  <si>
    <t>Hill Top Farm</t>
  </si>
  <si>
    <t>Crow Nest Cottage</t>
  </si>
  <si>
    <t>Former Gasworks, Bengal Street</t>
  </si>
  <si>
    <t>Land South of Bolton Road</t>
  </si>
  <si>
    <t>Land South West of M65</t>
  </si>
  <si>
    <t>East of New Street</t>
  </si>
  <si>
    <t>270 Preston Road</t>
  </si>
  <si>
    <t>Land at Knowles Farm, west of Chorley Road</t>
  </si>
  <si>
    <t>Brookfields, Chancery Road</t>
  </si>
  <si>
    <t>Little Knowley Farm</t>
  </si>
  <si>
    <t>Camelot Theme Park</t>
  </si>
  <si>
    <t>Cockers Farm</t>
  </si>
  <si>
    <t>Finnington Trading Estate</t>
  </si>
  <si>
    <t>Orchards Heys Farm</t>
  </si>
  <si>
    <t>Blackburn Road</t>
  </si>
  <si>
    <t>West of M61 - Land adj to Delph Way</t>
  </si>
  <si>
    <t>West of M61 - Land off Hill Top Lane</t>
  </si>
  <si>
    <t>Land North East of M65 Junction 3</t>
  </si>
  <si>
    <t>Tithebarn Lane</t>
  </si>
  <si>
    <t>Land south west of The Green and Langton Brow</t>
  </si>
  <si>
    <t>Land 120m South West of 21 Lower Burgh Way</t>
  </si>
  <si>
    <t>Land at Carrington Road</t>
  </si>
  <si>
    <t>Botany Bay/Great Knowley, Blackburn Road</t>
  </si>
  <si>
    <t>Land adjoining Cuerden Residential Park, Nell Lane</t>
  </si>
  <si>
    <t>Land at Tincklers Lane</t>
  </si>
  <si>
    <t>Land between Pear Tree Lane and School Lane</t>
  </si>
  <si>
    <t>Former DXC Technology, Euxton Lane</t>
  </si>
  <si>
    <t>Land at Millbrook Close/Victoria Street</t>
  </si>
  <si>
    <t>Land to the rear of 62-66 Moor Road</t>
  </si>
  <si>
    <t>Housing</t>
  </si>
  <si>
    <t>Chorley</t>
  </si>
  <si>
    <t>19S019</t>
  </si>
  <si>
    <t>19S021</t>
  </si>
  <si>
    <t>19S028</t>
  </si>
  <si>
    <t>19S029</t>
  </si>
  <si>
    <t>19S039</t>
  </si>
  <si>
    <t>19S044</t>
  </si>
  <si>
    <t>19S051</t>
  </si>
  <si>
    <t>19S052</t>
  </si>
  <si>
    <t>19S062</t>
  </si>
  <si>
    <t>19S064</t>
  </si>
  <si>
    <t>19S067</t>
  </si>
  <si>
    <t>19S070</t>
  </si>
  <si>
    <t>19S077</t>
  </si>
  <si>
    <t>19S087</t>
  </si>
  <si>
    <t>19S088</t>
  </si>
  <si>
    <t>19S093</t>
  </si>
  <si>
    <t>19S094</t>
  </si>
  <si>
    <t>19S098</t>
  </si>
  <si>
    <t>19S103</t>
  </si>
  <si>
    <t>19S108</t>
  </si>
  <si>
    <t>19S110</t>
  </si>
  <si>
    <t>19S119</t>
  </si>
  <si>
    <t>19S122</t>
  </si>
  <si>
    <t>19S123</t>
  </si>
  <si>
    <t>19S124</t>
  </si>
  <si>
    <t>19S129</t>
  </si>
  <si>
    <t>19S132</t>
  </si>
  <si>
    <t>19S137</t>
  </si>
  <si>
    <t>19S146</t>
  </si>
  <si>
    <t>19S147</t>
  </si>
  <si>
    <t>19S153</t>
  </si>
  <si>
    <t>19S158/159/160/167 (all to be merged into one site)</t>
  </si>
  <si>
    <t>19S162</t>
  </si>
  <si>
    <t>19S163</t>
  </si>
  <si>
    <t>19S165</t>
  </si>
  <si>
    <t>19S166</t>
  </si>
  <si>
    <t>19S168</t>
  </si>
  <si>
    <t>19S169 (central)</t>
  </si>
  <si>
    <t>19S169 (east)</t>
  </si>
  <si>
    <t>19S170</t>
  </si>
  <si>
    <t>19S171</t>
  </si>
  <si>
    <t>19S172</t>
  </si>
  <si>
    <t>19S173</t>
  </si>
  <si>
    <t>19S174</t>
  </si>
  <si>
    <t>19S175</t>
  </si>
  <si>
    <t>19S176</t>
  </si>
  <si>
    <t>19S177</t>
  </si>
  <si>
    <t>19S179</t>
  </si>
  <si>
    <t>19S181</t>
  </si>
  <si>
    <t>19S182</t>
  </si>
  <si>
    <t>19S183</t>
  </si>
  <si>
    <t>19S188</t>
  </si>
  <si>
    <t>19S189</t>
  </si>
  <si>
    <t>19S190</t>
  </si>
  <si>
    <t>19S191</t>
  </si>
  <si>
    <t>19S194</t>
  </si>
  <si>
    <t>19S195</t>
  </si>
  <si>
    <t>19S196</t>
  </si>
  <si>
    <t>19S197</t>
  </si>
  <si>
    <t>19S198</t>
  </si>
  <si>
    <t>19S199</t>
  </si>
  <si>
    <t>19S201</t>
  </si>
  <si>
    <t>19S202</t>
  </si>
  <si>
    <t>19S203</t>
  </si>
  <si>
    <t>19S204</t>
  </si>
  <si>
    <t>19S205</t>
  </si>
  <si>
    <t>19S206</t>
  </si>
  <si>
    <t>19S208</t>
  </si>
  <si>
    <t>19S210</t>
  </si>
  <si>
    <t>19S212</t>
  </si>
  <si>
    <t>19S213</t>
  </si>
  <si>
    <t>19S215</t>
  </si>
  <si>
    <t>19S216</t>
  </si>
  <si>
    <t>19S217</t>
  </si>
  <si>
    <t>19S220</t>
  </si>
  <si>
    <t>19S221</t>
  </si>
  <si>
    <t>19S222</t>
  </si>
  <si>
    <t>19S223</t>
  </si>
  <si>
    <t>19S225</t>
  </si>
  <si>
    <t>19S227</t>
  </si>
  <si>
    <t>19S230</t>
  </si>
  <si>
    <t>19S232</t>
  </si>
  <si>
    <t>19S238</t>
  </si>
  <si>
    <t>19S239</t>
  </si>
  <si>
    <t>19S240</t>
  </si>
  <si>
    <t>19S241</t>
  </si>
  <si>
    <t>19S242</t>
  </si>
  <si>
    <t>19S243</t>
  </si>
  <si>
    <t>19S245</t>
  </si>
  <si>
    <t>19S246</t>
  </si>
  <si>
    <t>19S249</t>
  </si>
  <si>
    <t>19S250</t>
  </si>
  <si>
    <t>19S263</t>
  </si>
  <si>
    <t>19S269</t>
  </si>
  <si>
    <t>19S283</t>
  </si>
  <si>
    <t>19S304</t>
  </si>
  <si>
    <t>19S320</t>
  </si>
  <si>
    <t>19S326</t>
  </si>
  <si>
    <t>19S331x</t>
  </si>
  <si>
    <t>19S334x</t>
  </si>
  <si>
    <t>19S337a</t>
  </si>
  <si>
    <t>19S350</t>
  </si>
  <si>
    <t>19S351a</t>
  </si>
  <si>
    <t>19S355a</t>
  </si>
  <si>
    <t>19S361</t>
  </si>
  <si>
    <t>19S362</t>
  </si>
  <si>
    <t>19S366</t>
  </si>
  <si>
    <t>19S367</t>
  </si>
  <si>
    <t>SRBC001</t>
  </si>
  <si>
    <t>SRBC002</t>
  </si>
  <si>
    <t>SRBC004</t>
  </si>
  <si>
    <t>SRBC005</t>
  </si>
  <si>
    <t>SRBC006</t>
  </si>
  <si>
    <t>SRBC007</t>
  </si>
  <si>
    <t>SRBC008</t>
  </si>
  <si>
    <t>SRBC009</t>
  </si>
  <si>
    <t>SRBC010</t>
  </si>
  <si>
    <t>SRBC013</t>
  </si>
  <si>
    <t>SRBC018</t>
  </si>
  <si>
    <t>SRBC019</t>
  </si>
  <si>
    <t>SRBC020</t>
  </si>
  <si>
    <t>SRBC021</t>
  </si>
  <si>
    <t>Land at Daub Hall Lane</t>
  </si>
  <si>
    <t>Land Adjacent to the Fields, Long Moss Lane</t>
  </si>
  <si>
    <t>Pear Tree Farm, Hoghton Lane</t>
  </si>
  <si>
    <t>St Catherine's Park, Lostock Lane</t>
  </si>
  <si>
    <t>Land south of Liverpool Old Road</t>
  </si>
  <si>
    <t>Land Adjacent to Wam Cottage, 153 Longmeanygate</t>
  </si>
  <si>
    <t>Land at Cocker Lane, Leyland to the Rear of No 19 Cocker Lane</t>
  </si>
  <si>
    <t>Cuerden Strategic Site</t>
  </si>
  <si>
    <t>Land off Brindle Road, Bamber Bridge</t>
  </si>
  <si>
    <t>Land South of Chainhouse Lane, Whitestake</t>
  </si>
  <si>
    <t>Land Adjoining East Side of Long Meadow and Oldfield</t>
  </si>
  <si>
    <t>Land off Victoria Road</t>
  </si>
  <si>
    <t>Land at Cheshire House Farm, Church Lane</t>
  </si>
  <si>
    <t>Brindle Rd, Bamber Bridge Ph 1 (Persimmon - Brindle Park)</t>
  </si>
  <si>
    <t>338 Croston Rd, Farington Moss</t>
  </si>
  <si>
    <t>Land off Coote Lane</t>
  </si>
  <si>
    <t>Land at Stilefield/Leigh House and Land at Lime Kiln Farm</t>
  </si>
  <si>
    <t>Aspley House, Farington</t>
  </si>
  <si>
    <t>Land South of Chain House Lane</t>
  </si>
  <si>
    <t>Hospital Crossing, off Bank Head Lane</t>
  </si>
  <si>
    <t>Land South of Chapel Lane, Longton, Preston, PR4 5EB</t>
  </si>
  <si>
    <t>Farington Moss, Land at Lodge Lane, Flensburg Way and Penwortham Way,</t>
  </si>
  <si>
    <t>Land at Liverpool Road</t>
  </si>
  <si>
    <t>10 Knot Lane</t>
  </si>
  <si>
    <t>Land at Brownedge Road</t>
  </si>
  <si>
    <t>Walton Hall Farm, Walton Green</t>
  </si>
  <si>
    <t>East of Leyland Rd/Land off Claytongate Dr/Land at Moor Hey School/Bellefield (Belle Wood View)</t>
  </si>
  <si>
    <t>Land off Penwortham Way &amp; Pope Lane</t>
  </si>
  <si>
    <t>Land Adjoining 155 Longmeanygate</t>
  </si>
  <si>
    <t>Land Adjoining 153 and 155 Longmeanygate, Midge Hall</t>
  </si>
  <si>
    <t>Coote Bridge Nursery, Coote Lane</t>
  </si>
  <si>
    <t>Southern area of the major development site at Pickering's Farm</t>
  </si>
  <si>
    <t>South of Factory Lane and East of the West Coast Main Line, PR1 9TE</t>
  </si>
  <si>
    <t>Pickering's Farm, Penwortham, PR1 9TQ</t>
  </si>
  <si>
    <t>Land to south/rear of Longton Hall, Chapel Ln, Longton</t>
  </si>
  <si>
    <t>Moss Side Test Track</t>
  </si>
  <si>
    <t>Rear of Dunkirk Mill, Slater Ln, Leyland (aka Rear 102-118 Slater Ln)</t>
  </si>
  <si>
    <t>Land off School Ln/Old School Dr/Land to east of Reynard Cl, Longton (aka Kitty's Frm) - central part</t>
  </si>
  <si>
    <t>Land off School Ln/Old School Dr/Land to east of Reynard Cl, Longton (aka Kitty's Frm) - eastern part</t>
  </si>
  <si>
    <t>Lostock Hall Primary School, Avondale Dr</t>
  </si>
  <si>
    <t>118 Chapel Lane</t>
  </si>
  <si>
    <t>15 Studholme Crescent</t>
  </si>
  <si>
    <t>Land Adjacent 136 Liverpool Road</t>
  </si>
  <si>
    <t>Land Adjacent 22 Brownedge Rd</t>
  </si>
  <si>
    <t>Land Adjacent 22 Cowling Lane</t>
  </si>
  <si>
    <t>Land Adjacent The Fields, Long Moss Lane</t>
  </si>
  <si>
    <t>Land between Heatherleigh and Moss Ln, aka Croston Rd/Sth of Bannister Ln, aka Croston Rd Sth, aka Rear of 2 Leyland Ln - 420 Croston Rd north of Heatherleigh - North of Sthern Section (The Pastures - Tilia Homes - formerly Kier Homes)</t>
  </si>
  <si>
    <t>Land at Rear of 35 Ellen Street</t>
  </si>
  <si>
    <t>Land Between 27-29 Park Lane</t>
  </si>
  <si>
    <t>Land Rear of Church and 249-251 Leyland Lane</t>
  </si>
  <si>
    <t>Rear of 195 Liverpool Old Road</t>
  </si>
  <si>
    <t>North Of Lancashire Business Park</t>
  </si>
  <si>
    <t>Land off West Paddock</t>
  </si>
  <si>
    <t>Land Adjacent to Leyland Business Park, Farington</t>
  </si>
  <si>
    <t>Kellet Lane</t>
  </si>
  <si>
    <t>Land Rear of Cornwood, Broadoak Lane</t>
  </si>
  <si>
    <t>St Leonard's Vicarage Church Brow</t>
  </si>
  <si>
    <t>Land Adjacnet 19 and 21 Chapel Lane</t>
  </si>
  <si>
    <t>Baxi New Offices, Ribble House, Brownedge Road,</t>
  </si>
  <si>
    <t>HPH Mayfield House Haulage Yard (Formerly Pickfords), Chorley Road</t>
  </si>
  <si>
    <t>Lostock Grove Rest Home, Slater Lane</t>
  </si>
  <si>
    <t>Farington Saw Mills, Stanifield Lane</t>
  </si>
  <si>
    <t>85 Todd Lane North (Cartmell &amp; Barlow Ltd/BJ Watsons)</t>
  </si>
  <si>
    <t>Land Adjacent to 20 Ladyacre</t>
  </si>
  <si>
    <t>Golden Hill Garage, 208-216 Golden Hill Lane</t>
  </si>
  <si>
    <t>Former Rydal Motors, Liverpool Road</t>
  </si>
  <si>
    <t>Land at Eden Street</t>
  </si>
  <si>
    <t>51 Station Road</t>
  </si>
  <si>
    <t>Land on West Side of Mill Street</t>
  </si>
  <si>
    <t>South of Coote Lane, Chain House Lane, Farington</t>
  </si>
  <si>
    <t>Land Sth of Hampshire Rd (Eccleston Homes - Holland House Farm)</t>
  </si>
  <si>
    <t>Land at Rear of 24-56 Stanifield Lane</t>
  </si>
  <si>
    <t>Howick Hall Farm</t>
  </si>
  <si>
    <t>Land at Orchard Gardens (Including Land Off Swallowfield)</t>
  </si>
  <si>
    <t>Land at End of Northern Avenue</t>
  </si>
  <si>
    <t>Lostock Hall Engine Sheds, Watkin Lane</t>
  </si>
  <si>
    <t>Land East of Watkin Lane, Adjacent Lostock Hall Station</t>
  </si>
  <si>
    <t>Land off Dorothy Avenue</t>
  </si>
  <si>
    <t>Land at Factory Lane</t>
  </si>
  <si>
    <t>End of Spinney Close</t>
  </si>
  <si>
    <t>Land at Branch Road, Mellor Brook</t>
  </si>
  <si>
    <t>85 Hennel Lane</t>
  </si>
  <si>
    <t>The Barn, 104 Liverpool Road</t>
  </si>
  <si>
    <t>Rear of 347/349 Station Road</t>
  </si>
  <si>
    <t>Northbrook Barn, Northbrook Road</t>
  </si>
  <si>
    <t>Front of 199 Hoghton Lane</t>
  </si>
  <si>
    <t>15 Kentmere Drive</t>
  </si>
  <si>
    <t>Land to Rear of 23 Sheephill Lane</t>
  </si>
  <si>
    <t>394 Brindle Road</t>
  </si>
  <si>
    <t>Land off Church Lane, Farington</t>
  </si>
  <si>
    <t>Land off Emnie Lane, Leyland</t>
  </si>
  <si>
    <t>Windmill Hotel site</t>
  </si>
  <si>
    <t>Apsley House</t>
  </si>
  <si>
    <t>Land part of Pear Tree Farm, Hoghton Lane</t>
  </si>
  <si>
    <t>Land at Northern Avenue,</t>
  </si>
  <si>
    <t>Higher Walton Mill, Cann Bridge St, Higher Walton</t>
  </si>
  <si>
    <t>Land off Kellett Lane, Walton Summit</t>
  </si>
  <si>
    <t>Land to the rear of 96-100 Marsh Lane</t>
  </si>
  <si>
    <t>Land North of Kittlingbourne Brow</t>
  </si>
  <si>
    <t>Leyland Town Deal - Residential Scheme</t>
  </si>
  <si>
    <t>Higher Walton Mill, Cann Bridge St</t>
  </si>
  <si>
    <t>The Brambles Rest Home, Park Avenue</t>
  </si>
  <si>
    <t>Cuerdale Garden Village</t>
  </si>
  <si>
    <t>Land east of School Lane</t>
  </si>
  <si>
    <t>Land south of Bannister Lane, Farington moss, Leyland, PR26 6RU</t>
  </si>
  <si>
    <t>Land Adjacent to the Golden Hill School, Leyland Lane, Leyland, PR25 1QS</t>
  </si>
  <si>
    <t>Samlesbury Enterprise Zone</t>
  </si>
  <si>
    <t>Land off Carrwood Rd, Lostock Hall (Lancet Homes - The Copse)</t>
  </si>
  <si>
    <t>Brindle Rd, Bamber Bridge (Land adj Cttg Gdns) - Dorbcrest Homes</t>
  </si>
  <si>
    <t>Land off Brownedge Rd/Railway Sidings</t>
  </si>
  <si>
    <t>North of Bannister Ln and rear of 398 - 414 Croston Rd, Farington Moss - SE of Northern section (in private ownership)</t>
  </si>
  <si>
    <t>Land adjoining Longton Hall Frm, Sth of Chapel Ln, Longton</t>
  </si>
  <si>
    <t>Vernon Carus Site/Penwortham Mills, Factory Ln excl Sumpter Horse Site</t>
  </si>
  <si>
    <t>Sumpter Horse (linked to Vernon Carus Site/Penwortham Mills, Factory)</t>
  </si>
  <si>
    <t>Gas Holders Site (Morris Homes) (aka Land off Wateringpool Ln)</t>
  </si>
  <si>
    <t>Brindle Rd, Bamber Bridge (Bellway - Grey Gables Farm) - Ph 2</t>
  </si>
  <si>
    <t>Land between Altcar Ln and Shaw Brook Rd (Wade Hall), Leyland (Redrow) aka Worden Gdns</t>
  </si>
  <si>
    <t>Land between Altcar Ln and Shaw Brook Rd (Wade Hall), Leyland (Homes England/Lovell), aka Shawbrook Manor</t>
  </si>
  <si>
    <t>Lostock Hall Gas Works, Leyland Rd/The Cawsey/Land at Leyland Rd, Lostock Hall (Morris Homes - St Mary's Park) aka Land between Lyme Rd and The Cawsey</t>
  </si>
  <si>
    <t>Lostock Hall Gas Works, Leyland Rd/The Cawsey/Land at Leyland Rd, Lostock Hall (Morris Homes - St Mary's Park) aka Land between Lyme Rd and The Cawsey - additional area</t>
  </si>
  <si>
    <t>South Ribble</t>
  </si>
  <si>
    <t>19P002</t>
  </si>
  <si>
    <t>19P005</t>
  </si>
  <si>
    <t>19P007</t>
  </si>
  <si>
    <t>19P008</t>
  </si>
  <si>
    <t>19P012</t>
  </si>
  <si>
    <t>19P013</t>
  </si>
  <si>
    <t>19P014</t>
  </si>
  <si>
    <t>19P015</t>
  </si>
  <si>
    <t>19P016</t>
  </si>
  <si>
    <t>19P017</t>
  </si>
  <si>
    <t>19P018</t>
  </si>
  <si>
    <t>19P019</t>
  </si>
  <si>
    <t>19P021</t>
  </si>
  <si>
    <t>19P022</t>
  </si>
  <si>
    <t>19P023</t>
  </si>
  <si>
    <t>19P028</t>
  </si>
  <si>
    <t>19P029</t>
  </si>
  <si>
    <t>19P030</t>
  </si>
  <si>
    <t>19P031</t>
  </si>
  <si>
    <t>19P032</t>
  </si>
  <si>
    <t>19P033</t>
  </si>
  <si>
    <t>19P034</t>
  </si>
  <si>
    <t>19P035</t>
  </si>
  <si>
    <t>19P036</t>
  </si>
  <si>
    <t>19P037</t>
  </si>
  <si>
    <t>19P038</t>
  </si>
  <si>
    <t>19P039</t>
  </si>
  <si>
    <t>19P040</t>
  </si>
  <si>
    <t>19P041</t>
  </si>
  <si>
    <t>19P042</t>
  </si>
  <si>
    <t>19P044</t>
  </si>
  <si>
    <t>19P051</t>
  </si>
  <si>
    <t>19P052</t>
  </si>
  <si>
    <t>19P053</t>
  </si>
  <si>
    <t>19P054</t>
  </si>
  <si>
    <t>19P055</t>
  </si>
  <si>
    <t>19P056</t>
  </si>
  <si>
    <t>19P057</t>
  </si>
  <si>
    <t>19P058</t>
  </si>
  <si>
    <t>19P060</t>
  </si>
  <si>
    <t>19P061</t>
  </si>
  <si>
    <t>19P062</t>
  </si>
  <si>
    <t>19P064</t>
  </si>
  <si>
    <t>19P065</t>
  </si>
  <si>
    <t>19P066</t>
  </si>
  <si>
    <t>19P067</t>
  </si>
  <si>
    <t>19P069</t>
  </si>
  <si>
    <t>19P070</t>
  </si>
  <si>
    <t>19P071</t>
  </si>
  <si>
    <t>19P072</t>
  </si>
  <si>
    <t>19P075</t>
  </si>
  <si>
    <t>19P076</t>
  </si>
  <si>
    <t>19P077</t>
  </si>
  <si>
    <t>19P078</t>
  </si>
  <si>
    <t>19P079</t>
  </si>
  <si>
    <t>19P080</t>
  </si>
  <si>
    <t>19P082</t>
  </si>
  <si>
    <t>19P083</t>
  </si>
  <si>
    <t>19P086</t>
  </si>
  <si>
    <t>19P087</t>
  </si>
  <si>
    <t>19P088</t>
  </si>
  <si>
    <t>19P089</t>
  </si>
  <si>
    <t>19P095</t>
  </si>
  <si>
    <t>19P096</t>
  </si>
  <si>
    <t>19P097</t>
  </si>
  <si>
    <t>19P098</t>
  </si>
  <si>
    <t>19P100</t>
  </si>
  <si>
    <t>19P101</t>
  </si>
  <si>
    <t>19P102</t>
  </si>
  <si>
    <t>19P104</t>
  </si>
  <si>
    <t>19P105</t>
  </si>
  <si>
    <t>19P106</t>
  </si>
  <si>
    <t>19P107</t>
  </si>
  <si>
    <t>19P108</t>
  </si>
  <si>
    <t>19P109</t>
  </si>
  <si>
    <t>19P112</t>
  </si>
  <si>
    <t>19P115</t>
  </si>
  <si>
    <t>19P116</t>
  </si>
  <si>
    <t>19P117</t>
  </si>
  <si>
    <t>19P118</t>
  </si>
  <si>
    <t>19P119</t>
  </si>
  <si>
    <t>19P120</t>
  </si>
  <si>
    <t>19P121</t>
  </si>
  <si>
    <t>19P122</t>
  </si>
  <si>
    <t>19P124</t>
  </si>
  <si>
    <t>19P126</t>
  </si>
  <si>
    <t>19P128</t>
  </si>
  <si>
    <t>19P131</t>
  </si>
  <si>
    <t>19P133</t>
  </si>
  <si>
    <t>19P135</t>
  </si>
  <si>
    <t>19P136</t>
  </si>
  <si>
    <t>19P141</t>
  </si>
  <si>
    <t>19P142</t>
  </si>
  <si>
    <t>19P144</t>
  </si>
  <si>
    <t>19P145</t>
  </si>
  <si>
    <t>19P146</t>
  </si>
  <si>
    <t>19P149</t>
  </si>
  <si>
    <t>19P151</t>
  </si>
  <si>
    <t>19P152</t>
  </si>
  <si>
    <t>19P155</t>
  </si>
  <si>
    <t>19P156</t>
  </si>
  <si>
    <t>19P161</t>
  </si>
  <si>
    <t>19P162</t>
  </si>
  <si>
    <t>19P163</t>
  </si>
  <si>
    <t>19P165</t>
  </si>
  <si>
    <t>19P166</t>
  </si>
  <si>
    <t>19P174</t>
  </si>
  <si>
    <t>19P178</t>
  </si>
  <si>
    <t>19P184</t>
  </si>
  <si>
    <t>19P185</t>
  </si>
  <si>
    <t>19P186</t>
  </si>
  <si>
    <t>19P187</t>
  </si>
  <si>
    <t>19P188</t>
  </si>
  <si>
    <t>19P189</t>
  </si>
  <si>
    <t>19P190</t>
  </si>
  <si>
    <t>19P191</t>
  </si>
  <si>
    <t>19P192</t>
  </si>
  <si>
    <t>19P193</t>
  </si>
  <si>
    <t>19P194</t>
  </si>
  <si>
    <t>19P196</t>
  </si>
  <si>
    <t>19P197</t>
  </si>
  <si>
    <t>19P199</t>
  </si>
  <si>
    <t>19P200</t>
  </si>
  <si>
    <t>19P201</t>
  </si>
  <si>
    <t>19P205</t>
  </si>
  <si>
    <t>19P215</t>
  </si>
  <si>
    <t>19P216</t>
  </si>
  <si>
    <t>19P219</t>
  </si>
  <si>
    <t>19P220</t>
  </si>
  <si>
    <t>19P222</t>
  </si>
  <si>
    <t>19P223</t>
  </si>
  <si>
    <t>19P225</t>
  </si>
  <si>
    <t>19P226</t>
  </si>
  <si>
    <t>19P227</t>
  </si>
  <si>
    <t>19P231</t>
  </si>
  <si>
    <t>19P232</t>
  </si>
  <si>
    <t>19P233</t>
  </si>
  <si>
    <t>19P234</t>
  </si>
  <si>
    <t>19P236</t>
  </si>
  <si>
    <t>19P239</t>
  </si>
  <si>
    <t>19P240</t>
  </si>
  <si>
    <t>19P241</t>
  </si>
  <si>
    <t>19P243</t>
  </si>
  <si>
    <t>19P244</t>
  </si>
  <si>
    <t>19P247</t>
  </si>
  <si>
    <t>19P248</t>
  </si>
  <si>
    <t>19P251</t>
  </si>
  <si>
    <t>19P252</t>
  </si>
  <si>
    <t>19P253</t>
  </si>
  <si>
    <t>19P254</t>
  </si>
  <si>
    <t>19P255</t>
  </si>
  <si>
    <t>19P256</t>
  </si>
  <si>
    <t>19P265</t>
  </si>
  <si>
    <t>19P266</t>
  </si>
  <si>
    <t>19P268</t>
  </si>
  <si>
    <t>19P269</t>
  </si>
  <si>
    <t>19P270</t>
  </si>
  <si>
    <t>19P271</t>
  </si>
  <si>
    <t>19P273</t>
  </si>
  <si>
    <t>19P274</t>
  </si>
  <si>
    <t>19P275</t>
  </si>
  <si>
    <t>19P278</t>
  </si>
  <si>
    <t>19P279</t>
  </si>
  <si>
    <t>19P280</t>
  </si>
  <si>
    <t>19P281</t>
  </si>
  <si>
    <t>19P282</t>
  </si>
  <si>
    <t>19P283</t>
  </si>
  <si>
    <t>19P284</t>
  </si>
  <si>
    <t>19P285</t>
  </si>
  <si>
    <t>19P286</t>
  </si>
  <si>
    <t>19P287</t>
  </si>
  <si>
    <t>19P288</t>
  </si>
  <si>
    <t>19P290</t>
  </si>
  <si>
    <t>19P292</t>
  </si>
  <si>
    <t>19P293</t>
  </si>
  <si>
    <t>19P294</t>
  </si>
  <si>
    <t>19P296</t>
  </si>
  <si>
    <t>19P297</t>
  </si>
  <si>
    <t>19P298</t>
  </si>
  <si>
    <t>19P299</t>
  </si>
  <si>
    <t>19P300</t>
  </si>
  <si>
    <t>19P301</t>
  </si>
  <si>
    <t>19P302</t>
  </si>
  <si>
    <t>19P303</t>
  </si>
  <si>
    <t>19P307a</t>
  </si>
  <si>
    <t>19P308a</t>
  </si>
  <si>
    <t>19P309</t>
  </si>
  <si>
    <t>19P310</t>
  </si>
  <si>
    <t>19P311</t>
  </si>
  <si>
    <t>19P312</t>
  </si>
  <si>
    <t>19P313</t>
  </si>
  <si>
    <t>19P314</t>
  </si>
  <si>
    <t>19P315</t>
  </si>
  <si>
    <t>19P316</t>
  </si>
  <si>
    <t>19P317</t>
  </si>
  <si>
    <t>19P318</t>
  </si>
  <si>
    <t>19P319</t>
  </si>
  <si>
    <t>19P323</t>
  </si>
  <si>
    <t>19P324</t>
  </si>
  <si>
    <t>19P325</t>
  </si>
  <si>
    <t>19P326</t>
  </si>
  <si>
    <t>19P328</t>
  </si>
  <si>
    <t>19P329</t>
  </si>
  <si>
    <t>19P330</t>
  </si>
  <si>
    <t>19P331</t>
  </si>
  <si>
    <t>19P335</t>
  </si>
  <si>
    <t>19P338</t>
  </si>
  <si>
    <t>PCC001</t>
  </si>
  <si>
    <t>PCC002</t>
  </si>
  <si>
    <t>PCC003</t>
  </si>
  <si>
    <t>Mason Fold, Lea Lane</t>
  </si>
  <si>
    <t>Fulwood Barracks, Watling Street Road, Fulwood, Preston, PR2 8AA</t>
  </si>
  <si>
    <t>Land to the East of Garstang Road, Broughton, PR3 5DL</t>
  </si>
  <si>
    <t>Land off Whittingham Lane, Goosnargh, PR3 2BY</t>
  </si>
  <si>
    <t>Alstoms, Strand Road</t>
  </si>
  <si>
    <t>Red Oaks Stables, Darkinson Lane</t>
  </si>
  <si>
    <t>Land to the Side and Rear of West View Farm and Rydal Mount, Woodplumpton Road, Woodplumpton, Preston, G</t>
  </si>
  <si>
    <t>Land at Dean Farm, Pudding Pie Nook Lane</t>
  </si>
  <si>
    <t>Land Adjacent to The Stonehouse, Whittingham Lane</t>
  </si>
  <si>
    <t>Land at Three Mile Cross Farm, Longridge Road</t>
  </si>
  <si>
    <t>Land at Church House Farm, Preston Road</t>
  </si>
  <si>
    <t>Land on North Side of Eastway (B6241) and West of 421 Garstang Road</t>
  </si>
  <si>
    <t>Land at Bank Hall Farm, Garstang Road</t>
  </si>
  <si>
    <t>Land East of Preston Road</t>
  </si>
  <si>
    <t>Kingsway Gardens East, Newsham Hall Lane</t>
  </si>
  <si>
    <t>Land off Inglewhite Road and Halfpenny Lane</t>
  </si>
  <si>
    <t>Grimsargh House, Preston Road</t>
  </si>
  <si>
    <t>The Old Rib, Halfpenny Lane, Longridge, Preston, PR3 2EA</t>
  </si>
  <si>
    <t>Land West of Cottam and East of Preston Western Distributor.</t>
  </si>
  <si>
    <t>The Ashes, Halfpenny Lane</t>
  </si>
  <si>
    <t>Land off Halfpenny Lane</t>
  </si>
  <si>
    <t>Land at Swainson House Farm, Goosnargh Lane, Goosnargh, Preston, PR3 2JU</t>
  </si>
  <si>
    <t>Land at Eastway</t>
  </si>
  <si>
    <t>Land Opposite Swainson House Farm, Goosnargh Lane, Goosnargh, Preston, PR3 2JU</t>
  </si>
  <si>
    <t>Bleasdale Road, Preston, PR3 2AR</t>
  </si>
  <si>
    <t>Land South of Goosnargh Lane</t>
  </si>
  <si>
    <t>Land off Green Nook Lane</t>
  </si>
  <si>
    <t>Lea Lane</t>
  </si>
  <si>
    <t>Land off Cumeragh Lane</t>
  </si>
  <si>
    <t>Cardwell Farm, Garstang Road, Preston, PR3 5DR</t>
  </si>
  <si>
    <t>Vine House Farm, 38 Darkinson Lane</t>
  </si>
  <si>
    <t>Land off Ribbleton Hall Drive</t>
  </si>
  <si>
    <t>Cumeragh Lane, Whittingham, PR3 2AN</t>
  </si>
  <si>
    <t>Land at Anderton Fold Farm</t>
  </si>
  <si>
    <t>Preston East</t>
  </si>
  <si>
    <t>Preston Technology Centre, Marsh Lane</t>
  </si>
  <si>
    <t>Land at Keyfold Farm, Bound by James Towers Way to East, Whittingham Lane to the North and Garstang Road to the West</t>
  </si>
  <si>
    <t>Land at Lea Road</t>
  </si>
  <si>
    <t>Jackson's Quarry, Lightfoot Green Lane</t>
  </si>
  <si>
    <t>Bushells Farm, Mill Lane, Goosnargh, Preston, PR3 2BJ</t>
  </si>
  <si>
    <t>Horrocks Quarter, Queen Street</t>
  </si>
  <si>
    <t>Land to the north of Jepps Lane</t>
  </si>
  <si>
    <t>Land at Lightfoot Green Lane</t>
  </si>
  <si>
    <t>Land North Of Pope's Farm, Woodplumpton Lane</t>
  </si>
  <si>
    <t>Springfield Training Ground, Dodney Drive</t>
  </si>
  <si>
    <t>Land off Tudor Avenue, Lea, PR2 1YB</t>
  </si>
  <si>
    <t>Land to the Rear of 25 &amp; 27 Whittingham Lane</t>
  </si>
  <si>
    <t>Ribblesdale Nurseries, Newsham Hall Lane</t>
  </si>
  <si>
    <t>Land at Helms Farm</t>
  </si>
  <si>
    <t>Land South of Whittingham Lane</t>
  </si>
  <si>
    <t>The Larches, Larches Lane, Ashton in Ribble, Preston, PR2 1PS</t>
  </si>
  <si>
    <t>Moor Park Tennis Courts, Moor Park Avenue, Preston, PR1 6AS</t>
  </si>
  <si>
    <t>Trinity Square, Preston, PR1 2HB</t>
  </si>
  <si>
    <t>115 Church Street, Preston, PR1 3BS</t>
  </si>
  <si>
    <t>North Road, Preston, PR1 1TT</t>
  </si>
  <si>
    <t>37-41 Church Street</t>
  </si>
  <si>
    <t>Land at Preston East, PR2 5SH</t>
  </si>
  <si>
    <t>Moor Park Depot, Moor Park Avenue, Preston, PR1 6LN</t>
  </si>
  <si>
    <t>Former Fishwick Hall Golf Course, Glenluce Drive</t>
  </si>
  <si>
    <t>Hudson Hill, Green Lane</t>
  </si>
  <si>
    <t>Land at 19 Whittingham Lane</t>
  </si>
  <si>
    <t>Former Tulketh High School, Tag Lane, PRESTON, PR2 3TX</t>
  </si>
  <si>
    <t>Land to the Rear of Laburnum House Farm and North West of Bartle Lane, Lower Bartle, Preston, PR4 0RU</t>
  </si>
  <si>
    <t>Cottam Hall site 2, Land at Cottam Hall, Cottam, Preston, PR4 0NP</t>
  </si>
  <si>
    <t>Cottam Hall Site 3, Land at Cottam Hall</t>
  </si>
  <si>
    <t>Cottam Hall site 1, Land at Cottam Hall, Cottam, Preston, PR4 0WF</t>
  </si>
  <si>
    <t>Land to the West of Bleasdale View, Catforth Road, Catforth, Preston</t>
  </si>
  <si>
    <t>Land West of Catforth Road and North and East of Benson Lane</t>
  </si>
  <si>
    <t>Land Adjoining Mayors Farm, Bartle Lane, Lower Bartle</t>
  </si>
  <si>
    <t>Heather Moor Cumeragh Lane</t>
  </si>
  <si>
    <t>Gorlands, Whittingham Road</t>
  </si>
  <si>
    <t>North of Moss Lane</t>
  </si>
  <si>
    <t>Land and Building south of Chapel Lane</t>
  </si>
  <si>
    <t>Land to the North Side of Whittingham Lane</t>
  </si>
  <si>
    <t>Tom Barron Limited, Mill South and East of School Lane</t>
  </si>
  <si>
    <t>Land North of 907 Whittingham Lane</t>
  </si>
  <si>
    <t>Ambrose Hall Farm, Woodplumpton Road</t>
  </si>
  <si>
    <t>Land North and West of School Lane</t>
  </si>
  <si>
    <t>Land East of Longridge Road</t>
  </si>
  <si>
    <t>Land at Helms Farm and Popes Farm</t>
  </si>
  <si>
    <t>Land West and East of Mill Lane</t>
  </si>
  <si>
    <t>Land North of Moss Lane</t>
  </si>
  <si>
    <t>Toplands Farm Woodplumpton Road</t>
  </si>
  <si>
    <t>Land and Building North of Miller Lane</t>
  </si>
  <si>
    <t>Land Immediately North of Preston Western Distributor, Proposed M55 Juncton</t>
  </si>
  <si>
    <t>Land off Haughton Green Lane</t>
  </si>
  <si>
    <t>North West Preston, PR4 0LH-PR4 0RU (PLP MD2: North West Preston allocation / strategic location)</t>
  </si>
  <si>
    <t>Red Scar Site H / Red Scar, Whittingham Lane, Broughton</t>
  </si>
  <si>
    <t>Red Scar Industrial Estate / Red Scar, Whittingham Lane, Broughton</t>
  </si>
  <si>
    <t>Millennium City Park, 4A Barnield Way</t>
  </si>
  <si>
    <t>Preston East Junction 31A M6</t>
  </si>
  <si>
    <t>11 Roman Road Farm</t>
  </si>
  <si>
    <t>Lancashire Fire and Rescue HQ, Garstang Road</t>
  </si>
  <si>
    <t>Argyll Road Depot</t>
  </si>
  <si>
    <t>Parker Street</t>
  </si>
  <si>
    <t>Skeffington Road/Castleton Road</t>
  </si>
  <si>
    <t>Shelley Road/Wetherall Street</t>
  </si>
  <si>
    <t>Stagecoach Bus Depot, Selbourne Street</t>
  </si>
  <si>
    <t>Brethrens Meeting Room, Egerton Road</t>
  </si>
  <si>
    <t>Land North of Tom Benson Way, PR2 3GA</t>
  </si>
  <si>
    <t>Former St Joseph's Orphanage, Theatre Street, PR1 8BS</t>
  </si>
  <si>
    <t>Avenham Street Car Park</t>
  </si>
  <si>
    <t>Rear Bull and Royal Public House Church Street</t>
  </si>
  <si>
    <t>Grimshaw Street/Queen Street/Manchester Road, PR1 3DB</t>
  </si>
  <si>
    <t>Former Byron Hotel Grimshaw Street</t>
  </si>
  <si>
    <t>Park and Ride Sites (Broughton and Riversway)</t>
  </si>
  <si>
    <t>Riversway Phase B Site Specific Policy, Maritime Way, Preston, PR2 2HT</t>
  </si>
  <si>
    <t>Mount Street/Garden Street, Preston, PR1 8BT</t>
  </si>
  <si>
    <t>33 Manchester Road</t>
  </si>
  <si>
    <t>6 and 7 Ribblesdale Place, Preston, PR1 3NA</t>
  </si>
  <si>
    <t>Lancashire House, 24 Winckley Square, Preston, PR1 3JJ</t>
  </si>
  <si>
    <t>170 Corporation Street, Preston, PR1 2UQ</t>
  </si>
  <si>
    <t>Greenlands Labour Club, Chatburn Road, Ribbleton, PR2 6BJ</t>
  </si>
  <si>
    <t>Land at Browsholme Ave/Fair Oak Close, PR2 6EW</t>
  </si>
  <si>
    <t>Former Spindlemakers Arms, Lancaster Road North, Preston, Lancashire, PR1 2QL</t>
  </si>
  <si>
    <t>Rear of St. Mary's, Friargate</t>
  </si>
  <si>
    <t>Ainsdale House, Ainsdale Drive, Ashton-On-Ribble, Preston, PR2 1TU</t>
  </si>
  <si>
    <t>Oak Street, City Centre, PR1 3XD</t>
  </si>
  <si>
    <t>Former Goss Graphics Systems Ltd, Greenbank Street, Preston, PR1 7LA</t>
  </si>
  <si>
    <t>44 -62 Corporation Street, Preston, PR1 2UP</t>
  </si>
  <si>
    <t>Perry's Car Showroom, Perrys Motor Village, 63-83, Blackpool Road</t>
  </si>
  <si>
    <t>Sharoe Green Hospital, Sharoe Green Lane, PR2 9HT</t>
  </si>
  <si>
    <t>Land South of Lea Lane, Bryars Farm</t>
  </si>
  <si>
    <t>Land Adjoining Meadowcroft Cottage, 273 Whittingham Lane</t>
  </si>
  <si>
    <t>Lower House Farm, Lewth Lane</t>
  </si>
  <si>
    <t>Rabys Farm, Bilsborrow Lane</t>
  </si>
  <si>
    <t>Moss House Riding Stables, Bay Horse Lane</t>
  </si>
  <si>
    <t>Land at Bensons Lane, Malley Lane</t>
  </si>
  <si>
    <t>Stone Field, Blackleach Lane</t>
  </si>
  <si>
    <t>Land South of The Orchard</t>
  </si>
  <si>
    <t>Land at East Cliff Road</t>
  </si>
  <si>
    <t>17 Latham Street</t>
  </si>
  <si>
    <t>The Sumners, 195 Watling Street Road, Preston, PR2 8AB</t>
  </si>
  <si>
    <t>91 Hoyles Lane, Cottam, Preston, Lancashire, PR4 0LB.</t>
  </si>
  <si>
    <t>Ashfield, Goosnargh Lane, Goonargh, Preston, Lancashire, PR3 2BP</t>
  </si>
  <si>
    <t>Durton Cottage, Durton Lane</t>
  </si>
  <si>
    <t>Appleby House, Appleby Street, Preston, PR1 1HX</t>
  </si>
  <si>
    <t>Garlick House, Green Lane</t>
  </si>
  <si>
    <t>Hooles Farm, Hooles Farm, Brass Pan Lane, Preston, PR3 5DE</t>
  </si>
  <si>
    <t>Plot 1 and 2 Field No 6637, Old Clay Lane</t>
  </si>
  <si>
    <t>Plot 4 and 5 Field No 6637, Old Clay Lane</t>
  </si>
  <si>
    <t>Land North of Inglewhite Road, Preston, PR3 2DB</t>
  </si>
  <si>
    <t>Moorside House Farm</t>
  </si>
  <si>
    <t>Vacant Land to the North of Old Rib Farm, 55 Halfpenny Lane, Preston, PR3 2EA</t>
  </si>
  <si>
    <t>Land South of Inglewhite Road, Adjacent Belmont Residential Home, Preston, PR3 2DB</t>
  </si>
  <si>
    <t>280 Tag Lane, Preston, PR2 3UY</t>
  </si>
  <si>
    <t>Land South of Bridge House, Tabley Lane, Preston, PR4 0LH</t>
  </si>
  <si>
    <t>The Old Pump House, Rosemary Lane</t>
  </si>
  <si>
    <t>Savick House, Whittingham Lane</t>
  </si>
  <si>
    <t>Land Opposite, Gleafield, Cumeragh Lane</t>
  </si>
  <si>
    <t>Land South of Brierley Lane</t>
  </si>
  <si>
    <t>Land off Darkinson Lane, Lea, Preston, PR4 0RH - South East</t>
  </si>
  <si>
    <t>Land off Darkinson Lane, Lea, Preston, PR4 0RH - North East</t>
  </si>
  <si>
    <t>Goosnargh Cottage, 826 Whittingham Lane and land to the south/rear of Chingle Hall Cottage, 780-818 Whittingham Lane and Goosnargh Cottage, 826 Whittingham Lane</t>
  </si>
  <si>
    <t>Land South of Whittingham Lane, Goosnargh, Preston, PR3 2AX</t>
  </si>
  <si>
    <t>West Strand Business Park</t>
  </si>
  <si>
    <t>Land immediately west of the Hermitage, Lewth Lane</t>
  </si>
  <si>
    <t>Land on north side of Darkinson Lane</t>
  </si>
  <si>
    <t>Land opposite 102 Darkinson Lane</t>
  </si>
  <si>
    <t>Land North of 102 Darkinson Lane</t>
  </si>
  <si>
    <t>Land immediately south of Mason Fold Farm</t>
  </si>
  <si>
    <t>25 &amp; 27 Whittingham Lane and land to rear of 25-31 Whittingham Lane</t>
  </si>
  <si>
    <t>Land west of Ashton and Lea Golf Club</t>
  </si>
  <si>
    <t>Land east of Ashton and Lea Golf Club and north of Savick Brook</t>
  </si>
  <si>
    <t>Dobsons Farm</t>
  </si>
  <si>
    <t>Land north of Whittingham, Orchard Farm</t>
  </si>
  <si>
    <t>Church Hill Farm, Durton Lane</t>
  </si>
  <si>
    <t>St Marys and St Marks, St Mary Street, Preston, PR1 4AT</t>
  </si>
  <si>
    <t>Former Gasworks, Ribbleton Lane, Preston. PR1 5ST</t>
  </si>
  <si>
    <t>Ribble Heights, Fir Trees Place, Ribbleton, Preston PR2 6PS</t>
  </si>
  <si>
    <t>Preston's College, St Vincent's Road</t>
  </si>
  <si>
    <t>Land east and west of Dixons Lane, Grimsargh, PR2 5LG</t>
  </si>
  <si>
    <t>PR4 0RX</t>
  </si>
  <si>
    <t>Land South of Grimsargh</t>
  </si>
  <si>
    <t>Swillbrook House, Rosemary Lane</t>
  </si>
  <si>
    <t>Land west of Chipping Lane</t>
  </si>
  <si>
    <t>Land south of 126A Whittingham Lane</t>
  </si>
  <si>
    <t>Land &amp; Building south of Root Lane adj Rose Grove Farm, Roots Lane</t>
  </si>
  <si>
    <t>Land at Woodplumpton Road, Woodplumpton, Preston, PR4 0TA</t>
  </si>
  <si>
    <t>Dean Farm, Pudding Pie Nook Lane</t>
  </si>
  <si>
    <t>Land to the west of Garstang Road</t>
  </si>
  <si>
    <t>Land adjacent to 3 Green Nook Cottages, Green Nook Lane</t>
  </si>
  <si>
    <t>The Former Shawes Arms, 279 London Road, Preston, PR1 4PA</t>
  </si>
  <si>
    <t>50 Lancaster Road</t>
  </si>
  <si>
    <t>16 To 26 Avenham Street</t>
  </si>
  <si>
    <t>10 to 12 Lancaster Road</t>
  </si>
  <si>
    <t>Corner of Manchester Road and Church Street, Preston, PR1 3BT</t>
  </si>
  <si>
    <t>Arkwright House, Midgery Lane, Preston, PR1 3XT</t>
  </si>
  <si>
    <t>22 to 24 Manchester Road, Preston, PR1 3YH</t>
  </si>
  <si>
    <t>Oakham Court</t>
  </si>
  <si>
    <t>The Unicentre, Lords Walk, Preston, PR1 1DH</t>
  </si>
  <si>
    <t>Southgate Works, St Georges Road, Preston, PR1 1NP</t>
  </si>
  <si>
    <t>Tulketh Crescent, Preston, PR2 2RJ</t>
  </si>
  <si>
    <t>Lancastria House</t>
  </si>
  <si>
    <t>Land off Black Leach Lane, Bartle, Preston</t>
  </si>
  <si>
    <t>Land adjacent to Lancaster Canal, Lea Town Preston, PR4 0RN</t>
  </si>
  <si>
    <t>Balderstone Farm, Bartle Lane, Lower Bartle, Preston, PR4 0RU (Parcel 1)</t>
  </si>
  <si>
    <t>Balderstone Farm, Bartle Lane, Lower Bartle, Preston, PR4 0RU (Parcel 2)</t>
  </si>
  <si>
    <t>BAC/EE Preston Social and Sport Association, South Meadow Lane, Broadgate, PR1 8JP</t>
  </si>
  <si>
    <t>Land and Buildings at St Marys Street, Preston, PR1 5LN</t>
  </si>
  <si>
    <t>Preston Waste Transfer Station, Wallend Road, Aston-on-Ribble, Preston, PR2 2HW</t>
  </si>
  <si>
    <t>Land and buildings at 161 Ribbleton Lane, Preston, PR1 5ST</t>
  </si>
  <si>
    <t>Land to east of James Towers Way and south of Whittigham Lane, Broughton, PR3 5BD</t>
  </si>
  <si>
    <t>Quaker Lodge, Sidgreaves Lane, Lea Town, Preston, PR4 0RD</t>
  </si>
  <si>
    <t>Land at Bartle, Preston</t>
  </si>
  <si>
    <t>Former Whittingham Hospital remainder of the site</t>
  </si>
  <si>
    <t>Land off Riversway &amp; west of Dodney Drive Lea</t>
  </si>
  <si>
    <t>Preston</t>
  </si>
  <si>
    <t>1 in 30 year + Climate Change (additional risk)</t>
  </si>
  <si>
    <t>1 in 100 year + Climate Change (additional risk)</t>
  </si>
  <si>
    <t>100-year + Higher Central Climate Change (additional risk)</t>
  </si>
  <si>
    <t>Strategic Recommendation A</t>
  </si>
  <si>
    <t>Recommend for withdrawal as site is within Flood Zone 3b.</t>
  </si>
  <si>
    <t>Recommend for withdrawal as site is within Flood Zone 3b plus climate change.</t>
  </si>
  <si>
    <t>Strategic Recommendation B</t>
  </si>
  <si>
    <t>Strategic Recommendation C</t>
  </si>
  <si>
    <t>Strategic Recommendation D</t>
  </si>
  <si>
    <t>Development not permitted in Flood Zone 3b or Flood Zone 3b plus climate change. Check whether site boundary can be redrawn or whether it may be possible to incorporate functional floodplain into site layout and design as open greenspace. This may be possible for sites where percentage area of functional floodplain is lower. Site should be withdrawn if these criteria cannot be met. A Level 2 SFRA may be required to inform this process.</t>
  </si>
  <si>
    <t>Level 2 SFRA required.</t>
  </si>
  <si>
    <t>Withdraw from allocation or carry out Level 2 SFRA.</t>
  </si>
  <si>
    <t>Level 2 SFRA required due to surface water.</t>
  </si>
  <si>
    <t>Withdraw from allocation or carry out Level 2 SFRA to confirm surface water flood risk.</t>
  </si>
  <si>
    <t>Progress to developer-led FRA.</t>
  </si>
  <si>
    <t>Allocate for developer-led FRA. Development permission subject to FRA.</t>
  </si>
  <si>
    <t>Development could be allocated on flood risk grounds based on the evidence of this Level 1 SFRA.</t>
  </si>
  <si>
    <t>LPA to make decision on allocation.</t>
  </si>
  <si>
    <t>QA</t>
  </si>
  <si>
    <t>Exception test must be applied through Level 2 SFRA</t>
  </si>
  <si>
    <t>Fluvial and Tidal Flood Zone Coverage</t>
  </si>
  <si>
    <t>Risk of Flooding from Fluvial and Tidal Climate Change</t>
  </si>
  <si>
    <t>Existing developed site</t>
  </si>
  <si>
    <t>Site already in employment use, does nto need allocating in CLLP</t>
  </si>
  <si>
    <t>Some development existing on site already with an area of hardstanding where the surface water issues are noted to occur as well as on the access road into/around the site. Part of the site that is greenfield and has SW issues is mainly on the periphery and where there is also established vegetation that could be retained. Suggest get view from LLFA and EA om need for level 2</t>
  </si>
  <si>
    <t>Small site, consider if land available worth allocating</t>
  </si>
  <si>
    <t xml:space="preserve">Sites is playing field for an existing school. The surface water issue are focunsed on areas of hardstanding - sports courts and carparks mainly. Would sugegst a SuDs strategy just needed on site and no level 2 </t>
  </si>
  <si>
    <t>Need to check with LCC position on this site and if land still surplus or if needed. Checking OSSRA as well to retail playing pitches. School is a special school.</t>
  </si>
  <si>
    <t xml:space="preserve">Accept - seek to maintain use as football pitches </t>
  </si>
  <si>
    <t xml:space="preserve">Remove from allocation </t>
  </si>
  <si>
    <t xml:space="preserve">Accept - given level of coverage of site and potential future development north, agree to reccomendation to remove </t>
  </si>
  <si>
    <t>Area of floodrisk limited to small strip which can be removed and only existing built area retained. Boundary was amended to remove GB, need to look at correct boundary for PDL area only which suggest would remove this area of woodland</t>
  </si>
  <si>
    <t>Amend boundary to reflect only PDL in GB which should remove area of flood risk</t>
  </si>
  <si>
    <t>quite signifcant portion of land affected by surface water and is greenfield land. Suggest additonal built development could increase this risk.  Agree with recommendation to withdraw site</t>
  </si>
  <si>
    <t>Small site, withdraw site as limited area would remain.</t>
  </si>
  <si>
    <t xml:space="preserve">Limited coverage on site -if needs level 2 consider if site in location of growth priority ( on edge of Longridge) and worth pursuing. </t>
  </si>
  <si>
    <t xml:space="preserve">Query if level 2 requried </t>
  </si>
  <si>
    <t>Limited coverage on site -if needs level 2 consider if site in location of growth and worth pursuing. As 19P104</t>
  </si>
  <si>
    <t>Has PP</t>
  </si>
  <si>
    <t>Has PP no level 2 requried</t>
  </si>
  <si>
    <t>Vegetated area running through middle of site seems to be where flood risk is limited too. Site is current housing allocation. some housing has been delivered on part and there is established employment  and community/sports faciltiies on this area too. Need to ascertain view on positon future of this site to agree level 2 needed. Think site is developed/too contrained in areas undeveloped along the old train line, and gradients also make site hard to develop on those parts. Surface water quite signifcant on site and surounding areas and surface water seems to escape form this site. Gradients around old train track are where the water collects and runs off from. Need to agree remaining area left is not developable and remove form allocation this time around.</t>
  </si>
  <si>
    <t>Remove from allocation. Consider all developable area already been developed.</t>
  </si>
  <si>
    <t>Area of surface water risk is on vegated part of site. Suggest this is retained as is or  part of development boundary amended if required. Mixed use proposal. If Level 2 needed site to be removed as not a key site or in growth area.</t>
  </si>
  <si>
    <t xml:space="preserve">Existing allocation, Need to consider portion on this site affected and if still needed. Surface water limited to roads and pathways around the area indicated poor drainage on those. </t>
  </si>
  <si>
    <t>Assess if landowner still interested, no response previously when contacted, Not  in an area we are seeking growth as such can be removed as may not confirm with the spatial strategy</t>
  </si>
  <si>
    <t>Mapping seems to show only issue is from surface water from adjacent site and seems to just clip the boundary in 2 minute areas. Confirm if this is case and if FRA needed. Site has PP and part fo site developed</t>
  </si>
  <si>
    <t>part has PPs, checking all</t>
  </si>
  <si>
    <t xml:space="preserve">Seems very limitied, areas just clipped. Check need for SFRA. Site currently being retained as housing site, however if NP allocation comes forward this may not be needed in this area </t>
  </si>
  <si>
    <t>Small site, if Level 2 required remove as developable area may reduce</t>
  </si>
  <si>
    <t>Site is already in employment use and new use also employment - assume redevelopment of exising sites to better officies. Consider if needs to be allocated when already established employment site? Flloding is on carparking areas and access roads</t>
  </si>
  <si>
    <t>Existing employment site, does not need allocating</t>
  </si>
  <si>
    <t>Accept - not suitable housing site and no access unless go through the collage itself</t>
  </si>
  <si>
    <t>OSSRA need - likely to maintain playing pitches</t>
  </si>
  <si>
    <t>Remove from allocation</t>
  </si>
  <si>
    <t>LCC site, existing employment promotoed for employment, consider if needs an allocation when maintaining existing use</t>
  </si>
  <si>
    <t xml:space="preserve">Flood risk measures already in place as part of existing development. Remainder of site for employment uses  https://www.ericwright.co.uk/case-studies/preston-waste-transfer/ </t>
  </si>
  <si>
    <t>Maintain site for employment uses , do not allocate</t>
  </si>
  <si>
    <t>Level 2 SFRA required</t>
  </si>
  <si>
    <t>DELETE SITE FROM SFRA - NOT CONSIDERING GREEN BELT SITES</t>
  </si>
  <si>
    <t>Level 2 SFRA not needed - site has planning permission</t>
  </si>
  <si>
    <t>Level 2 SFRA required (only for part of site that does not have planning permission)</t>
  </si>
  <si>
    <t>Query - no Flood Zone 3b within site and small areas of surface water flood risk along boundary. Is a Level 2 SFRA needed? Site boundary could be amended to remove small areas of surface water flood risk..</t>
  </si>
  <si>
    <t>Query - no Flood Zone 3b within site and small areas of surface water flood risk near boundary. Is a Level 2 SFRA needed? Site boundary could be amended to remove small areas of surface water flood risk..</t>
  </si>
  <si>
    <t>Query - is Level 2 SFRA needed as only a very small part of the site on the boundary has surface water flood risk? Site area could be amended.</t>
  </si>
  <si>
    <t>Query - no surface water flood risk within site. Why has this site been given Recommendation B?</t>
  </si>
  <si>
    <t>Level 2 SFRA required  (retrospective planning application under consideration, if approved Level 2 SFRA not required))</t>
  </si>
  <si>
    <t>Level 2 SFRA required  (awaiting outcome of planning appeal, if allowed Level 2 SFRA not required)</t>
  </si>
  <si>
    <t>Query - is Level 2 SFRA needed as only a very small part of the site on the boundary has surface water flood risk? Site area could be amended. Planning application also under consideration.</t>
  </si>
  <si>
    <t>Level 2 SFRA not needed  -site has planning permission</t>
  </si>
  <si>
    <t>Area of surface water risk on eastern boundary, and a linear area running though the middle of the site. Development could be designed to mitigate the risk of flooding, could this be dealt with by appropriate policy wording to restrict development in areas at risk?.</t>
  </si>
  <si>
    <t>Take forward, with wording in policy to restrict development on areas at risk of surface water flooding.</t>
  </si>
  <si>
    <t>small site, large percentage of which is at risk of surface water. Level 2 would be required if taking forward.</t>
  </si>
  <si>
    <t xml:space="preserve">Not taking forward </t>
  </si>
  <si>
    <t>Surface water concentrated to the south of the site which is the access. Is a level 2 required if surface water risk is just covering access?</t>
  </si>
  <si>
    <t>Very small site, not taking forward to be allocated.</t>
  </si>
  <si>
    <t>Large part of the site is FZ3b (approx 50%), with further pockets of surface water risk. Site is also allocated G7 Green Infrastructure.  Recommend withdrawl of site, no Level 2 required.</t>
  </si>
  <si>
    <t>Site is G7 Green Infrastructure and has significant risk of flooding over large parts of the site. Do not take forward.</t>
  </si>
  <si>
    <t>Three small pockets of surface water along boundary, could be easily mitigated with a boundary alteration or landscaping, or would appropriate wording in Policy to restrict development on areas at risk of surface water flooding be sufficient?</t>
  </si>
  <si>
    <t>take forward, possibly with policy wording to restrict development on areas at risk, if this approach is considered accecptable</t>
  </si>
  <si>
    <t>Almost all the site is at risk of surface water flooding. Small site.The site is also part of a green corridor. Accept recommendation to withdraw site, no Level 2 required.</t>
  </si>
  <si>
    <t>Site withdrawn as allocated green infrastructure.</t>
  </si>
  <si>
    <t>A very tiny section of surface water along road, only been highlighted as site boundary provided is not very accurate. If boundary was aligned then surface water risk would be removed entirely. No Level 2 required</t>
  </si>
  <si>
    <t>slight boundary alteration with remmove the risk of surface water flooding - could be taken forward but no Level 2 required.</t>
  </si>
  <si>
    <t>Large part of the site has planning permission, approved by LCC. No Level 2 required. Limited  SW risk in the non permissioned areas is limited and could be addressed by Policy wording?</t>
  </si>
  <si>
    <t>Take forward , with appropriate wording in Policy?</t>
  </si>
  <si>
    <t>Some areas of surface water flooding risk throughout the site Site is green infrastructure and therefore will not be taken forward - no Level 2 required.</t>
  </si>
  <si>
    <t xml:space="preserve">This site has been merged to 19S212. No level 2 for this parcel individually as will be done for wider site. </t>
  </si>
  <si>
    <t>Merged with 19S212. Carry out one Level 2 on all the merged sites South of Chain House Lane and The Southern Part of Pickerings Farm (19s163)</t>
  </si>
  <si>
    <t>Site is now complete - no further assessment required.</t>
  </si>
  <si>
    <t>Site complete, do not take forward.</t>
  </si>
  <si>
    <t>Some small pockets of FZ3b. Due to the location of these pockets, the criteria recommended could be met. If boundary alteration, no level 2 required</t>
  </si>
  <si>
    <t>Not being taken forward as currently a green corridor.</t>
  </si>
  <si>
    <t>duplicate with 19S249. See that record</t>
  </si>
  <si>
    <t>duplicate site.</t>
  </si>
  <si>
    <t>site has planning permission and is under construction. No level 2 required.</t>
  </si>
  <si>
    <t>under construction. No Level 2 required.</t>
  </si>
  <si>
    <t>Some surface water flood risk on southern and eastern boundary. However site is Green Infrastructure and therefore to be withdrawn from allocation. No Level 2 required.</t>
  </si>
  <si>
    <t>Surface water flood risk across centre of west parcel. Could this be dealt with by appropriate policy wording to restrict development on areas at risk of surface water flooding?</t>
  </si>
  <si>
    <t>Merged with 19S212. Carry out one Level 2 on all the merged sites South of Chain House Lane and The Southern Part of Pickerings Farm</t>
  </si>
  <si>
    <t>small sire with surface water and flood zone 3b  around boundaries. However the site is Green Corridor/Green Wedge and there are ecological considerations on the site, and it will not be taken forward. No Level 2 required.</t>
  </si>
  <si>
    <t>Risk of surface water mainly on edges of site, with some pockets throughout. Site is not likely to be withdrawn therefore Level 2 required. Could this be merged with adjacent sites and one Level 2 carried out?</t>
  </si>
  <si>
    <t>Carry out one Level 2 on 19S110, 19S165, 19S163, SRBC007</t>
  </si>
  <si>
    <t>Several pockets of surface water risk across centre of site. Could this be addressed with appropriate policy wording to restrict development in areas at risk</t>
  </si>
  <si>
    <t>Take forward, with wording in policy to restrict development on areas at risk of surface water flooding if this approach is agreed.</t>
  </si>
  <si>
    <t>Some areas of surface water flooding risk to northern boundary, and some small pockets throughout site. Level 2 required</t>
  </si>
  <si>
    <t>Take forward with Level 2</t>
  </si>
  <si>
    <t>no access</t>
  </si>
  <si>
    <t>not taking forward</t>
  </si>
  <si>
    <t>Merged with SRBC005</t>
  </si>
  <si>
    <t>FZ3b risk only along boundary that meets the river so boundary could be altered. Approximately one third is covered by surface water risk, majority on the west side. Level 2 required.</t>
  </si>
  <si>
    <t>Site not being taken forward as GI/green corridor</t>
  </si>
  <si>
    <t>has planning permission and is under construction, no Level 2 required</t>
  </si>
  <si>
    <t>Site is wholly green infrastructure. There is also an overhead powerline on the site which severly restricts the developable area. Approx 50% of the site has a surface water flooding risk. Withdraw from allocation, no level 2 required.</t>
  </si>
  <si>
    <t>Remove from allocation.</t>
  </si>
  <si>
    <t>Pocket of surface water long boundary, could be easily altered. No level 2 required</t>
  </si>
  <si>
    <t>Site iswithin a green corridor, Approx 50% of the site is at risk of either surface water flooding or within FZ3b. Due to the location of the flood risk, boundary amendments unlikely to be achieveable. Remove from allocation, no Level 2 required.</t>
  </si>
  <si>
    <t>Very small area of FZ3b along northern boundary. Some small pockets of surface water risk thoughout site. Boundary of site could easily be redrawn to remove the area of FZ3b, or it would be possible design the site layout appropriately. Level 2 assessment could be carried out to inform this process.</t>
  </si>
  <si>
    <t>Carry out one Level 2 on thie site and 19S212, which is all the merged sites south of Chain House Lane.</t>
  </si>
  <si>
    <t>FZ3b areas limited to narrow strips along northern and western boundary. Site boundary could be redrawn to remove these areas, or development layout could be planned appropriately meaning withdrawal of site from allocation is not necessary. Level 2 required</t>
  </si>
  <si>
    <t>Level 2 required.</t>
  </si>
  <si>
    <t>Has planning permission, no level 2 required.</t>
  </si>
  <si>
    <t>take forward, no Level 2 required as has PP</t>
  </si>
  <si>
    <t>Pockets of surface water risk running through the site, Level 2 required.</t>
  </si>
  <si>
    <t>FZ3b and surface water risk along eastern side/boundary . Could be rectified by boundary change or landscaping. Level 2 not required as site unavaliable.</t>
  </si>
  <si>
    <t>Site not being taken forward as unavaliable.</t>
  </si>
  <si>
    <t xml:space="preserve">Extremely small SWR along boundary. Level 2 not required. </t>
  </si>
  <si>
    <t>Site now complete. No level 2 required.</t>
  </si>
  <si>
    <t>UNder construction. No Level 2 required.</t>
  </si>
  <si>
    <t>Site complete, no level 2 required</t>
  </si>
  <si>
    <t>Could policy wording be included to prevent development on areas at tisk of flooding?</t>
  </si>
  <si>
    <t>Site isan allocation in the current Local Plan, but has been developed. Level 2 SFRA not required.</t>
  </si>
  <si>
    <t>Consider protecting as an extension to the existing allocation adjacent, as has been developed for employment purposes.</t>
  </si>
  <si>
    <t>Merged with 19S326. FZ3b areas limited to a small area on western boundary and could easily be removed from boundary or green space planned for this area. Could risk of surface water be addressed by appropriate policy wording?</t>
  </si>
  <si>
    <t>Take forward, with boundary amendment to remove FZ3b, and wording in policy to restrict development on areas ar risk of surface water if this approach is agreed.</t>
  </si>
  <si>
    <t>SWR covers approxinmately one third of the site (the southern section).  Await highways comments to conclude if taking forward, and therefore determine if level 2 required.</t>
  </si>
  <si>
    <t>unlikely to be taken forward, no Level 2 required.</t>
  </si>
  <si>
    <t>Boundary to be altered or landscaping used, only a small pocket next to boundary. No level 2 required.</t>
  </si>
  <si>
    <t>Site not being taken forward as it's constrained by green corridor/ TPOs</t>
  </si>
  <si>
    <t>Two pockets in the centre of site, could use landscaping but could reduce the potential density. Level 2 required.</t>
  </si>
  <si>
    <t>SWR in lower corner of site, boundary or landscaping can be considered.</t>
  </si>
  <si>
    <t>Most of site at risk of surface water flooding. Small area of site also within Flood Zone 3b. Site is an established employment site, suggest not taking the site forward, therefore no Level 2 required.</t>
  </si>
  <si>
    <t>Site not being taken forward as currently an established employment site.</t>
  </si>
  <si>
    <t>FZ3b and surface risk covers 70% of site. Level 2 required if taking forward.</t>
  </si>
  <si>
    <t>Small pocket along boundary, could alter boundary or use landscaping. Level 2 may be required to inform this.</t>
  </si>
  <si>
    <t>Level 2 needed as SWR covers approximately 70% of site, however not being taken forward as it is a GI allocation.</t>
  </si>
  <si>
    <t>No SWR or FZ3b risk, unsure why it has this recommendation. No level 2 required.</t>
  </si>
  <si>
    <t>Areas at risk of surface water flooding throughout the site. Accept recommendation to carry out Level 2 assessment.</t>
  </si>
  <si>
    <t>Carry out one Level 2 on this site and 19S158</t>
  </si>
  <si>
    <t>boundary amendments, landscapaing and policy wording could remove the need for a Level 2</t>
  </si>
  <si>
    <t>Small pocket along boundary, could alter boundary or use landscaping. No level 2 required.</t>
  </si>
  <si>
    <t>Site not being taken forward due to access issues.</t>
  </si>
  <si>
    <t>Some pockets of surface water risk throughout site. However there are several protective environmental designations on this site and agree with recommendation to withdraw from allocation.</t>
  </si>
  <si>
    <t>Withdraw from allocation.</t>
  </si>
  <si>
    <t>SWF along boundary. Could amend boundary or landscaping, or wording in policy?</t>
  </si>
  <si>
    <t>Several pockets of SWR and along existing road within boundary. FZ3 restricted to tiny area along boundary that could easily be removed.</t>
  </si>
  <si>
    <t xml:space="preserve">Is a Level 2 required if risk is limitied to surface water on roads? </t>
  </si>
  <si>
    <t>Only two small pockets of surface water risk. However the site is not going to be taken forward as there is no access - no Level 2 required.</t>
  </si>
  <si>
    <t>Very small pocket in centre of site, could use landscaping. No level 2 required.</t>
  </si>
  <si>
    <t>Site not being taken forward due to access issues and GI allocation.</t>
  </si>
  <si>
    <t>Boundary change or landscape appropriate as SWR along boundary. Level 2 may be required to inform this.</t>
  </si>
  <si>
    <t>Several small pockets of SWF along southern boundary. Both boundary alteration and landscaping could be a consideration. SuDS/drainage strategy proposed in preapp. No level 2 required.</t>
  </si>
  <si>
    <t>Application imminent, preapp discussions show mitigation for areas at risk, no Level 2 required.</t>
  </si>
  <si>
    <t>flood risk is confined to a very small area on the western boundary, and therefore boundary could easily be withdrawn. However, site is a BHS and within a green corridor and will not be allocated, so no Level 2 required.</t>
  </si>
  <si>
    <t>Site not being taken forward as it is a BHS.</t>
  </si>
  <si>
    <t>Has planning permission. No Level 2 required.</t>
  </si>
  <si>
    <t>Has planning permission, withdraw from allocation</t>
  </si>
  <si>
    <t>FZ3b and surface water tisk on large part of site, and covers the whole access to the site. Access is difficult to the site and with the flooding risk the site will not be taken forward, no Level 2 required.</t>
  </si>
  <si>
    <t>Site not being taken forward due to access issues and flooding constraints.</t>
  </si>
  <si>
    <t>Level 2  required.</t>
  </si>
  <si>
    <t>Some areas of FZ3b along boundary with sewage works. There are also pockets of surafce water risk throughout the site. The location of the area of FZ3b could easily be removed from boundary or utilised as open space wjhich is likely to be required anyway as a buffer to the sewage works. Level 2 required.</t>
  </si>
  <si>
    <t>merged with 19S212.</t>
  </si>
  <si>
    <t>Surface water concentrated to the south of the site which is the access. This suggestion should be excluded at the northern section is within the green belt. Alternative suggestion (excluding GB) 19S028. No level 2 required</t>
  </si>
  <si>
    <t>Not taking forward - northern section includes GB. Alternative boundary suggested under 19S028</t>
  </si>
  <si>
    <t>Pocket of SWR in north west corner and along boundary to the south. No level 2 required as within boundary of 19S221 which is being assessed.</t>
  </si>
  <si>
    <t>Areas at risk will beadresed under neighbouring site, no need to cary out Level 2</t>
  </si>
  <si>
    <t xml:space="preserve">Site is an existing employment area (mill with various small businesses occupying. Large part of the site is within FZ3b and there are also areas at risk of surface water flooding throughout the site. Site will not be taken forward so no Level 2 required. </t>
  </si>
  <si>
    <t>Site not being taken forward due existing uses and flood risk.</t>
  </si>
  <si>
    <t>Merged with 19S191. No need to consider this site in isolation, please see 19S191 for comments.</t>
  </si>
  <si>
    <t>merged with 19S212</t>
  </si>
  <si>
    <t>address areas at risk through policy if this approach is acceptable, therefore removing need for Level 2.</t>
  </si>
  <si>
    <t>not being taken forward</t>
  </si>
  <si>
    <t>Small site, with approx 50% in FZ3B. There is no access, and several ecologival designations on the site. Site will not be takem forward therefore no Level 2 required.</t>
  </si>
  <si>
    <t>Site not being taken forward due to flooding constraints, ecological designation and access isssues.</t>
  </si>
  <si>
    <t>Site under contruction, no Level 2 required</t>
  </si>
  <si>
    <t xml:space="preserve">Has planning permission, </t>
  </si>
  <si>
    <t>Site not being taken forward as unavaliable and flooding constraints.</t>
  </si>
  <si>
    <t>no risk of flooding, no Level 2 required.</t>
  </si>
  <si>
    <t>site has been withdrawn from the Local Plan process. No level 2 required.</t>
  </si>
  <si>
    <t>Withdrawn from allocation.</t>
  </si>
  <si>
    <t>South and south west of the site within FZ3b and at risk of surface water. There are also areas at risk of surface water to the north of the site. The site is allocated as open space and is not to be taken forward, therefore no Level 2 required.</t>
  </si>
  <si>
    <t>Site not being taken forward .</t>
  </si>
  <si>
    <t>Site mostly covered by SWR, Level 2 required.</t>
  </si>
  <si>
    <t>SWR around existing buildings, unsure if this is actually avaliable?</t>
  </si>
  <si>
    <t>There has already been development on this site and there is an LDO in place which permits certain types of development without needing to obtain planning permission. No Level 2 required.</t>
  </si>
  <si>
    <t>site has LDO and is partially developed, no Level 2 required</t>
  </si>
  <si>
    <t xml:space="preserve">Long thin pockets of SWR between rail tracks. May want to consider level 2, however only required for SRBC005 as duplicate suggestion (this is the larger suggested parcel) The risk could be addressed by appropriate wording in Policy?. </t>
  </si>
  <si>
    <t>has planning permissioned and is under construction, no Level 2 required</t>
  </si>
  <si>
    <t>Pockets along access road but this could be amended. There is also a pocket in the western part which could be addressed with landscaping. Level 2 may be required to inform this.</t>
  </si>
  <si>
    <t>does not need  a Level 2 as has planning permission</t>
  </si>
  <si>
    <t xml:space="preserve">Has planning permission, no Level 2 </t>
  </si>
  <si>
    <t>Has planning permission no Level 2 required</t>
  </si>
  <si>
    <t>Has planning permission es Level 2 required</t>
  </si>
  <si>
    <t>No level 2 required., d  and is under construction No level 2</t>
  </si>
  <si>
    <t>No level 2 required., to and is under construction No level 2</t>
  </si>
  <si>
    <t>site has planning permission, no Level 2 Required.</t>
  </si>
  <si>
    <t>No Level 2 Required., to no Level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</si>
</sst>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dd\ mmmm\ yyyy;@"/>
    <numFmt numFmtId="165" formatCode="0.0000"/>
    <numFmt numFmtId="166" formatCode="0.000000000"/>
    <numFmt numFmtId="167" formatCode="0.0000000"/>
  </numFmts>
  <fonts count="13" x14ac:knownFonts="1">
    <font>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2"/>
      <color rgb="FF002060"/>
      <name val="Arial"/>
      <family val="2"/>
    </font>
    <font>
      <b/>
      <sz val="12"/>
      <name val="Arial"/>
      <family val="2"/>
    </font>
    <font>
      <sz val="10"/>
      <name val="Arial"/>
      <family val="2"/>
    </font>
    <font>
      <b/>
      <sz val="10"/>
      <color rgb="FF002060"/>
      <name val="Arial"/>
      <family val="2"/>
    </font>
    <font>
      <b/>
      <sz val="10"/>
      <color theme="0"/>
      <name val="Arial"/>
      <family val="2"/>
    </font>
    <font>
      <b/>
      <sz val="16"/>
      <name val="Arial"/>
      <family val="2"/>
    </font>
    <font>
      <b/>
      <sz val="16"/>
      <color rgb="FF002060"/>
      <name val="Arial"/>
      <family val="2"/>
    </font>
    <font>
      <b/>
      <sz val="14"/>
      <color rgb="FF002060"/>
      <name val="Arial"/>
      <family val="2"/>
    </font>
    <font>
      <sz val="10"/>
      <color rgb="FFFF0000"/>
      <name val="Arial"/>
      <family val="2"/>
    </font>
  </fonts>
  <fills count="12">
    <fill>
      <patternFill patternType="none"/>
    </fill>
    <fill>
      <patternFill patternType="gray125"/>
    </fill>
    <fill>
      <patternFill patternType="solid">
        <fgColor theme="5"/>
      </patternFill>
    </fill>
    <fill>
      <patternFill patternType="solid">
        <fgColor theme="9" tint="0.59999389629810485"/>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7A0000"/>
        <bgColor indexed="64"/>
      </patternFill>
    </fill>
    <fill>
      <patternFill patternType="solid">
        <fgColor theme="5"/>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0" fontId="2" fillId="4" borderId="0" applyFont="0"/>
  </cellStyleXfs>
  <cellXfs count="53">
    <xf numFmtId="0" fontId="0" fillId="0" borderId="0" xfId="0"/>
    <xf numFmtId="0" fontId="3" fillId="4" borderId="0" xfId="2" applyFont="1"/>
    <xf numFmtId="0" fontId="4" fillId="4" borderId="0" xfId="2" applyFont="1"/>
    <xf numFmtId="164" fontId="5" fillId="4" borderId="0" xfId="2" applyNumberFormat="1" applyFont="1" applyAlignment="1">
      <alignment horizontal="left"/>
    </xf>
    <xf numFmtId="0" fontId="7" fillId="4" borderId="0" xfId="2" applyFont="1"/>
    <xf numFmtId="0" fontId="3" fillId="0" borderId="6" xfId="2" applyFont="1" applyFill="1" applyBorder="1" applyAlignment="1">
      <alignment horizontal="center"/>
    </xf>
    <xf numFmtId="2" fontId="3" fillId="0" borderId="6" xfId="2" applyNumberFormat="1" applyFont="1" applyFill="1" applyBorder="1" applyAlignment="1">
      <alignment horizontal="center"/>
    </xf>
    <xf numFmtId="1" fontId="3" fillId="0" borderId="6" xfId="2" applyNumberFormat="1" applyFont="1" applyFill="1" applyBorder="1" applyAlignment="1">
      <alignment horizontal="center"/>
    </xf>
    <xf numFmtId="0" fontId="2" fillId="6" borderId="6" xfId="2" applyFill="1" applyBorder="1" applyAlignment="1">
      <alignment horizontal="left"/>
    </xf>
    <xf numFmtId="0" fontId="2" fillId="0" borderId="6" xfId="2" applyFill="1" applyBorder="1" applyAlignment="1">
      <alignment horizontal="center"/>
    </xf>
    <xf numFmtId="0" fontId="3" fillId="4" borderId="0" xfId="2" applyFont="1" applyAlignment="1">
      <alignment wrapText="1"/>
    </xf>
    <xf numFmtId="0" fontId="3" fillId="6" borderId="6" xfId="0" applyFont="1" applyFill="1" applyBorder="1"/>
    <xf numFmtId="0" fontId="3" fillId="5" borderId="0" xfId="0" applyFont="1" applyFill="1"/>
    <xf numFmtId="0" fontId="9" fillId="4" borderId="0" xfId="2" applyFont="1"/>
    <xf numFmtId="0" fontId="10" fillId="4" borderId="0" xfId="2" applyFont="1"/>
    <xf numFmtId="0" fontId="3" fillId="0" borderId="0" xfId="0" applyFont="1"/>
    <xf numFmtId="0" fontId="6" fillId="5" borderId="0" xfId="0" applyFont="1" applyFill="1" applyAlignment="1">
      <alignment vertical="center" wrapText="1"/>
    </xf>
    <xf numFmtId="0" fontId="3" fillId="8" borderId="9" xfId="2" applyFont="1" applyFill="1" applyBorder="1" applyAlignment="1">
      <alignment vertical="center"/>
    </xf>
    <xf numFmtId="0" fontId="3" fillId="6" borderId="10" xfId="2" applyFont="1" applyFill="1" applyBorder="1" applyAlignment="1">
      <alignment vertical="center"/>
    </xf>
    <xf numFmtId="0" fontId="11" fillId="4" borderId="0" xfId="2" applyFont="1"/>
    <xf numFmtId="0" fontId="3" fillId="6" borderId="6" xfId="0" applyFont="1" applyFill="1" applyBorder="1" applyAlignment="1">
      <alignment wrapText="1"/>
    </xf>
    <xf numFmtId="166" fontId="3" fillId="6" borderId="6" xfId="0" applyNumberFormat="1" applyFont="1" applyFill="1" applyBorder="1"/>
    <xf numFmtId="2" fontId="8" fillId="10" borderId="6" xfId="1" applyNumberFormat="1" applyFont="1" applyFill="1" applyBorder="1" applyAlignment="1">
      <alignment horizontal="center" vertical="center" wrapText="1"/>
    </xf>
    <xf numFmtId="0" fontId="3" fillId="0" borderId="6" xfId="2" applyFont="1" applyFill="1" applyBorder="1" applyAlignment="1">
      <alignment horizontal="left"/>
    </xf>
    <xf numFmtId="0" fontId="3" fillId="5" borderId="0" xfId="0" applyFont="1" applyFill="1" applyAlignment="1">
      <alignment wrapText="1"/>
    </xf>
    <xf numFmtId="2" fontId="2" fillId="0" borderId="6" xfId="2" applyNumberFormat="1" applyFill="1" applyBorder="1" applyAlignment="1">
      <alignment horizontal="center"/>
    </xf>
    <xf numFmtId="0" fontId="3" fillId="6" borderId="1" xfId="0" applyFont="1" applyFill="1" applyBorder="1" applyAlignment="1">
      <alignment wrapText="1"/>
    </xf>
    <xf numFmtId="167" fontId="3" fillId="3" borderId="0" xfId="0" applyNumberFormat="1" applyFont="1" applyFill="1"/>
    <xf numFmtId="166" fontId="3" fillId="3" borderId="0" xfId="0" applyNumberFormat="1" applyFont="1" applyFill="1"/>
    <xf numFmtId="165" fontId="0" fillId="0" borderId="0" xfId="0" applyNumberFormat="1"/>
    <xf numFmtId="165" fontId="3" fillId="0" borderId="0" xfId="0" applyNumberFormat="1" applyFont="1"/>
    <xf numFmtId="165" fontId="3" fillId="3" borderId="0" xfId="0" applyNumberFormat="1" applyFont="1" applyFill="1"/>
    <xf numFmtId="0" fontId="8" fillId="10" borderId="1" xfId="1" applyFont="1" applyFill="1" applyBorder="1" applyAlignment="1">
      <alignment horizontal="center" vertical="center" wrapText="1"/>
    </xf>
    <xf numFmtId="0" fontId="8" fillId="10" borderId="6" xfId="1" applyFont="1" applyFill="1" applyBorder="1" applyAlignment="1">
      <alignment horizontal="center" vertical="center" wrapText="1"/>
    </xf>
    <xf numFmtId="165" fontId="3" fillId="6" borderId="6" xfId="0" applyNumberFormat="1" applyFont="1" applyFill="1" applyBorder="1"/>
    <xf numFmtId="1" fontId="2" fillId="0" borderId="6" xfId="2" applyNumberFormat="1" applyFill="1" applyBorder="1" applyAlignment="1">
      <alignment horizontal="center"/>
    </xf>
    <xf numFmtId="166" fontId="3" fillId="0" borderId="0" xfId="0" applyNumberFormat="1" applyFont="1"/>
    <xf numFmtId="167" fontId="3" fillId="0" borderId="0" xfId="0" applyNumberFormat="1" applyFont="1"/>
    <xf numFmtId="0" fontId="3" fillId="3" borderId="0" xfId="0" applyFont="1" applyFill="1"/>
    <xf numFmtId="0" fontId="6" fillId="0" borderId="0" xfId="0" applyFont="1"/>
    <xf numFmtId="0" fontId="3" fillId="7" borderId="8" xfId="2" applyFont="1" applyFill="1" applyBorder="1" applyAlignment="1">
      <alignment vertical="center" wrapText="1"/>
    </xf>
    <xf numFmtId="0" fontId="3" fillId="11" borderId="9" xfId="2" applyFont="1" applyFill="1" applyBorder="1" applyAlignment="1">
      <alignment vertical="center" wrapText="1"/>
    </xf>
    <xf numFmtId="0" fontId="3" fillId="9" borderId="9" xfId="2" applyFont="1" applyFill="1" applyBorder="1" applyAlignment="1">
      <alignment vertical="center" wrapText="1"/>
    </xf>
    <xf numFmtId="0" fontId="6" fillId="5" borderId="0" xfId="0" applyFont="1" applyFill="1" applyAlignment="1">
      <alignment horizontal="center" vertical="center" wrapText="1"/>
    </xf>
    <xf numFmtId="167" fontId="12" fillId="0" borderId="0" xfId="0" applyNumberFormat="1" applyFont="1"/>
    <xf numFmtId="165" fontId="12" fillId="0" borderId="0" xfId="0" applyNumberFormat="1" applyFont="1"/>
    <xf numFmtId="0" fontId="8" fillId="10" borderId="1" xfId="1" applyFont="1" applyFill="1" applyBorder="1" applyAlignment="1">
      <alignment horizontal="center" vertical="center" wrapText="1"/>
    </xf>
    <xf numFmtId="0" fontId="8" fillId="10" borderId="2" xfId="1" applyFont="1" applyFill="1" applyBorder="1" applyAlignment="1">
      <alignment horizontal="center" vertical="center" wrapText="1"/>
    </xf>
    <xf numFmtId="0" fontId="8" fillId="10" borderId="3" xfId="1"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8" fillId="10" borderId="6" xfId="1" applyFont="1" applyFill="1" applyBorder="1" applyAlignment="1">
      <alignment horizontal="center" vertical="center" wrapText="1"/>
    </xf>
  </cellXfs>
  <cellStyles count="3">
    <cellStyle name="Accent2" xfId="1" builtinId="33"/>
    <cellStyle name="Normal" xfId="0" builtinId="0"/>
    <cellStyle name="Style 1" xfId="2" xr:uid="{00000000-0005-0000-0000-000002000000}"/>
  </cellStyles>
  <dxfs count="8">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s>
  <tableStyles count="0" defaultTableStyle="TableStyleMedium2" defaultPivotStyle="PivotStyleLight16"/>
  <colors>
    <mruColors>
      <color rgb="FF9751CB"/>
      <color rgb="FF7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55217</xdr:colOff>
      <xdr:row>1</xdr:row>
      <xdr:rowOff>22012</xdr:rowOff>
    </xdr:from>
    <xdr:ext cx="1147360" cy="1050925"/>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305" y="178894"/>
          <a:ext cx="1147360" cy="100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1584639</xdr:colOff>
      <xdr:row>1</xdr:row>
      <xdr:rowOff>33618</xdr:rowOff>
    </xdr:from>
    <xdr:to>
      <xdr:col>2</xdr:col>
      <xdr:colOff>1970715</xdr:colOff>
      <xdr:row>7</xdr:row>
      <xdr:rowOff>136072</xdr:rowOff>
    </xdr:to>
    <xdr:pic>
      <xdr:nvPicPr>
        <xdr:cNvPr id="5" name="Picture 4">
          <a:extLst>
            <a:ext uri="{FF2B5EF4-FFF2-40B4-BE49-F238E27FC236}">
              <a16:creationId xmlns:a16="http://schemas.microsoft.com/office/drawing/2014/main" id="{2F5E7C76-2511-F9C4-1B76-773EC9D567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727" y="89647"/>
          <a:ext cx="2238222" cy="10437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1:AH428"/>
  <sheetViews>
    <sheetView tabSelected="1" zoomScale="60" zoomScaleNormal="60" workbookViewId="0">
      <selection activeCell="B12" sqref="B12"/>
    </sheetView>
  </sheetViews>
  <sheetFormatPr defaultColWidth="9.1796875" defaultRowHeight="12.5" x14ac:dyDescent="0.25"/>
  <cols>
    <col min="1" max="1" width="2.54296875" style="12" customWidth="1"/>
    <col min="2" max="2" width="27.7265625" style="12" customWidth="1"/>
    <col min="3" max="3" width="50.453125" style="12" customWidth="1"/>
    <col min="4" max="4" width="25.1796875" style="12" customWidth="1"/>
    <col min="5" max="5" width="30.26953125" style="12" customWidth="1"/>
    <col min="6" max="6" width="13.81640625" style="12" customWidth="1"/>
    <col min="7" max="7" width="12.7265625" style="12" customWidth="1"/>
    <col min="8" max="9" width="15.81640625" style="12" bestFit="1" customWidth="1"/>
    <col min="10" max="13" width="12.7265625" style="12" customWidth="1"/>
    <col min="14" max="14" width="14.81640625" style="12" bestFit="1" customWidth="1"/>
    <col min="15" max="17" width="12.7265625" style="12" customWidth="1"/>
    <col min="18" max="18" width="14.81640625" style="12" bestFit="1" customWidth="1"/>
    <col min="19" max="28" width="12.7265625" style="12" customWidth="1"/>
    <col min="29" max="29" width="26.7265625" style="12" customWidth="1"/>
    <col min="30" max="30" width="39.453125" style="12" customWidth="1"/>
    <col min="31" max="31" width="85.7265625" style="24" customWidth="1"/>
    <col min="32" max="32" width="74.54296875" style="24" customWidth="1"/>
    <col min="33" max="33" width="75.7265625" style="24" customWidth="1"/>
    <col min="34" max="34" width="47.7265625" style="10" customWidth="1"/>
    <col min="35" max="16384" width="9.1796875" style="12"/>
  </cols>
  <sheetData>
    <row r="1" spans="2:34" ht="4.5" customHeight="1" x14ac:dyDescent="0.25">
      <c r="AH1" s="24"/>
    </row>
    <row r="2" spans="2:34" x14ac:dyDescent="0.25">
      <c r="AH2" s="24"/>
    </row>
    <row r="3" spans="2:34" x14ac:dyDescent="0.25">
      <c r="AH3" s="24"/>
    </row>
    <row r="4" spans="2:34" x14ac:dyDescent="0.25">
      <c r="AH4" s="24"/>
    </row>
    <row r="5" spans="2:34" x14ac:dyDescent="0.25">
      <c r="AH5" s="24"/>
    </row>
    <row r="6" spans="2:34" x14ac:dyDescent="0.25">
      <c r="AH6" s="24"/>
    </row>
    <row r="7" spans="2:34" x14ac:dyDescent="0.25">
      <c r="AH7" s="24"/>
    </row>
    <row r="8" spans="2:34" ht="18" x14ac:dyDescent="0.4">
      <c r="C8" s="4"/>
      <c r="D8" s="4"/>
      <c r="E8" s="1"/>
      <c r="F8" s="1"/>
      <c r="G8" s="19" t="s">
        <v>0</v>
      </c>
      <c r="H8" s="1"/>
      <c r="I8" s="1"/>
      <c r="J8" s="1"/>
      <c r="K8" s="1"/>
      <c r="L8" s="1"/>
      <c r="M8" s="1"/>
      <c r="N8" s="1"/>
      <c r="O8" s="1"/>
      <c r="P8" s="1"/>
      <c r="Q8" s="1"/>
      <c r="R8" s="1"/>
      <c r="S8" s="1"/>
      <c r="T8" s="1"/>
      <c r="U8" s="1"/>
      <c r="V8" s="1"/>
      <c r="W8" s="1"/>
      <c r="X8" s="1"/>
      <c r="Y8" s="1"/>
      <c r="Z8" s="1"/>
      <c r="AA8" s="1"/>
      <c r="AB8" s="1"/>
      <c r="AC8" s="1"/>
      <c r="AD8" s="1"/>
      <c r="AH8" s="24"/>
    </row>
    <row r="9" spans="2:34" ht="20" x14ac:dyDescent="0.4">
      <c r="B9" s="13" t="s">
        <v>69</v>
      </c>
      <c r="C9" s="1"/>
      <c r="D9" s="1"/>
      <c r="E9" s="1"/>
      <c r="F9" s="1"/>
      <c r="G9" s="1"/>
      <c r="H9" s="1"/>
      <c r="I9" s="1"/>
      <c r="J9" s="1"/>
      <c r="K9" s="1"/>
      <c r="L9" s="1"/>
      <c r="M9" s="1"/>
      <c r="N9" s="1"/>
      <c r="O9" s="1"/>
      <c r="P9" s="1"/>
      <c r="Q9" s="1"/>
      <c r="R9" s="1"/>
      <c r="S9" s="1"/>
      <c r="T9" s="1"/>
      <c r="U9" s="1"/>
      <c r="V9" s="1"/>
      <c r="W9" s="1"/>
      <c r="X9" s="1"/>
      <c r="Y9" s="1"/>
      <c r="Z9" s="1"/>
      <c r="AA9" s="1"/>
      <c r="AB9" s="1"/>
      <c r="AC9" s="1"/>
      <c r="AD9" s="1"/>
      <c r="AH9" s="24"/>
    </row>
    <row r="10" spans="2:34" ht="24" customHeight="1" x14ac:dyDescent="0.4">
      <c r="B10" s="14" t="s">
        <v>1</v>
      </c>
      <c r="C10" s="1"/>
      <c r="D10" s="1"/>
      <c r="E10" s="1"/>
      <c r="F10" s="1"/>
      <c r="G10" s="46" t="s">
        <v>897</v>
      </c>
      <c r="H10" s="47"/>
      <c r="I10" s="47"/>
      <c r="J10" s="47"/>
      <c r="K10" s="47"/>
      <c r="L10" s="47"/>
      <c r="M10" s="47"/>
      <c r="N10" s="48"/>
      <c r="O10" s="46" t="s">
        <v>3</v>
      </c>
      <c r="P10" s="47"/>
      <c r="Q10" s="47"/>
      <c r="R10" s="47"/>
      <c r="S10" s="47"/>
      <c r="T10" s="48"/>
      <c r="U10" s="47" t="s">
        <v>898</v>
      </c>
      <c r="V10" s="47"/>
      <c r="W10" s="47"/>
      <c r="X10" s="48"/>
      <c r="Y10" s="46" t="s">
        <v>54</v>
      </c>
      <c r="Z10" s="47"/>
      <c r="AA10" s="47"/>
      <c r="AB10" s="48"/>
      <c r="AC10" s="24"/>
      <c r="AD10" s="24"/>
      <c r="AF10" s="12"/>
      <c r="AG10" s="12"/>
      <c r="AH10" s="12"/>
    </row>
    <row r="11" spans="2:34" ht="58.5" customHeight="1" x14ac:dyDescent="0.35">
      <c r="B11" s="3">
        <v>45684</v>
      </c>
      <c r="C11" s="1"/>
      <c r="D11" s="1"/>
      <c r="E11" s="1"/>
      <c r="F11" s="1"/>
      <c r="G11" s="46" t="s">
        <v>4</v>
      </c>
      <c r="H11" s="48"/>
      <c r="I11" s="46" t="s">
        <v>5</v>
      </c>
      <c r="J11" s="48"/>
      <c r="K11" s="46" t="s">
        <v>6</v>
      </c>
      <c r="L11" s="48"/>
      <c r="M11" s="46" t="s">
        <v>7</v>
      </c>
      <c r="N11" s="48"/>
      <c r="O11" s="46" t="s">
        <v>8</v>
      </c>
      <c r="P11" s="48"/>
      <c r="Q11" s="46" t="s">
        <v>9</v>
      </c>
      <c r="R11" s="48"/>
      <c r="S11" s="46" t="s">
        <v>10</v>
      </c>
      <c r="T11" s="48"/>
      <c r="U11" s="46" t="s">
        <v>879</v>
      </c>
      <c r="V11" s="47"/>
      <c r="W11" s="46" t="s">
        <v>55</v>
      </c>
      <c r="X11" s="48"/>
      <c r="Y11" s="52" t="s">
        <v>56</v>
      </c>
      <c r="Z11" s="52"/>
      <c r="AA11" s="52" t="s">
        <v>57</v>
      </c>
      <c r="AB11" s="52"/>
      <c r="AC11" s="24"/>
      <c r="AD11" s="24"/>
      <c r="AF11" s="12"/>
      <c r="AG11" s="12"/>
      <c r="AH11" s="12"/>
    </row>
    <row r="12" spans="2:34" ht="30" customHeight="1" x14ac:dyDescent="0.25">
      <c r="C12" s="43"/>
      <c r="D12" s="33" t="s">
        <v>11</v>
      </c>
      <c r="E12" s="33" t="s">
        <v>12</v>
      </c>
      <c r="F12" s="33" t="s">
        <v>13</v>
      </c>
      <c r="G12" s="33" t="s">
        <v>13</v>
      </c>
      <c r="H12" s="33" t="s">
        <v>14</v>
      </c>
      <c r="I12" s="33" t="s">
        <v>13</v>
      </c>
      <c r="J12" s="33" t="s">
        <v>15</v>
      </c>
      <c r="K12" s="33" t="s">
        <v>13</v>
      </c>
      <c r="L12" s="33" t="s">
        <v>15</v>
      </c>
      <c r="M12" s="33" t="s">
        <v>13</v>
      </c>
      <c r="N12" s="33" t="s">
        <v>15</v>
      </c>
      <c r="O12" s="33" t="s">
        <v>13</v>
      </c>
      <c r="P12" s="33" t="s">
        <v>15</v>
      </c>
      <c r="Q12" s="33" t="s">
        <v>13</v>
      </c>
      <c r="R12" s="33" t="s">
        <v>15</v>
      </c>
      <c r="S12" s="33" t="s">
        <v>13</v>
      </c>
      <c r="T12" s="33" t="s">
        <v>15</v>
      </c>
      <c r="U12" s="33" t="s">
        <v>13</v>
      </c>
      <c r="V12" s="33" t="s">
        <v>15</v>
      </c>
      <c r="W12" s="33" t="s">
        <v>13</v>
      </c>
      <c r="X12" s="33" t="s">
        <v>15</v>
      </c>
      <c r="Y12" s="33" t="s">
        <v>13</v>
      </c>
      <c r="Z12" s="33" t="s">
        <v>15</v>
      </c>
      <c r="AA12" s="33" t="s">
        <v>13</v>
      </c>
      <c r="AB12" s="33" t="s">
        <v>15</v>
      </c>
      <c r="AC12" s="24"/>
      <c r="AD12" s="24"/>
      <c r="AF12" s="12"/>
      <c r="AG12" s="12"/>
      <c r="AH12" s="12"/>
    </row>
    <row r="13" spans="2:34" x14ac:dyDescent="0.25">
      <c r="C13" s="43"/>
      <c r="D13" s="23" t="s">
        <v>58</v>
      </c>
      <c r="E13" s="5">
        <f>COUNTIF($E$26:$E$428, "Housing")</f>
        <v>348</v>
      </c>
      <c r="F13" s="6">
        <f>SUMIF($E$26:$E$428, "Housing", $F$26:$F$428)</f>
        <v>1726.7719999999999</v>
      </c>
      <c r="G13" s="6">
        <f>SUMIF($E$26:$E$428, "Housing", $G$26:$G$428)</f>
        <v>1653.4249999999993</v>
      </c>
      <c r="H13" s="7">
        <f>COUNTIFS($E$26:$E$428, "Housing", $H$26:$H$428, "=100")</f>
        <v>269</v>
      </c>
      <c r="I13" s="6">
        <f>SUMIF($E$26:$E$428, "Housing", $I$26:$I$428)</f>
        <v>24.924000000000003</v>
      </c>
      <c r="J13" s="7">
        <f>COUNTIFS($E$26:$E$428, "Housing", $J$26:$J$428, "&gt;0")</f>
        <v>45</v>
      </c>
      <c r="K13" s="6">
        <f>SUMIF($E$26:$E$428, "Housing", $K$26:$K$428)</f>
        <v>11.610000000000003</v>
      </c>
      <c r="L13" s="7">
        <f>COUNTIFS($E$26:$E$428, "Housing", $L$26:$L$428, "&gt;0")</f>
        <v>24</v>
      </c>
      <c r="M13" s="6">
        <f>SUMIF($E$26:$E$428, "Housing", $M$26:$M$428)</f>
        <v>36.812999999999988</v>
      </c>
      <c r="N13" s="7">
        <f>COUNTIFS($E$26:$E$428, "Housing", $N$26:$N$428, "&gt;0")</f>
        <v>69</v>
      </c>
      <c r="O13" s="6">
        <f>SUMIF($E$26:$E$428, "Housing", $O$26:$O$428)</f>
        <v>162.20099999999991</v>
      </c>
      <c r="P13" s="5">
        <f>COUNTIFS($E$26:$E$428, "Housing", $P$26:$P$428, "&gt;0")</f>
        <v>271</v>
      </c>
      <c r="Q13" s="6">
        <f>SUMIF($E$26:$E$428, "Housing", $Q$26:$Q$428)</f>
        <v>26.72199999999998</v>
      </c>
      <c r="R13" s="5">
        <f>COUNTIFS($E$26:$E$428, "Housing", $R$26:$R$428, "&gt;0")</f>
        <v>223</v>
      </c>
      <c r="S13" s="6">
        <f>SUMIF($E$26:$E$428, "Housing", $S$26:$S$428)</f>
        <v>31.498000000000001</v>
      </c>
      <c r="T13" s="5">
        <f>COUNTIFS($E$26:$E$428, "Housing", $T$26:$T$428, "&gt;0")</f>
        <v>198</v>
      </c>
      <c r="U13" s="6">
        <f>SUMIF($E$26:$E$428, "Housing", $U$26:$U$428)</f>
        <v>6.4580000000000011</v>
      </c>
      <c r="V13" s="5">
        <f>COUNTIFS($E$26:$E$428, "Housing", $V$26:$V$428, "&gt;0")</f>
        <v>26</v>
      </c>
      <c r="W13" s="6">
        <f>SUMIF($E$26:$E$428, "Housing", $W$26:$W$428)</f>
        <v>4.2469999999999999</v>
      </c>
      <c r="X13" s="5">
        <f>COUNTIFS($E$26:$E$428, "Housing", $X$26:$X$428, "&gt;0")</f>
        <v>22</v>
      </c>
      <c r="Y13" s="6">
        <f>SUMIF($E$26:$E$428, "Housing", $Y$26:$Y$428)</f>
        <v>67.597999999999999</v>
      </c>
      <c r="Z13" s="5">
        <f>COUNTIFS($E$26:$E$428, "Housing", $Z$26:$Z$428, "&gt;0")</f>
        <v>260</v>
      </c>
      <c r="AA13" s="6">
        <f>SUMIF($E$26:$E$428, "Housing", $AA$26:$AA$428)</f>
        <v>124.67000000000007</v>
      </c>
      <c r="AB13" s="5">
        <f>COUNTIFS($E$26:$E$428, "Housing", $AB$26:$AB$428, "&gt;0")</f>
        <v>281</v>
      </c>
      <c r="AC13" s="24"/>
      <c r="AD13" s="24"/>
      <c r="AF13" s="12"/>
      <c r="AG13" s="12"/>
      <c r="AH13" s="12"/>
    </row>
    <row r="14" spans="2:34" x14ac:dyDescent="0.25">
      <c r="C14" s="43"/>
      <c r="D14" s="23" t="s">
        <v>51</v>
      </c>
      <c r="E14" s="5">
        <f>COUNTIF($E$26:$E$428, "Employment")</f>
        <v>32</v>
      </c>
      <c r="F14" s="6">
        <f>SUMIF($E$26:$E$428, "Employment", $F$26:$F$428)</f>
        <v>409.55700000000002</v>
      </c>
      <c r="G14" s="6">
        <f>SUMIF($E$26:$E$428, "Employment", $G$26:$G$428)</f>
        <v>398.03599999999994</v>
      </c>
      <c r="H14" s="7">
        <f>COUNTIFS($E$26:$E$428, "Employment", $H$26:$H$428, "=100")</f>
        <v>25</v>
      </c>
      <c r="I14" s="6">
        <f>SUMIF($E$26:$E$428, "Employment", $I$26:$I$428)</f>
        <v>6.4429999999999996</v>
      </c>
      <c r="J14" s="7">
        <f>COUNTIFS($E$26:$E$428, "Employment", $J$26:$J$428, "&gt;0")</f>
        <v>2</v>
      </c>
      <c r="K14" s="6">
        <f>SUMIF($E$26:$E$428, "Employment", $K$26:$K$428)</f>
        <v>1.6789999999999998</v>
      </c>
      <c r="L14" s="7">
        <f>COUNTIFS($E$26:$E$428, "Employment", $L$26:$L$428, "&gt;0")</f>
        <v>2</v>
      </c>
      <c r="M14" s="6">
        <f>SUMIF($E$26:$E$428, "Employment", $M$26:$M$428)</f>
        <v>3.399</v>
      </c>
      <c r="N14" s="7">
        <f>COUNTIFS($E$26:$E$428, "Employment", $N$26:$N$428, "&gt;0")</f>
        <v>6</v>
      </c>
      <c r="O14" s="6">
        <f>SUMIF($E$26:$E$428, "Employment", $O$26:$O$428)</f>
        <v>30.815000000000005</v>
      </c>
      <c r="P14" s="7">
        <f>COUNTIFS($E$26:$E$428, "Employment", $P$26:$P$428, "&gt;0")</f>
        <v>29</v>
      </c>
      <c r="Q14" s="6">
        <f>SUMIF($E$26:$E$428, "Employment", $Q$26:$Q$428)</f>
        <v>4.1749999999999989</v>
      </c>
      <c r="R14" s="7">
        <f>COUNTIFS($E$26:$E$428, "Employment", $R$26:$R$428, "&gt;0")</f>
        <v>29</v>
      </c>
      <c r="S14" s="6">
        <f>SUMIF($E$26:$E$428, "Employment", $S$26:$S$428)</f>
        <v>6.275999999999998</v>
      </c>
      <c r="T14" s="7">
        <f>COUNTIFS($E$26:$E$428, "Employment", $T$26:$T$428, "&gt;0")</f>
        <v>26</v>
      </c>
      <c r="U14" s="6">
        <f>SUMIF($E$26:$E$428, "Employment", $U$26:$U$428)</f>
        <v>2.3679999999999999</v>
      </c>
      <c r="V14" s="5">
        <f>COUNTIFS($E$26:$E$428, "Employment", $V$26:$V$428, "&gt;0")</f>
        <v>1</v>
      </c>
      <c r="W14" s="6">
        <f>SUMIF($E$26:$E$428, "Employment", $W$26:$W$428)</f>
        <v>2.2839999999999998</v>
      </c>
      <c r="X14" s="7">
        <f>COUNTIFS($E$26:$E$428, "Employment", $X$26:$X$428, "&gt;0")</f>
        <v>1</v>
      </c>
      <c r="Y14" s="6">
        <f>SUMIF($E$26:$E$428, "Employment", $Y$26:$Y$428)</f>
        <v>13.505000000000003</v>
      </c>
      <c r="Z14" s="7">
        <f>COUNTIFS($E$26:$E$428, "Employment", $Z$26:$Z$428, "&gt;0")</f>
        <v>29</v>
      </c>
      <c r="AA14" s="6">
        <f>SUMIF($E$26:$E$428, "Employment", $AA$26:$AA$428)</f>
        <v>29.808000000000003</v>
      </c>
      <c r="AB14" s="7">
        <f>COUNTIFS($E$26:$E$428, "Employment", $AB$26:$AB$428, "&gt;0")</f>
        <v>29</v>
      </c>
      <c r="AC14" s="24"/>
      <c r="AD14" s="24"/>
      <c r="AF14" s="12"/>
      <c r="AG14" s="12"/>
      <c r="AH14" s="12"/>
    </row>
    <row r="15" spans="2:34" x14ac:dyDescent="0.25">
      <c r="C15" s="43"/>
      <c r="D15" s="11" t="s">
        <v>59</v>
      </c>
      <c r="E15" s="5">
        <f>COUNTIF($E$26:$E$428, "Mixed Use")</f>
        <v>23</v>
      </c>
      <c r="F15" s="6">
        <f>SUMIF($E$26:$E$428, "Mixed Use", $F$26:$F$428)</f>
        <v>728.58299999999997</v>
      </c>
      <c r="G15" s="6">
        <f>SUMIF($E$26:$E$428, "Mixed Use", $G$26:$G$428)</f>
        <v>668.88900000000012</v>
      </c>
      <c r="H15" s="7">
        <f>COUNTIFS($E$26:$E$428, "Mixed Use", $H$26:$H$428, "=100")</f>
        <v>10</v>
      </c>
      <c r="I15" s="6">
        <f>SUMIF($E$26:$E$428, "Mixed Use", $I$26:$I$428)</f>
        <v>40.933999999999997</v>
      </c>
      <c r="J15" s="7">
        <f>COUNTIFS($E$26:$E$428, "Mixed Use", $J$26:$J$428, "&gt;0")</f>
        <v>11</v>
      </c>
      <c r="K15" s="6">
        <f>SUMIF($E$26:$E$428, "Mixed Use", $K$26:$K$428)</f>
        <v>3.2459999999999996</v>
      </c>
      <c r="L15" s="7">
        <f>COUNTIFS($E$26:$E$428, "Mixed Use", $L$26:$L$428, "&gt;0")</f>
        <v>5</v>
      </c>
      <c r="M15" s="6">
        <f>SUMIF($E$26:$E$428, "Mixed Use", $M$26:$M$428)</f>
        <v>15.513999999999999</v>
      </c>
      <c r="N15" s="7">
        <f>COUNTIFS($E$26:$E$428, "Mixed Use", $N$26:$N$428, "&gt;0")</f>
        <v>10</v>
      </c>
      <c r="O15" s="6">
        <f>SUMIF($E$26:$E$428, "Mixed Use", $O$26:$O$428)</f>
        <v>56.573999999999991</v>
      </c>
      <c r="P15" s="7">
        <f>COUNTIFS($E$26:$E$428, "Mixed Use", $P$26:$P$428, "&gt;0")</f>
        <v>20</v>
      </c>
      <c r="Q15" s="6">
        <f>SUMIF($E$26:$E$428, "Mixed Use", $Q$26:$Q$428)</f>
        <v>9.6840000000000011</v>
      </c>
      <c r="R15" s="7">
        <f>COUNTIFS($E$26:$E$428, "Mixed Use", $R$26:$R$428, "&gt;0")</f>
        <v>19</v>
      </c>
      <c r="S15" s="6">
        <f>SUMIF($E$26:$E$428, "Mixed Use", $S$26:$S$428)</f>
        <v>11.981</v>
      </c>
      <c r="T15" s="7">
        <f>COUNTIFS($E$26:$E$428, "Mixed Use", $T$26:$T$428, "&gt;0")</f>
        <v>18</v>
      </c>
      <c r="U15" s="6">
        <f>SUMIF($E$26:$E$428, "Mixed Use", $U$26:$U$428)</f>
        <v>7.2390000000000008</v>
      </c>
      <c r="V15" s="5">
        <f>COUNTIFS($E$26:$E$428, "Mixed Use", $V$26:$V$428, "&gt;0")</f>
        <v>4</v>
      </c>
      <c r="W15" s="6">
        <f>SUMIF($E$26:$E$428, "Mixed Use", $W$26:$W$428)</f>
        <v>3.4009999999999998</v>
      </c>
      <c r="X15" s="7">
        <f>COUNTIFS($E$26:$E$428, "Mixed Use", $X$26:$X$428, "&gt;0")</f>
        <v>4</v>
      </c>
      <c r="Y15" s="6">
        <f>SUMIF($E$26:$E$428, "Mixed Use", $Y$26:$Y$428)</f>
        <v>26.934999999999999</v>
      </c>
      <c r="Z15" s="7">
        <f>COUNTIFS($E$26:$E$428, "Mixed Use", $Z$26:$Z$428, "&gt;0")</f>
        <v>18</v>
      </c>
      <c r="AA15" s="6">
        <f>SUMIF($E$26:$E$428, "Mixed Use", $AA$26:$AA$428)</f>
        <v>48.716000000000001</v>
      </c>
      <c r="AB15" s="7">
        <f>COUNTIFS($E$26:$E$428, "Mixed Use", $AB$26:$AB$428, "&gt;0")</f>
        <v>21</v>
      </c>
      <c r="AC15" s="24"/>
      <c r="AD15" s="24"/>
      <c r="AF15" s="12"/>
      <c r="AG15" s="12"/>
      <c r="AH15" s="12"/>
    </row>
    <row r="16" spans="2:34" ht="13" x14ac:dyDescent="0.3">
      <c r="C16" s="43"/>
      <c r="D16" s="8" t="s">
        <v>16</v>
      </c>
      <c r="E16" s="9">
        <f t="shared" ref="E16:AB16" si="0">SUM(E13:E15)</f>
        <v>403</v>
      </c>
      <c r="F16" s="25">
        <f t="shared" si="0"/>
        <v>2864.9119999999998</v>
      </c>
      <c r="G16" s="25">
        <f t="shared" si="0"/>
        <v>2720.3499999999995</v>
      </c>
      <c r="H16" s="35">
        <f t="shared" si="0"/>
        <v>304</v>
      </c>
      <c r="I16" s="25">
        <f t="shared" si="0"/>
        <v>72.301000000000002</v>
      </c>
      <c r="J16" s="9">
        <f t="shared" si="0"/>
        <v>58</v>
      </c>
      <c r="K16" s="25">
        <f t="shared" si="0"/>
        <v>16.535000000000004</v>
      </c>
      <c r="L16" s="9">
        <f t="shared" si="0"/>
        <v>31</v>
      </c>
      <c r="M16" s="25">
        <f t="shared" si="0"/>
        <v>55.725999999999985</v>
      </c>
      <c r="N16" s="9">
        <f t="shared" si="0"/>
        <v>85</v>
      </c>
      <c r="O16" s="25">
        <f t="shared" si="0"/>
        <v>249.58999999999989</v>
      </c>
      <c r="P16" s="9">
        <f t="shared" si="0"/>
        <v>320</v>
      </c>
      <c r="Q16" s="25">
        <f t="shared" si="0"/>
        <v>40.580999999999975</v>
      </c>
      <c r="R16" s="9">
        <f t="shared" si="0"/>
        <v>271</v>
      </c>
      <c r="S16" s="25">
        <f t="shared" si="0"/>
        <v>49.755000000000003</v>
      </c>
      <c r="T16" s="9">
        <f t="shared" si="0"/>
        <v>242</v>
      </c>
      <c r="U16" s="9">
        <f t="shared" si="0"/>
        <v>16.065000000000001</v>
      </c>
      <c r="V16" s="9">
        <f t="shared" si="0"/>
        <v>31</v>
      </c>
      <c r="W16" s="25">
        <f t="shared" si="0"/>
        <v>9.9319999999999986</v>
      </c>
      <c r="X16" s="9">
        <f t="shared" si="0"/>
        <v>27</v>
      </c>
      <c r="Y16" s="25">
        <f t="shared" si="0"/>
        <v>108.03800000000001</v>
      </c>
      <c r="Z16" s="9">
        <f t="shared" si="0"/>
        <v>307</v>
      </c>
      <c r="AA16" s="25">
        <f t="shared" si="0"/>
        <v>203.19400000000007</v>
      </c>
      <c r="AB16" s="9">
        <f t="shared" si="0"/>
        <v>331</v>
      </c>
      <c r="AC16" s="24"/>
      <c r="AD16" s="24"/>
      <c r="AF16" s="12"/>
      <c r="AG16" s="12"/>
      <c r="AH16" s="12"/>
    </row>
    <row r="17" spans="2:34" x14ac:dyDescent="0.25">
      <c r="C17" s="16"/>
      <c r="D17" s="16"/>
      <c r="AH17" s="24"/>
    </row>
    <row r="18" spans="2:34" ht="16" thickBot="1" x14ac:dyDescent="0.4">
      <c r="B18" s="2" t="s">
        <v>17</v>
      </c>
      <c r="C18" s="16"/>
      <c r="D18" s="16"/>
      <c r="AH18" s="24"/>
    </row>
    <row r="19" spans="2:34" ht="32.15" customHeight="1" x14ac:dyDescent="0.25">
      <c r="B19" s="40" t="s">
        <v>66</v>
      </c>
      <c r="C19" s="49" t="s">
        <v>18</v>
      </c>
      <c r="D19" s="43"/>
      <c r="AH19" s="24"/>
    </row>
    <row r="20" spans="2:34" ht="28" customHeight="1" x14ac:dyDescent="0.25">
      <c r="B20" s="41" t="s">
        <v>67</v>
      </c>
      <c r="C20" s="50"/>
      <c r="D20" s="43"/>
      <c r="AH20" s="24"/>
    </row>
    <row r="21" spans="2:34" ht="18" x14ac:dyDescent="0.4">
      <c r="B21" s="17" t="s">
        <v>5</v>
      </c>
      <c r="C21" s="50"/>
      <c r="D21" s="43"/>
      <c r="G21" s="19"/>
      <c r="AH21" s="24"/>
    </row>
    <row r="22" spans="2:34" ht="46" customHeight="1" x14ac:dyDescent="0.4">
      <c r="B22" s="42" t="s">
        <v>68</v>
      </c>
      <c r="C22" s="50"/>
      <c r="D22" s="43"/>
      <c r="G22" s="19" t="s">
        <v>19</v>
      </c>
      <c r="AH22" s="24"/>
    </row>
    <row r="23" spans="2:34" ht="25.5" customHeight="1" thickBot="1" x14ac:dyDescent="0.3">
      <c r="B23" s="18" t="s">
        <v>4</v>
      </c>
      <c r="C23" s="51"/>
      <c r="D23" s="43"/>
      <c r="G23" s="52" t="s">
        <v>2</v>
      </c>
      <c r="H23" s="52"/>
      <c r="I23" s="52"/>
      <c r="J23" s="52"/>
      <c r="K23" s="52"/>
      <c r="L23" s="52"/>
      <c r="M23" s="52"/>
      <c r="N23" s="52"/>
      <c r="O23" s="52" t="s">
        <v>3</v>
      </c>
      <c r="P23" s="52"/>
      <c r="Q23" s="52"/>
      <c r="R23" s="52"/>
      <c r="S23" s="52"/>
      <c r="T23" s="52"/>
      <c r="U23" s="47" t="s">
        <v>898</v>
      </c>
      <c r="V23" s="47"/>
      <c r="W23" s="47"/>
      <c r="X23" s="47"/>
      <c r="Y23" s="46" t="s">
        <v>54</v>
      </c>
      <c r="Z23" s="47"/>
      <c r="AA23" s="47"/>
      <c r="AB23" s="48"/>
      <c r="AD23" s="10"/>
      <c r="AE23" s="10"/>
      <c r="AF23" s="10"/>
      <c r="AG23" s="10"/>
    </row>
    <row r="24" spans="2:34" ht="50.25" customHeight="1" x14ac:dyDescent="0.25">
      <c r="G24" s="52" t="s">
        <v>4</v>
      </c>
      <c r="H24" s="52"/>
      <c r="I24" s="52" t="s">
        <v>5</v>
      </c>
      <c r="J24" s="52"/>
      <c r="K24" s="52" t="s">
        <v>6</v>
      </c>
      <c r="L24" s="52"/>
      <c r="M24" s="52" t="s">
        <v>7</v>
      </c>
      <c r="N24" s="52"/>
      <c r="O24" s="46" t="s">
        <v>8</v>
      </c>
      <c r="P24" s="48"/>
      <c r="Q24" s="46" t="s">
        <v>9</v>
      </c>
      <c r="R24" s="48"/>
      <c r="S24" s="46" t="s">
        <v>10</v>
      </c>
      <c r="T24" s="48"/>
      <c r="U24" s="46" t="s">
        <v>879</v>
      </c>
      <c r="V24" s="48"/>
      <c r="W24" s="46" t="s">
        <v>55</v>
      </c>
      <c r="X24" s="48"/>
      <c r="Y24" s="52" t="s">
        <v>877</v>
      </c>
      <c r="Z24" s="52"/>
      <c r="AA24" s="52" t="s">
        <v>878</v>
      </c>
      <c r="AB24" s="52"/>
      <c r="AD24" s="10"/>
      <c r="AE24" s="10"/>
      <c r="AF24" s="10"/>
      <c r="AG24" s="10"/>
    </row>
    <row r="25" spans="2:34" ht="44.25" customHeight="1" x14ac:dyDescent="0.25">
      <c r="B25" s="33" t="s">
        <v>20</v>
      </c>
      <c r="C25" s="33" t="s">
        <v>21</v>
      </c>
      <c r="D25" s="33" t="s">
        <v>71</v>
      </c>
      <c r="E25" s="33" t="s">
        <v>11</v>
      </c>
      <c r="F25" s="33" t="s">
        <v>13</v>
      </c>
      <c r="G25" s="33" t="s">
        <v>13</v>
      </c>
      <c r="H25" s="33" t="s">
        <v>22</v>
      </c>
      <c r="I25" s="33" t="s">
        <v>13</v>
      </c>
      <c r="J25" s="33" t="s">
        <v>22</v>
      </c>
      <c r="K25" s="33" t="s">
        <v>13</v>
      </c>
      <c r="L25" s="22" t="s">
        <v>22</v>
      </c>
      <c r="M25" s="33" t="s">
        <v>13</v>
      </c>
      <c r="N25" s="33" t="s">
        <v>22</v>
      </c>
      <c r="O25" s="33" t="s">
        <v>13</v>
      </c>
      <c r="P25" s="33" t="s">
        <v>22</v>
      </c>
      <c r="Q25" s="33" t="s">
        <v>13</v>
      </c>
      <c r="R25" s="33" t="s">
        <v>22</v>
      </c>
      <c r="S25" s="33" t="s">
        <v>13</v>
      </c>
      <c r="T25" s="33" t="s">
        <v>22</v>
      </c>
      <c r="U25" s="33" t="s">
        <v>13</v>
      </c>
      <c r="V25" s="33" t="s">
        <v>22</v>
      </c>
      <c r="W25" s="33" t="s">
        <v>13</v>
      </c>
      <c r="X25" s="33" t="s">
        <v>22</v>
      </c>
      <c r="Y25" s="33" t="s">
        <v>13</v>
      </c>
      <c r="Z25" s="33" t="s">
        <v>22</v>
      </c>
      <c r="AA25" s="33" t="s">
        <v>13</v>
      </c>
      <c r="AB25" s="33" t="s">
        <v>22</v>
      </c>
      <c r="AC25" s="33" t="s">
        <v>23</v>
      </c>
      <c r="AD25" s="33" t="s">
        <v>24</v>
      </c>
      <c r="AE25" s="32" t="s">
        <v>25</v>
      </c>
      <c r="AF25" s="32" t="s">
        <v>26</v>
      </c>
      <c r="AG25" s="33" t="s">
        <v>27</v>
      </c>
      <c r="AH25" s="33" t="s">
        <v>28</v>
      </c>
    </row>
    <row r="26" spans="2:34" x14ac:dyDescent="0.25">
      <c r="B26" s="11" t="str">
        <f>Calculations!A2</f>
        <v>19C006</v>
      </c>
      <c r="C26" s="20" t="str">
        <f>Calculations!B2</f>
        <v>Froom Street</v>
      </c>
      <c r="D26" s="20" t="str">
        <f>Calculations!C2</f>
        <v>Chorley</v>
      </c>
      <c r="E26" s="11" t="str">
        <f>Calculations!D2</f>
        <v>Housing</v>
      </c>
      <c r="F26" s="34">
        <f>Calculations!E2</f>
        <v>2.536</v>
      </c>
      <c r="G26" s="34">
        <f>Calculations!I2</f>
        <v>2.536</v>
      </c>
      <c r="H26" s="34">
        <f>Calculations!M2</f>
        <v>100</v>
      </c>
      <c r="I26" s="34">
        <f>Calculations!H2</f>
        <v>0</v>
      </c>
      <c r="J26" s="34">
        <f>Calculations!L2</f>
        <v>0</v>
      </c>
      <c r="K26" s="34">
        <f>Calculations!G2</f>
        <v>0</v>
      </c>
      <c r="L26" s="34">
        <f>Calculations!K2</f>
        <v>0</v>
      </c>
      <c r="M26" s="34">
        <f>Calculations!F2</f>
        <v>0</v>
      </c>
      <c r="N26" s="34">
        <f>Calculations!J2</f>
        <v>0</v>
      </c>
      <c r="O26" s="34">
        <f>Calculations!S2</f>
        <v>0.121</v>
      </c>
      <c r="P26" s="34">
        <f>Calculations!X2</f>
        <v>4.771293375394321</v>
      </c>
      <c r="Q26" s="34">
        <f>Calculations!P2</f>
        <v>1.7000000000000001E-2</v>
      </c>
      <c r="R26" s="34">
        <f>Calculations!V2</f>
        <v>2.4842271293375391</v>
      </c>
      <c r="S26" s="34">
        <f>Calculations!O2</f>
        <v>4.5999999999999999E-2</v>
      </c>
      <c r="T26" s="34">
        <f>Calculations!T2</f>
        <v>1.8138801261829651</v>
      </c>
      <c r="U26" s="34">
        <f>Calculations!Z2</f>
        <v>0</v>
      </c>
      <c r="V26" s="34">
        <f>Calculations!AB2</f>
        <v>0</v>
      </c>
      <c r="W26" s="34">
        <f>Calculations!AA2</f>
        <v>0</v>
      </c>
      <c r="X26" s="34">
        <f>Calculations!AC2</f>
        <v>0</v>
      </c>
      <c r="Y26" s="34">
        <f>Calculations!AE2</f>
        <v>5.5E-2</v>
      </c>
      <c r="Z26" s="34">
        <f>Calculations!AG2</f>
        <v>2.1687697160883279</v>
      </c>
      <c r="AA26" s="34">
        <f>Calculations!AF2</f>
        <v>0.19600000000000001</v>
      </c>
      <c r="AB26" s="34">
        <f>Calculations!AH2</f>
        <v>7.728706624605679</v>
      </c>
      <c r="AC26" s="21" t="s">
        <v>52</v>
      </c>
      <c r="AD26" s="20" t="s">
        <v>883</v>
      </c>
      <c r="AE26" s="26" t="s">
        <v>889</v>
      </c>
      <c r="AF26" s="26" t="s">
        <v>890</v>
      </c>
      <c r="AG26" s="26" t="s">
        <v>934</v>
      </c>
      <c r="AH26" s="20"/>
    </row>
    <row r="27" spans="2:34" ht="25" x14ac:dyDescent="0.25">
      <c r="B27" s="11" t="str">
        <f>Calculations!A3</f>
        <v>19C050</v>
      </c>
      <c r="C27" s="20" t="str">
        <f>Calculations!B3</f>
        <v>Land at Euxton Park Golf Centre, Euxton Lane, Chorley, PR7 6DL</v>
      </c>
      <c r="D27" s="20" t="str">
        <f>Calculations!C3</f>
        <v>Chorley</v>
      </c>
      <c r="E27" s="11" t="str">
        <f>Calculations!D3</f>
        <v>Employment</v>
      </c>
      <c r="F27" s="34">
        <f>Calculations!E3</f>
        <v>0.69</v>
      </c>
      <c r="G27" s="34">
        <f>Calculations!I3</f>
        <v>0.69</v>
      </c>
      <c r="H27" s="34">
        <f>Calculations!M3</f>
        <v>100</v>
      </c>
      <c r="I27" s="34">
        <f>Calculations!H3</f>
        <v>0</v>
      </c>
      <c r="J27" s="34">
        <f>Calculations!L3</f>
        <v>0</v>
      </c>
      <c r="K27" s="34">
        <f>Calculations!G3</f>
        <v>0</v>
      </c>
      <c r="L27" s="34">
        <f>Calculations!K3</f>
        <v>0</v>
      </c>
      <c r="M27" s="34">
        <f>Calculations!F3</f>
        <v>0</v>
      </c>
      <c r="N27" s="34">
        <f>Calculations!J3</f>
        <v>0</v>
      </c>
      <c r="O27" s="34">
        <f>Calculations!S3</f>
        <v>0.14800000000000002</v>
      </c>
      <c r="P27" s="34">
        <f>Calculations!X3</f>
        <v>21.449275362318847</v>
      </c>
      <c r="Q27" s="34">
        <f>Calculations!P3</f>
        <v>6.0000000000000001E-3</v>
      </c>
      <c r="R27" s="34">
        <f>Calculations!V3</f>
        <v>2.6086956521739135</v>
      </c>
      <c r="S27" s="34">
        <f>Calculations!O3</f>
        <v>1.2E-2</v>
      </c>
      <c r="T27" s="34">
        <f>Calculations!T3</f>
        <v>1.7391304347826086</v>
      </c>
      <c r="U27" s="34">
        <f>Calculations!Z3</f>
        <v>0</v>
      </c>
      <c r="V27" s="34">
        <f>Calculations!AB3</f>
        <v>0</v>
      </c>
      <c r="W27" s="34">
        <f>Calculations!AA3</f>
        <v>0</v>
      </c>
      <c r="X27" s="34">
        <f>Calculations!AC3</f>
        <v>0</v>
      </c>
      <c r="Y27" s="34">
        <f>Calculations!AE3</f>
        <v>7.3999999999999996E-2</v>
      </c>
      <c r="Z27" s="34">
        <f>Calculations!AG3</f>
        <v>10.72463768115942</v>
      </c>
      <c r="AA27" s="34">
        <f>Calculations!AF3</f>
        <v>0.17100000000000001</v>
      </c>
      <c r="AB27" s="34">
        <f>Calculations!AH3</f>
        <v>24.782608695652179</v>
      </c>
      <c r="AC27" s="21" t="s">
        <v>53</v>
      </c>
      <c r="AD27" s="20" t="s">
        <v>883</v>
      </c>
      <c r="AE27" s="26" t="s">
        <v>889</v>
      </c>
      <c r="AF27" s="26" t="s">
        <v>890</v>
      </c>
      <c r="AG27" s="26" t="s">
        <v>934</v>
      </c>
      <c r="AH27" s="20"/>
    </row>
    <row r="28" spans="2:34" x14ac:dyDescent="0.25">
      <c r="B28" s="11" t="str">
        <f>Calculations!A4</f>
        <v>19C060</v>
      </c>
      <c r="C28" s="20" t="str">
        <f>Calculations!B4</f>
        <v>Land Adjacent to Higher Stanworth Farm, Bolton Road</v>
      </c>
      <c r="D28" s="20" t="str">
        <f>Calculations!C4</f>
        <v>Chorley</v>
      </c>
      <c r="E28" s="11" t="str">
        <f>Calculations!D4</f>
        <v>Employment</v>
      </c>
      <c r="F28" s="34">
        <f>Calculations!E4</f>
        <v>17.742999999999999</v>
      </c>
      <c r="G28" s="34">
        <f>Calculations!I4</f>
        <v>17.742999999999999</v>
      </c>
      <c r="H28" s="34">
        <f>Calculations!M4</f>
        <v>100</v>
      </c>
      <c r="I28" s="34">
        <f>Calculations!H4</f>
        <v>0</v>
      </c>
      <c r="J28" s="34">
        <f>Calculations!L4</f>
        <v>0</v>
      </c>
      <c r="K28" s="34">
        <f>Calculations!G4</f>
        <v>0</v>
      </c>
      <c r="L28" s="34">
        <f>Calculations!K4</f>
        <v>0</v>
      </c>
      <c r="M28" s="34">
        <f>Calculations!F4</f>
        <v>0</v>
      </c>
      <c r="N28" s="34">
        <f>Calculations!J4</f>
        <v>0</v>
      </c>
      <c r="O28" s="34">
        <f>Calculations!S4</f>
        <v>2.706</v>
      </c>
      <c r="P28" s="34">
        <f>Calculations!X4</f>
        <v>15.251084934903908</v>
      </c>
      <c r="Q28" s="34">
        <f>Calculations!P4</f>
        <v>0.125</v>
      </c>
      <c r="R28" s="34">
        <f>Calculations!V4</f>
        <v>2.0853294256890043</v>
      </c>
      <c r="S28" s="34">
        <f>Calculations!O4</f>
        <v>0.245</v>
      </c>
      <c r="T28" s="34">
        <f>Calculations!T4</f>
        <v>1.3808262413346108</v>
      </c>
      <c r="U28" s="34">
        <f>Calculations!Z4</f>
        <v>0</v>
      </c>
      <c r="V28" s="34">
        <f>Calculations!AB4</f>
        <v>0</v>
      </c>
      <c r="W28" s="34">
        <f>Calculations!AA4</f>
        <v>0</v>
      </c>
      <c r="X28" s="34">
        <f>Calculations!AC4</f>
        <v>0</v>
      </c>
      <c r="Y28" s="34">
        <f>Calculations!AE4</f>
        <v>1.03</v>
      </c>
      <c r="Z28" s="34">
        <f>Calculations!AG4</f>
        <v>5.8051062390802013</v>
      </c>
      <c r="AA28" s="34">
        <f>Calculations!AF4</f>
        <v>4.194</v>
      </c>
      <c r="AB28" s="34">
        <f>Calculations!AH4</f>
        <v>23.637490841458604</v>
      </c>
      <c r="AC28" s="21" t="s">
        <v>53</v>
      </c>
      <c r="AD28" s="20" t="s">
        <v>883</v>
      </c>
      <c r="AE28" s="26" t="s">
        <v>889</v>
      </c>
      <c r="AF28" s="26" t="s">
        <v>890</v>
      </c>
      <c r="AG28" s="26" t="s">
        <v>935</v>
      </c>
      <c r="AH28" s="20"/>
    </row>
    <row r="29" spans="2:34" x14ac:dyDescent="0.25">
      <c r="B29" s="11" t="str">
        <f>Calculations!A5</f>
        <v>19C099</v>
      </c>
      <c r="C29" s="20" t="str">
        <f>Calculations!B5</f>
        <v>Land off M65 J3 and Bolton Road</v>
      </c>
      <c r="D29" s="20" t="str">
        <f>Calculations!C5</f>
        <v>Chorley</v>
      </c>
      <c r="E29" s="11" t="str">
        <f>Calculations!D5</f>
        <v>Employment</v>
      </c>
      <c r="F29" s="34">
        <f>Calculations!E5</f>
        <v>3.6989999999999998</v>
      </c>
      <c r="G29" s="34">
        <f>Calculations!I5</f>
        <v>3.6989999999999998</v>
      </c>
      <c r="H29" s="34">
        <f>Calculations!M5</f>
        <v>100</v>
      </c>
      <c r="I29" s="34">
        <f>Calculations!H5</f>
        <v>0</v>
      </c>
      <c r="J29" s="34">
        <f>Calculations!L5</f>
        <v>0</v>
      </c>
      <c r="K29" s="34">
        <f>Calculations!G5</f>
        <v>0</v>
      </c>
      <c r="L29" s="34">
        <f>Calculations!K5</f>
        <v>0</v>
      </c>
      <c r="M29" s="34">
        <f>Calculations!F5</f>
        <v>0</v>
      </c>
      <c r="N29" s="34">
        <f>Calculations!J5</f>
        <v>0</v>
      </c>
      <c r="O29" s="34">
        <f>Calculations!S5</f>
        <v>0.20200000000000001</v>
      </c>
      <c r="P29" s="34">
        <f>Calculations!X5</f>
        <v>5.4609353879426878</v>
      </c>
      <c r="Q29" s="34">
        <f>Calculations!P5</f>
        <v>0.01</v>
      </c>
      <c r="R29" s="34">
        <f>Calculations!V5</f>
        <v>2.9197080291970807</v>
      </c>
      <c r="S29" s="34">
        <f>Calculations!O5</f>
        <v>9.8000000000000004E-2</v>
      </c>
      <c r="T29" s="34">
        <f>Calculations!T5</f>
        <v>2.6493646931603139</v>
      </c>
      <c r="U29" s="34">
        <f>Calculations!Z5</f>
        <v>0</v>
      </c>
      <c r="V29" s="34">
        <f>Calculations!AB5</f>
        <v>0</v>
      </c>
      <c r="W29" s="34">
        <f>Calculations!AA5</f>
        <v>0</v>
      </c>
      <c r="X29" s="34">
        <f>Calculations!AC5</f>
        <v>0</v>
      </c>
      <c r="Y29" s="34">
        <f>Calculations!AE5</f>
        <v>6.8000000000000005E-2</v>
      </c>
      <c r="Z29" s="34">
        <f>Calculations!AG5</f>
        <v>1.8383346850500137</v>
      </c>
      <c r="AA29" s="34">
        <f>Calculations!AF5</f>
        <v>0.159</v>
      </c>
      <c r="AB29" s="34">
        <f>Calculations!AH5</f>
        <v>4.2984590429845904</v>
      </c>
      <c r="AC29" s="21" t="s">
        <v>53</v>
      </c>
      <c r="AD29" s="20" t="s">
        <v>883</v>
      </c>
      <c r="AE29" s="26" t="s">
        <v>889</v>
      </c>
      <c r="AF29" s="26" t="s">
        <v>890</v>
      </c>
      <c r="AG29" s="26" t="s">
        <v>935</v>
      </c>
      <c r="AH29" s="20"/>
    </row>
    <row r="30" spans="2:34" ht="75" x14ac:dyDescent="0.25">
      <c r="B30" s="11" t="str">
        <f>Calculations!A6</f>
        <v>19C100</v>
      </c>
      <c r="C30" s="20" t="str">
        <f>Calculations!B6</f>
        <v>Land at Bagganley Lane</v>
      </c>
      <c r="D30" s="20" t="str">
        <f>Calculations!C6</f>
        <v>Chorley</v>
      </c>
      <c r="E30" s="11" t="str">
        <f>Calculations!D6</f>
        <v>Mixed Use</v>
      </c>
      <c r="F30" s="34">
        <f>Calculations!E6</f>
        <v>13.324</v>
      </c>
      <c r="G30" s="34">
        <f>Calculations!I6</f>
        <v>10.383999999999999</v>
      </c>
      <c r="H30" s="34">
        <f>Calculations!M6</f>
        <v>77.934554187931539</v>
      </c>
      <c r="I30" s="34">
        <f>Calculations!H6</f>
        <v>1.169</v>
      </c>
      <c r="J30" s="34">
        <f>Calculations!L6</f>
        <v>8.7736415490843598</v>
      </c>
      <c r="K30" s="34">
        <f>Calculations!G6</f>
        <v>1.4059999999999999</v>
      </c>
      <c r="L30" s="34">
        <f>Calculations!K6</f>
        <v>10.552386670669469</v>
      </c>
      <c r="M30" s="34">
        <f>Calculations!F6</f>
        <v>0.36499999999999999</v>
      </c>
      <c r="N30" s="34">
        <f>Calculations!J6</f>
        <v>2.73941759231462</v>
      </c>
      <c r="O30" s="34">
        <f>Calculations!S6</f>
        <v>1.429</v>
      </c>
      <c r="P30" s="34">
        <f>Calculations!X6</f>
        <v>10.725007505253679</v>
      </c>
      <c r="Q30" s="34">
        <f>Calculations!P6</f>
        <v>0.15</v>
      </c>
      <c r="R30" s="34">
        <f>Calculations!V6</f>
        <v>3.129690783548484</v>
      </c>
      <c r="S30" s="34">
        <f>Calculations!O6</f>
        <v>0.26700000000000002</v>
      </c>
      <c r="T30" s="34">
        <f>Calculations!T6</f>
        <v>2.0039027319123388</v>
      </c>
      <c r="U30" s="34">
        <f>Calculations!Z6</f>
        <v>0.61199999999999999</v>
      </c>
      <c r="V30" s="34">
        <f>Calculations!AB6</f>
        <v>4.5932152506754722</v>
      </c>
      <c r="W30" s="34">
        <f>Calculations!AA6</f>
        <v>1.329</v>
      </c>
      <c r="X30" s="34">
        <f>Calculations!AC6</f>
        <v>9.9744821374962473</v>
      </c>
      <c r="Y30" s="34">
        <f>Calculations!AE6</f>
        <v>0.40600000000000003</v>
      </c>
      <c r="Z30" s="34">
        <f>Calculations!AG6</f>
        <v>3.0471329930951669</v>
      </c>
      <c r="AA30" s="34">
        <f>Calculations!AF6</f>
        <v>0.91300000000000003</v>
      </c>
      <c r="AB30" s="34">
        <f>Calculations!AH6</f>
        <v>6.8522966076253384</v>
      </c>
      <c r="AC30" s="21" t="s">
        <v>52</v>
      </c>
      <c r="AD30" s="20" t="s">
        <v>880</v>
      </c>
      <c r="AE30" s="26" t="s">
        <v>881</v>
      </c>
      <c r="AF30" s="26" t="s">
        <v>886</v>
      </c>
      <c r="AG30" s="26" t="s">
        <v>934</v>
      </c>
      <c r="AH30" s="20"/>
    </row>
    <row r="31" spans="2:34" ht="75" x14ac:dyDescent="0.25">
      <c r="B31" s="11" t="str">
        <f>Calculations!A7</f>
        <v>19C227x</v>
      </c>
      <c r="C31" s="20" t="str">
        <f>Calculations!B7</f>
        <v>North of Bonds Lane</v>
      </c>
      <c r="D31" s="20" t="str">
        <f>Calculations!C7</f>
        <v>Chorley</v>
      </c>
      <c r="E31" s="11" t="str">
        <f>Calculations!D7</f>
        <v>Housing</v>
      </c>
      <c r="F31" s="34">
        <f>Calculations!E7</f>
        <v>3.3980000000000001</v>
      </c>
      <c r="G31" s="34">
        <f>Calculations!I7</f>
        <v>3.3960000000000004</v>
      </c>
      <c r="H31" s="34">
        <f>Calculations!M7</f>
        <v>99.941141848145975</v>
      </c>
      <c r="I31" s="34">
        <f>Calculations!H7</f>
        <v>0</v>
      </c>
      <c r="J31" s="34">
        <f>Calculations!L7</f>
        <v>0</v>
      </c>
      <c r="K31" s="34">
        <f>Calculations!G7</f>
        <v>0</v>
      </c>
      <c r="L31" s="34">
        <f>Calculations!K7</f>
        <v>0</v>
      </c>
      <c r="M31" s="34">
        <f>Calculations!F7</f>
        <v>2E-3</v>
      </c>
      <c r="N31" s="34">
        <f>Calculations!J7</f>
        <v>5.885815185403178E-2</v>
      </c>
      <c r="O31" s="34">
        <f>Calculations!S7</f>
        <v>0.73299999999999998</v>
      </c>
      <c r="P31" s="34">
        <f>Calculations!X7</f>
        <v>21.571512654502648</v>
      </c>
      <c r="Q31" s="34">
        <f>Calculations!P7</f>
        <v>0.153</v>
      </c>
      <c r="R31" s="34">
        <f>Calculations!V7</f>
        <v>9.0347263095938786</v>
      </c>
      <c r="S31" s="34">
        <f>Calculations!O7</f>
        <v>0.154</v>
      </c>
      <c r="T31" s="34">
        <f>Calculations!T7</f>
        <v>4.5320776927604474</v>
      </c>
      <c r="U31" s="34">
        <f>Calculations!Z7</f>
        <v>0</v>
      </c>
      <c r="V31" s="34">
        <f>Calculations!AB7</f>
        <v>0</v>
      </c>
      <c r="W31" s="34">
        <f>Calculations!AA7</f>
        <v>0</v>
      </c>
      <c r="X31" s="34">
        <f>Calculations!AC7</f>
        <v>0</v>
      </c>
      <c r="Y31" s="34">
        <f>Calculations!AE7</f>
        <v>0.39300000000000002</v>
      </c>
      <c r="Z31" s="34">
        <f>Calculations!AG7</f>
        <v>11.565626839317247</v>
      </c>
      <c r="AA31" s="34">
        <f>Calculations!AF7</f>
        <v>0.503</v>
      </c>
      <c r="AB31" s="34">
        <f>Calculations!AH7</f>
        <v>14.802825191288992</v>
      </c>
      <c r="AC31" s="21" t="s">
        <v>52</v>
      </c>
      <c r="AD31" s="20" t="s">
        <v>880</v>
      </c>
      <c r="AE31" s="26" t="s">
        <v>881</v>
      </c>
      <c r="AF31" s="26" t="s">
        <v>886</v>
      </c>
      <c r="AG31" s="26" t="s">
        <v>934</v>
      </c>
      <c r="AH31" s="20"/>
    </row>
    <row r="32" spans="2:34" x14ac:dyDescent="0.25">
      <c r="B32" s="11" t="str">
        <f>Calculations!A8</f>
        <v>19C228x</v>
      </c>
      <c r="C32" s="20" t="str">
        <f>Calculations!B8</f>
        <v>Land South East Belmont Road/Abbey Grove</v>
      </c>
      <c r="D32" s="20" t="str">
        <f>Calculations!C8</f>
        <v>Chorley</v>
      </c>
      <c r="E32" s="11" t="str">
        <f>Calculations!D8</f>
        <v>Housing</v>
      </c>
      <c r="F32" s="34">
        <f>Calculations!E8</f>
        <v>4.6950000000000003</v>
      </c>
      <c r="G32" s="34">
        <f>Calculations!I8</f>
        <v>4.6950000000000003</v>
      </c>
      <c r="H32" s="34">
        <f>Calculations!M8</f>
        <v>100</v>
      </c>
      <c r="I32" s="34">
        <f>Calculations!H8</f>
        <v>0</v>
      </c>
      <c r="J32" s="34">
        <f>Calculations!L8</f>
        <v>0</v>
      </c>
      <c r="K32" s="34">
        <f>Calculations!G8</f>
        <v>0</v>
      </c>
      <c r="L32" s="34">
        <f>Calculations!K8</f>
        <v>0</v>
      </c>
      <c r="M32" s="34">
        <f>Calculations!F8</f>
        <v>0</v>
      </c>
      <c r="N32" s="34">
        <f>Calculations!J8</f>
        <v>0</v>
      </c>
      <c r="O32" s="34">
        <f>Calculations!S8</f>
        <v>0.78800000000000003</v>
      </c>
      <c r="P32" s="34">
        <f>Calculations!X8</f>
        <v>16.783812566560169</v>
      </c>
      <c r="Q32" s="34">
        <f>Calculations!P8</f>
        <v>0.16800000000000001</v>
      </c>
      <c r="R32" s="34">
        <f>Calculations!V8</f>
        <v>8.5835995740149098</v>
      </c>
      <c r="S32" s="34">
        <f>Calculations!O8</f>
        <v>0.23499999999999999</v>
      </c>
      <c r="T32" s="34">
        <f>Calculations!T8</f>
        <v>5.005324813631522</v>
      </c>
      <c r="U32" s="34">
        <f>Calculations!Z8</f>
        <v>0</v>
      </c>
      <c r="V32" s="34">
        <f>Calculations!AB8</f>
        <v>0</v>
      </c>
      <c r="W32" s="34">
        <f>Calculations!AA8</f>
        <v>0</v>
      </c>
      <c r="X32" s="34">
        <f>Calculations!AC8</f>
        <v>0</v>
      </c>
      <c r="Y32" s="34">
        <f>Calculations!AE8</f>
        <v>0.40600000000000003</v>
      </c>
      <c r="Z32" s="34">
        <f>Calculations!AG8</f>
        <v>8.6474973375931832</v>
      </c>
      <c r="AA32" s="34">
        <f>Calculations!AF8</f>
        <v>0.43099999999999999</v>
      </c>
      <c r="AB32" s="34">
        <f>Calculations!AH8</f>
        <v>9.1799787007454743</v>
      </c>
      <c r="AC32" s="21" t="s">
        <v>52</v>
      </c>
      <c r="AD32" s="20" t="s">
        <v>883</v>
      </c>
      <c r="AE32" s="26" t="s">
        <v>889</v>
      </c>
      <c r="AF32" s="26" t="s">
        <v>890</v>
      </c>
      <c r="AG32" s="26" t="s">
        <v>936</v>
      </c>
      <c r="AH32" s="20"/>
    </row>
    <row r="33" spans="2:34" x14ac:dyDescent="0.25">
      <c r="B33" s="11" t="str">
        <f>Calculations!A9</f>
        <v>19C230x</v>
      </c>
      <c r="C33" s="20" t="str">
        <f>Calculations!B9</f>
        <v>Land off Westhoughton Road</v>
      </c>
      <c r="D33" s="20" t="str">
        <f>Calculations!C9</f>
        <v>Chorley</v>
      </c>
      <c r="E33" s="11" t="str">
        <f>Calculations!D9</f>
        <v>Housing</v>
      </c>
      <c r="F33" s="34">
        <f>Calculations!E9</f>
        <v>0.63700000000000001</v>
      </c>
      <c r="G33" s="34">
        <f>Calculations!I9</f>
        <v>0.63700000000000001</v>
      </c>
      <c r="H33" s="34">
        <f>Calculations!M9</f>
        <v>100</v>
      </c>
      <c r="I33" s="34">
        <f>Calculations!H9</f>
        <v>0</v>
      </c>
      <c r="J33" s="34">
        <f>Calculations!L9</f>
        <v>0</v>
      </c>
      <c r="K33" s="34">
        <f>Calculations!G9</f>
        <v>0</v>
      </c>
      <c r="L33" s="34">
        <f>Calculations!K9</f>
        <v>0</v>
      </c>
      <c r="M33" s="34">
        <f>Calculations!F9</f>
        <v>0</v>
      </c>
      <c r="N33" s="34">
        <f>Calculations!J9</f>
        <v>0</v>
      </c>
      <c r="O33" s="34">
        <f>Calculations!S9</f>
        <v>0</v>
      </c>
      <c r="P33" s="34">
        <f>Calculations!X9</f>
        <v>0</v>
      </c>
      <c r="Q33" s="34">
        <f>Calculations!P9</f>
        <v>0</v>
      </c>
      <c r="R33" s="34">
        <f>Calculations!V9</f>
        <v>0</v>
      </c>
      <c r="S33" s="34">
        <f>Calculations!O9</f>
        <v>0</v>
      </c>
      <c r="T33" s="34">
        <f>Calculations!T9</f>
        <v>0</v>
      </c>
      <c r="U33" s="34">
        <f>Calculations!Z9</f>
        <v>0</v>
      </c>
      <c r="V33" s="34">
        <f>Calculations!AB9</f>
        <v>0</v>
      </c>
      <c r="W33" s="34">
        <f>Calculations!AA9</f>
        <v>0</v>
      </c>
      <c r="X33" s="34">
        <f>Calculations!AC9</f>
        <v>0</v>
      </c>
      <c r="Y33" s="34">
        <f>Calculations!AE9</f>
        <v>0</v>
      </c>
      <c r="Z33" s="34">
        <f>Calculations!AG9</f>
        <v>0</v>
      </c>
      <c r="AA33" s="34">
        <f>Calculations!AF9</f>
        <v>0</v>
      </c>
      <c r="AB33" s="34">
        <f>Calculations!AH9</f>
        <v>0</v>
      </c>
      <c r="AC33" s="21" t="s">
        <v>52</v>
      </c>
      <c r="AD33" s="20" t="s">
        <v>885</v>
      </c>
      <c r="AE33" s="26" t="s">
        <v>893</v>
      </c>
      <c r="AF33" s="26" t="s">
        <v>894</v>
      </c>
      <c r="AG33" s="26"/>
      <c r="AH33" s="20"/>
    </row>
    <row r="34" spans="2:34" x14ac:dyDescent="0.25">
      <c r="B34" s="11" t="str">
        <f>Calculations!A10</f>
        <v>19C233x</v>
      </c>
      <c r="C34" s="20" t="str">
        <f>Calculations!B10</f>
        <v>Land South of South Road, Bretherton</v>
      </c>
      <c r="D34" s="20" t="str">
        <f>Calculations!C10</f>
        <v>Chorley</v>
      </c>
      <c r="E34" s="11" t="str">
        <f>Calculations!D10</f>
        <v>Housing</v>
      </c>
      <c r="F34" s="34">
        <f>Calculations!E10</f>
        <v>1.071</v>
      </c>
      <c r="G34" s="34">
        <f>Calculations!I10</f>
        <v>1.071</v>
      </c>
      <c r="H34" s="34">
        <f>Calculations!M10</f>
        <v>100</v>
      </c>
      <c r="I34" s="34">
        <f>Calculations!H10</f>
        <v>0</v>
      </c>
      <c r="J34" s="34">
        <f>Calculations!L10</f>
        <v>0</v>
      </c>
      <c r="K34" s="34">
        <f>Calculations!G10</f>
        <v>0</v>
      </c>
      <c r="L34" s="34">
        <f>Calculations!K10</f>
        <v>0</v>
      </c>
      <c r="M34" s="34">
        <f>Calculations!F10</f>
        <v>0</v>
      </c>
      <c r="N34" s="34">
        <f>Calculations!J10</f>
        <v>0</v>
      </c>
      <c r="O34" s="34">
        <f>Calculations!S10</f>
        <v>0.28700000000000003</v>
      </c>
      <c r="P34" s="34">
        <f>Calculations!X10</f>
        <v>26.797385620915037</v>
      </c>
      <c r="Q34" s="34">
        <f>Calculations!P10</f>
        <v>0.1</v>
      </c>
      <c r="R34" s="34">
        <f>Calculations!V10</f>
        <v>12.044817927170868</v>
      </c>
      <c r="S34" s="34">
        <f>Calculations!O10</f>
        <v>2.9000000000000001E-2</v>
      </c>
      <c r="T34" s="34">
        <f>Calculations!T10</f>
        <v>2.7077497665732961</v>
      </c>
      <c r="U34" s="34">
        <f>Calculations!Z10</f>
        <v>0</v>
      </c>
      <c r="V34" s="34">
        <f>Calculations!AB10</f>
        <v>0</v>
      </c>
      <c r="W34" s="34">
        <f>Calculations!AA10</f>
        <v>0</v>
      </c>
      <c r="X34" s="34">
        <f>Calculations!AC10</f>
        <v>0</v>
      </c>
      <c r="Y34" s="34">
        <f>Calculations!AE10</f>
        <v>0.16400000000000001</v>
      </c>
      <c r="Z34" s="34">
        <f>Calculations!AG10</f>
        <v>15.312791783380019</v>
      </c>
      <c r="AA34" s="34">
        <f>Calculations!AF10</f>
        <v>0.17299999999999999</v>
      </c>
      <c r="AB34" s="34">
        <f>Calculations!AH10</f>
        <v>16.1531279178338</v>
      </c>
      <c r="AC34" s="21" t="s">
        <v>52</v>
      </c>
      <c r="AD34" s="20" t="s">
        <v>883</v>
      </c>
      <c r="AE34" s="26" t="s">
        <v>889</v>
      </c>
      <c r="AF34" s="26" t="s">
        <v>890</v>
      </c>
      <c r="AG34" s="26" t="s">
        <v>934</v>
      </c>
      <c r="AH34" s="20"/>
    </row>
    <row r="35" spans="2:34" x14ac:dyDescent="0.25">
      <c r="B35" s="11" t="str">
        <f>Calculations!A11</f>
        <v>19C236x</v>
      </c>
      <c r="C35" s="20" t="str">
        <f>Calculations!B11</f>
        <v>Charter Lane</v>
      </c>
      <c r="D35" s="20" t="str">
        <f>Calculations!C11</f>
        <v>Chorley</v>
      </c>
      <c r="E35" s="11" t="str">
        <f>Calculations!D11</f>
        <v>Housing</v>
      </c>
      <c r="F35" s="34">
        <f>Calculations!E11</f>
        <v>3.4260000000000002</v>
      </c>
      <c r="G35" s="34">
        <f>Calculations!I11</f>
        <v>3.4260000000000002</v>
      </c>
      <c r="H35" s="34">
        <f>Calculations!M11</f>
        <v>100</v>
      </c>
      <c r="I35" s="34">
        <f>Calculations!H11</f>
        <v>0</v>
      </c>
      <c r="J35" s="34">
        <f>Calculations!L11</f>
        <v>0</v>
      </c>
      <c r="K35" s="34">
        <f>Calculations!G11</f>
        <v>0</v>
      </c>
      <c r="L35" s="34">
        <f>Calculations!K11</f>
        <v>0</v>
      </c>
      <c r="M35" s="34">
        <f>Calculations!F11</f>
        <v>0</v>
      </c>
      <c r="N35" s="34">
        <f>Calculations!J11</f>
        <v>0</v>
      </c>
      <c r="O35" s="34">
        <f>Calculations!S11</f>
        <v>0.378</v>
      </c>
      <c r="P35" s="34">
        <f>Calculations!X11</f>
        <v>11.033274956217163</v>
      </c>
      <c r="Q35" s="34">
        <f>Calculations!P11</f>
        <v>8.0000000000000002E-3</v>
      </c>
      <c r="R35" s="34">
        <f>Calculations!V11</f>
        <v>0.52539404553415059</v>
      </c>
      <c r="S35" s="34">
        <f>Calculations!O11</f>
        <v>0.01</v>
      </c>
      <c r="T35" s="34">
        <f>Calculations!T11</f>
        <v>0.29188558085230587</v>
      </c>
      <c r="U35" s="34">
        <f>Calculations!Z11</f>
        <v>0</v>
      </c>
      <c r="V35" s="34">
        <f>Calculations!AB11</f>
        <v>0</v>
      </c>
      <c r="W35" s="34">
        <f>Calculations!AA11</f>
        <v>0</v>
      </c>
      <c r="X35" s="34">
        <f>Calculations!AC11</f>
        <v>0</v>
      </c>
      <c r="Y35" s="34">
        <f>Calculations!AE11</f>
        <v>0.106</v>
      </c>
      <c r="Z35" s="34">
        <f>Calculations!AG11</f>
        <v>3.0939871570344422</v>
      </c>
      <c r="AA35" s="34">
        <f>Calculations!AF11</f>
        <v>0.46800000000000003</v>
      </c>
      <c r="AB35" s="34">
        <f>Calculations!AH11</f>
        <v>13.660245183887918</v>
      </c>
      <c r="AC35" s="21" t="s">
        <v>52</v>
      </c>
      <c r="AD35" s="20" t="s">
        <v>883</v>
      </c>
      <c r="AE35" s="26" t="s">
        <v>889</v>
      </c>
      <c r="AF35" s="26" t="s">
        <v>890</v>
      </c>
      <c r="AG35" s="26" t="s">
        <v>937</v>
      </c>
      <c r="AH35" s="20"/>
    </row>
    <row r="36" spans="2:34" x14ac:dyDescent="0.25">
      <c r="B36" s="11" t="str">
        <f>Calculations!A12</f>
        <v>19C238x</v>
      </c>
      <c r="C36" s="20" t="str">
        <f>Calculations!B12</f>
        <v>Eaves Green, off Lower Burgh Way (remaining allocation)</v>
      </c>
      <c r="D36" s="20" t="str">
        <f>Calculations!C12</f>
        <v>Chorley</v>
      </c>
      <c r="E36" s="11" t="str">
        <f>Calculations!D12</f>
        <v>Housing</v>
      </c>
      <c r="F36" s="34">
        <f>Calculations!E12</f>
        <v>2.097</v>
      </c>
      <c r="G36" s="34">
        <f>Calculations!I12</f>
        <v>2.097</v>
      </c>
      <c r="H36" s="34">
        <f>Calculations!M12</f>
        <v>100</v>
      </c>
      <c r="I36" s="34">
        <f>Calculations!H12</f>
        <v>0</v>
      </c>
      <c r="J36" s="34">
        <f>Calculations!L12</f>
        <v>0</v>
      </c>
      <c r="K36" s="34">
        <f>Calculations!G12</f>
        <v>0</v>
      </c>
      <c r="L36" s="34">
        <f>Calculations!K12</f>
        <v>0</v>
      </c>
      <c r="M36" s="34">
        <f>Calculations!F12</f>
        <v>0</v>
      </c>
      <c r="N36" s="34">
        <f>Calculations!J12</f>
        <v>0</v>
      </c>
      <c r="O36" s="34">
        <f>Calculations!S12</f>
        <v>0</v>
      </c>
      <c r="P36" s="34">
        <f>Calculations!X12</f>
        <v>0</v>
      </c>
      <c r="Q36" s="34">
        <f>Calculations!P12</f>
        <v>0</v>
      </c>
      <c r="R36" s="34">
        <f>Calculations!V12</f>
        <v>0</v>
      </c>
      <c r="S36" s="34">
        <f>Calculations!O12</f>
        <v>0</v>
      </c>
      <c r="T36" s="34">
        <f>Calculations!T12</f>
        <v>0</v>
      </c>
      <c r="U36" s="34">
        <f>Calculations!Z12</f>
        <v>0</v>
      </c>
      <c r="V36" s="34">
        <f>Calculations!AB12</f>
        <v>0</v>
      </c>
      <c r="W36" s="34">
        <f>Calculations!AA12</f>
        <v>0</v>
      </c>
      <c r="X36" s="34">
        <f>Calculations!AC12</f>
        <v>0</v>
      </c>
      <c r="Y36" s="34">
        <f>Calculations!AE12</f>
        <v>0</v>
      </c>
      <c r="Z36" s="34">
        <f>Calculations!AG12</f>
        <v>0</v>
      </c>
      <c r="AA36" s="34">
        <f>Calculations!AF12</f>
        <v>0</v>
      </c>
      <c r="AB36" s="34">
        <f>Calculations!AH12</f>
        <v>0</v>
      </c>
      <c r="AC36" s="21" t="s">
        <v>52</v>
      </c>
      <c r="AD36" s="20" t="s">
        <v>884</v>
      </c>
      <c r="AE36" s="26" t="s">
        <v>891</v>
      </c>
      <c r="AF36" s="26" t="s">
        <v>892</v>
      </c>
      <c r="AG36" s="26"/>
      <c r="AH36" s="20"/>
    </row>
    <row r="37" spans="2:34" x14ac:dyDescent="0.25">
      <c r="B37" s="11" t="str">
        <f>Calculations!A13</f>
        <v>19C239x</v>
      </c>
      <c r="C37" s="20" t="str">
        <f>Calculations!B13</f>
        <v>Cowling Farm</v>
      </c>
      <c r="D37" s="20" t="str">
        <f>Calculations!C13</f>
        <v>Chorley</v>
      </c>
      <c r="E37" s="11" t="str">
        <f>Calculations!D13</f>
        <v>Mixed Use</v>
      </c>
      <c r="F37" s="34">
        <f>Calculations!E13</f>
        <v>9.5229999999999997</v>
      </c>
      <c r="G37" s="34">
        <f>Calculations!I13</f>
        <v>9.5229999999999997</v>
      </c>
      <c r="H37" s="34">
        <f>Calculations!M13</f>
        <v>100</v>
      </c>
      <c r="I37" s="34">
        <f>Calculations!H13</f>
        <v>0</v>
      </c>
      <c r="J37" s="34">
        <f>Calculations!L13</f>
        <v>0</v>
      </c>
      <c r="K37" s="34">
        <f>Calculations!G13</f>
        <v>0</v>
      </c>
      <c r="L37" s="34">
        <f>Calculations!K13</f>
        <v>0</v>
      </c>
      <c r="M37" s="34">
        <f>Calculations!F13</f>
        <v>0</v>
      </c>
      <c r="N37" s="34">
        <f>Calculations!J13</f>
        <v>0</v>
      </c>
      <c r="O37" s="34">
        <f>Calculations!S13</f>
        <v>0.35899999999999999</v>
      </c>
      <c r="P37" s="34">
        <f>Calculations!X13</f>
        <v>3.7698204347369528</v>
      </c>
      <c r="Q37" s="34">
        <f>Calculations!P13</f>
        <v>4.5999999999999999E-2</v>
      </c>
      <c r="R37" s="34">
        <f>Calculations!V13</f>
        <v>1.9111624488081485</v>
      </c>
      <c r="S37" s="34">
        <f>Calculations!O13</f>
        <v>0.13600000000000001</v>
      </c>
      <c r="T37" s="34">
        <f>Calculations!T13</f>
        <v>1.4281213903181771</v>
      </c>
      <c r="U37" s="34">
        <f>Calculations!Z13</f>
        <v>0</v>
      </c>
      <c r="V37" s="34">
        <f>Calculations!AB13</f>
        <v>0</v>
      </c>
      <c r="W37" s="34">
        <f>Calculations!AA13</f>
        <v>0</v>
      </c>
      <c r="X37" s="34">
        <f>Calculations!AC13</f>
        <v>0</v>
      </c>
      <c r="Y37" s="34">
        <f>Calculations!AE13</f>
        <v>8.2000000000000003E-2</v>
      </c>
      <c r="Z37" s="34">
        <f>Calculations!AG13</f>
        <v>0.86107319122125381</v>
      </c>
      <c r="AA37" s="34">
        <f>Calculations!AF13</f>
        <v>0.14499999999999999</v>
      </c>
      <c r="AB37" s="34">
        <f>Calculations!AH13</f>
        <v>1.5226294235009974</v>
      </c>
      <c r="AC37" s="21" t="s">
        <v>52</v>
      </c>
      <c r="AD37" s="20" t="s">
        <v>883</v>
      </c>
      <c r="AE37" s="26" t="s">
        <v>889</v>
      </c>
      <c r="AF37" s="26" t="s">
        <v>890</v>
      </c>
      <c r="AG37" s="26" t="s">
        <v>934</v>
      </c>
      <c r="AH37" s="20"/>
    </row>
    <row r="38" spans="2:34" ht="75" x14ac:dyDescent="0.25">
      <c r="B38" s="11" t="str">
        <f>Calculations!A14</f>
        <v>19C241x</v>
      </c>
      <c r="C38" s="20" t="str">
        <f>Calculations!B14</f>
        <v>Crosse Hall Lane</v>
      </c>
      <c r="D38" s="20" t="str">
        <f>Calculations!C14</f>
        <v>Chorley</v>
      </c>
      <c r="E38" s="11" t="str">
        <f>Calculations!D14</f>
        <v>Housing</v>
      </c>
      <c r="F38" s="34">
        <f>Calculations!E14</f>
        <v>2.8370000000000002</v>
      </c>
      <c r="G38" s="34">
        <f>Calculations!I14</f>
        <v>2.8210000000000002</v>
      </c>
      <c r="H38" s="34">
        <f>Calculations!M14</f>
        <v>99.436023968981317</v>
      </c>
      <c r="I38" s="34">
        <f>Calculations!H14</f>
        <v>0</v>
      </c>
      <c r="J38" s="34">
        <f>Calculations!L14</f>
        <v>0</v>
      </c>
      <c r="K38" s="34">
        <f>Calculations!G14</f>
        <v>0</v>
      </c>
      <c r="L38" s="34">
        <f>Calculations!K14</f>
        <v>0</v>
      </c>
      <c r="M38" s="34">
        <f>Calculations!F14</f>
        <v>1.6E-2</v>
      </c>
      <c r="N38" s="34">
        <f>Calculations!J14</f>
        <v>0.56397603101868166</v>
      </c>
      <c r="O38" s="34">
        <f>Calculations!S14</f>
        <v>0.126</v>
      </c>
      <c r="P38" s="34">
        <f>Calculations!X14</f>
        <v>4.4413112442721188</v>
      </c>
      <c r="Q38" s="34">
        <f>Calculations!P14</f>
        <v>6.0000000000000001E-3</v>
      </c>
      <c r="R38" s="34">
        <f>Calculations!V14</f>
        <v>3.2428621783574196</v>
      </c>
      <c r="S38" s="34">
        <f>Calculations!O14</f>
        <v>8.5999999999999993E-2</v>
      </c>
      <c r="T38" s="34">
        <f>Calculations!T14</f>
        <v>3.031371166725414</v>
      </c>
      <c r="U38" s="34">
        <f>Calculations!Z14</f>
        <v>0</v>
      </c>
      <c r="V38" s="34">
        <f>Calculations!AB14</f>
        <v>0</v>
      </c>
      <c r="W38" s="34">
        <f>Calculations!AA14</f>
        <v>0</v>
      </c>
      <c r="X38" s="34">
        <f>Calculations!AC14</f>
        <v>0</v>
      </c>
      <c r="Y38" s="34">
        <f>Calculations!AE14</f>
        <v>2.1000000000000001E-2</v>
      </c>
      <c r="Z38" s="34">
        <f>Calculations!AG14</f>
        <v>0.74021854071201976</v>
      </c>
      <c r="AA38" s="34">
        <f>Calculations!AF14</f>
        <v>5.0999999999999997E-2</v>
      </c>
      <c r="AB38" s="34">
        <f>Calculations!AH14</f>
        <v>1.7976735988720478</v>
      </c>
      <c r="AC38" s="21" t="s">
        <v>52</v>
      </c>
      <c r="AD38" s="20" t="s">
        <v>880</v>
      </c>
      <c r="AE38" s="26" t="s">
        <v>881</v>
      </c>
      <c r="AF38" s="26" t="s">
        <v>886</v>
      </c>
      <c r="AG38" s="26" t="s">
        <v>938</v>
      </c>
      <c r="AH38" s="20"/>
    </row>
    <row r="39" spans="2:34" x14ac:dyDescent="0.25">
      <c r="B39" s="11" t="str">
        <f>Calculations!A15</f>
        <v>19C242x</v>
      </c>
      <c r="C39" s="20" t="str">
        <f>Calculations!B15</f>
        <v>Woodlands, Southport Road</v>
      </c>
      <c r="D39" s="20" t="str">
        <f>Calculations!C15</f>
        <v>Chorley</v>
      </c>
      <c r="E39" s="11" t="str">
        <f>Calculations!D15</f>
        <v>Mixed Use</v>
      </c>
      <c r="F39" s="34">
        <f>Calculations!E15</f>
        <v>5.1630000000000003</v>
      </c>
      <c r="G39" s="34">
        <f>Calculations!I15</f>
        <v>5.1630000000000003</v>
      </c>
      <c r="H39" s="34">
        <f>Calculations!M15</f>
        <v>100</v>
      </c>
      <c r="I39" s="34">
        <f>Calculations!H15</f>
        <v>0</v>
      </c>
      <c r="J39" s="34">
        <f>Calculations!L15</f>
        <v>0</v>
      </c>
      <c r="K39" s="34">
        <f>Calculations!G15</f>
        <v>0</v>
      </c>
      <c r="L39" s="34">
        <f>Calculations!K15</f>
        <v>0</v>
      </c>
      <c r="M39" s="34">
        <f>Calculations!F15</f>
        <v>0</v>
      </c>
      <c r="N39" s="34">
        <f>Calculations!J15</f>
        <v>0</v>
      </c>
      <c r="O39" s="34">
        <f>Calculations!S15</f>
        <v>0.108</v>
      </c>
      <c r="P39" s="34">
        <f>Calculations!X15</f>
        <v>2.0918070889018012</v>
      </c>
      <c r="Q39" s="34">
        <f>Calculations!P15</f>
        <v>2E-3</v>
      </c>
      <c r="R39" s="34">
        <f>Calculations!V15</f>
        <v>0.58105752469494476</v>
      </c>
      <c r="S39" s="34">
        <f>Calculations!O15</f>
        <v>2.8000000000000001E-2</v>
      </c>
      <c r="T39" s="34">
        <f>Calculations!T15</f>
        <v>0.54232035638194842</v>
      </c>
      <c r="U39" s="34">
        <f>Calculations!Z15</f>
        <v>0</v>
      </c>
      <c r="V39" s="34">
        <f>Calculations!AB15</f>
        <v>0</v>
      </c>
      <c r="W39" s="34">
        <f>Calculations!AA15</f>
        <v>0</v>
      </c>
      <c r="X39" s="34">
        <f>Calculations!AC15</f>
        <v>0</v>
      </c>
      <c r="Y39" s="34">
        <f>Calculations!AE15</f>
        <v>0.04</v>
      </c>
      <c r="Z39" s="34">
        <f>Calculations!AG15</f>
        <v>0.77474336625992635</v>
      </c>
      <c r="AA39" s="34">
        <f>Calculations!AF15</f>
        <v>8.5999999999999993E-2</v>
      </c>
      <c r="AB39" s="34">
        <f>Calculations!AH15</f>
        <v>1.6656982374588416</v>
      </c>
      <c r="AC39" s="21" t="s">
        <v>52</v>
      </c>
      <c r="AD39" s="20" t="s">
        <v>883</v>
      </c>
      <c r="AE39" s="26" t="s">
        <v>889</v>
      </c>
      <c r="AF39" s="26" t="s">
        <v>890</v>
      </c>
      <c r="AG39" s="26" t="s">
        <v>934</v>
      </c>
      <c r="AH39" s="20"/>
    </row>
    <row r="40" spans="2:34" ht="75" x14ac:dyDescent="0.25">
      <c r="B40" s="11" t="str">
        <f>Calculations!A16</f>
        <v>19C243x</v>
      </c>
      <c r="C40" s="20" t="str">
        <f>Calculations!B16</f>
        <v>Great Knowley</v>
      </c>
      <c r="D40" s="20" t="str">
        <f>Calculations!C16</f>
        <v>Chorley</v>
      </c>
      <c r="E40" s="11" t="str">
        <f>Calculations!D16</f>
        <v>Housing</v>
      </c>
      <c r="F40" s="34">
        <f>Calculations!E16</f>
        <v>9.1150000000000002</v>
      </c>
      <c r="G40" s="34">
        <f>Calculations!I16</f>
        <v>8.9749999999999996</v>
      </c>
      <c r="H40" s="34">
        <f>Calculations!M16</f>
        <v>98.46407021393307</v>
      </c>
      <c r="I40" s="34">
        <f>Calculations!H16</f>
        <v>0</v>
      </c>
      <c r="J40" s="34">
        <f>Calculations!L16</f>
        <v>0</v>
      </c>
      <c r="K40" s="34">
        <f>Calculations!G16</f>
        <v>0</v>
      </c>
      <c r="L40" s="34">
        <f>Calculations!K16</f>
        <v>0</v>
      </c>
      <c r="M40" s="34">
        <f>Calculations!F16</f>
        <v>0.14000000000000001</v>
      </c>
      <c r="N40" s="34">
        <f>Calculations!J16</f>
        <v>1.5359297860669228</v>
      </c>
      <c r="O40" s="34">
        <f>Calculations!S16</f>
        <v>1.1619999999999999</v>
      </c>
      <c r="P40" s="34">
        <f>Calculations!X16</f>
        <v>12.748217224355457</v>
      </c>
      <c r="Q40" s="34">
        <f>Calculations!P16</f>
        <v>0.217</v>
      </c>
      <c r="R40" s="34">
        <f>Calculations!V16</f>
        <v>3.4558420186505763</v>
      </c>
      <c r="S40" s="34">
        <f>Calculations!O16</f>
        <v>9.8000000000000004E-2</v>
      </c>
      <c r="T40" s="34">
        <f>Calculations!T16</f>
        <v>1.0751508502468459</v>
      </c>
      <c r="U40" s="34">
        <f>Calculations!Z16</f>
        <v>0</v>
      </c>
      <c r="V40" s="34">
        <f>Calculations!AB16</f>
        <v>0</v>
      </c>
      <c r="W40" s="34">
        <f>Calculations!AA16</f>
        <v>0</v>
      </c>
      <c r="X40" s="34">
        <f>Calculations!AC16</f>
        <v>0</v>
      </c>
      <c r="Y40" s="34">
        <f>Calculations!AE16</f>
        <v>0.78</v>
      </c>
      <c r="Z40" s="34">
        <f>Calculations!AG16</f>
        <v>8.5573230938014255</v>
      </c>
      <c r="AA40" s="34">
        <f>Calculations!AF16</f>
        <v>1.0309999999999999</v>
      </c>
      <c r="AB40" s="34">
        <f>Calculations!AH16</f>
        <v>11.31102578167855</v>
      </c>
      <c r="AC40" s="21" t="s">
        <v>52</v>
      </c>
      <c r="AD40" s="20" t="s">
        <v>880</v>
      </c>
      <c r="AE40" s="26" t="s">
        <v>881</v>
      </c>
      <c r="AF40" s="26" t="s">
        <v>886</v>
      </c>
      <c r="AG40" s="26" t="s">
        <v>939</v>
      </c>
      <c r="AH40" s="20"/>
    </row>
    <row r="41" spans="2:34" ht="75" x14ac:dyDescent="0.25">
      <c r="B41" s="11" t="str">
        <f>Calculations!A17</f>
        <v>19C244x</v>
      </c>
      <c r="C41" s="20" t="str">
        <f>Calculations!B17</f>
        <v>Botany Bay</v>
      </c>
      <c r="D41" s="20" t="str">
        <f>Calculations!C17</f>
        <v>Chorley</v>
      </c>
      <c r="E41" s="11" t="str">
        <f>Calculations!D17</f>
        <v>Employment</v>
      </c>
      <c r="F41" s="34">
        <f>Calculations!E17</f>
        <v>8.8260000000000005</v>
      </c>
      <c r="G41" s="34">
        <f>Calculations!I17</f>
        <v>8.4930000000000003</v>
      </c>
      <c r="H41" s="34">
        <f>Calculations!M17</f>
        <v>96.227056424201223</v>
      </c>
      <c r="I41" s="34">
        <f>Calculations!H17</f>
        <v>0</v>
      </c>
      <c r="J41" s="34">
        <f>Calculations!L17</f>
        <v>0</v>
      </c>
      <c r="K41" s="34">
        <f>Calculations!G17</f>
        <v>0</v>
      </c>
      <c r="L41" s="34">
        <f>Calculations!K17</f>
        <v>0</v>
      </c>
      <c r="M41" s="34">
        <f>Calculations!F17</f>
        <v>0.33300000000000002</v>
      </c>
      <c r="N41" s="34">
        <f>Calculations!J17</f>
        <v>3.7729435757987764</v>
      </c>
      <c r="O41" s="34">
        <f>Calculations!S17</f>
        <v>1.484</v>
      </c>
      <c r="P41" s="34">
        <f>Calculations!X17</f>
        <v>16.813958758214365</v>
      </c>
      <c r="Q41" s="34">
        <f>Calculations!P17</f>
        <v>0.27500000000000002</v>
      </c>
      <c r="R41" s="34">
        <f>Calculations!V17</f>
        <v>5.0532517561749382</v>
      </c>
      <c r="S41" s="34">
        <f>Calculations!O17</f>
        <v>0.17100000000000001</v>
      </c>
      <c r="T41" s="34">
        <f>Calculations!T17</f>
        <v>1.9374575118966688</v>
      </c>
      <c r="U41" s="34">
        <f>Calculations!Z17</f>
        <v>0</v>
      </c>
      <c r="V41" s="34">
        <f>Calculations!AB17</f>
        <v>0</v>
      </c>
      <c r="W41" s="34">
        <f>Calculations!AA17</f>
        <v>0</v>
      </c>
      <c r="X41" s="34">
        <f>Calculations!AC17</f>
        <v>0</v>
      </c>
      <c r="Y41" s="34">
        <f>Calculations!AE17</f>
        <v>0.82</v>
      </c>
      <c r="Z41" s="34">
        <f>Calculations!AG17</f>
        <v>9.2907319283933827</v>
      </c>
      <c r="AA41" s="34">
        <f>Calculations!AF17</f>
        <v>1.3120000000000001</v>
      </c>
      <c r="AB41" s="34">
        <f>Calculations!AH17</f>
        <v>14.865171085429413</v>
      </c>
      <c r="AC41" s="21" t="s">
        <v>53</v>
      </c>
      <c r="AD41" s="20" t="s">
        <v>880</v>
      </c>
      <c r="AE41" s="26" t="s">
        <v>881</v>
      </c>
      <c r="AF41" s="26" t="s">
        <v>886</v>
      </c>
      <c r="AG41" s="26" t="s">
        <v>936</v>
      </c>
      <c r="AH41" s="20"/>
    </row>
    <row r="42" spans="2:34" x14ac:dyDescent="0.25">
      <c r="B42" s="11" t="str">
        <f>Calculations!A18</f>
        <v>19C245x</v>
      </c>
      <c r="C42" s="20" t="str">
        <f>Calculations!B18</f>
        <v>Land East of M61</v>
      </c>
      <c r="D42" s="20" t="str">
        <f>Calculations!C18</f>
        <v>Chorley</v>
      </c>
      <c r="E42" s="11" t="str">
        <f>Calculations!D18</f>
        <v>Employment</v>
      </c>
      <c r="F42" s="34">
        <f>Calculations!E18</f>
        <v>6.93</v>
      </c>
      <c r="G42" s="34">
        <f>Calculations!I18</f>
        <v>6.93</v>
      </c>
      <c r="H42" s="34">
        <f>Calculations!M18</f>
        <v>100</v>
      </c>
      <c r="I42" s="34">
        <f>Calculations!H18</f>
        <v>0</v>
      </c>
      <c r="J42" s="34">
        <f>Calculations!L18</f>
        <v>0</v>
      </c>
      <c r="K42" s="34">
        <f>Calculations!G18</f>
        <v>0</v>
      </c>
      <c r="L42" s="34">
        <f>Calculations!K18</f>
        <v>0</v>
      </c>
      <c r="M42" s="34">
        <f>Calculations!F18</f>
        <v>0</v>
      </c>
      <c r="N42" s="34">
        <f>Calculations!J18</f>
        <v>0</v>
      </c>
      <c r="O42" s="34">
        <f>Calculations!S18</f>
        <v>0.56999999999999995</v>
      </c>
      <c r="P42" s="34">
        <f>Calculations!X18</f>
        <v>8.2251082251082241</v>
      </c>
      <c r="Q42" s="34">
        <f>Calculations!P18</f>
        <v>5.2999999999999999E-2</v>
      </c>
      <c r="R42" s="34">
        <f>Calculations!V18</f>
        <v>2.15007215007215</v>
      </c>
      <c r="S42" s="34">
        <f>Calculations!O18</f>
        <v>9.6000000000000002E-2</v>
      </c>
      <c r="T42" s="34">
        <f>Calculations!T18</f>
        <v>1.3852813852813854</v>
      </c>
      <c r="U42" s="34">
        <f>Calculations!Z18</f>
        <v>0</v>
      </c>
      <c r="V42" s="34">
        <f>Calculations!AB18</f>
        <v>0</v>
      </c>
      <c r="W42" s="34">
        <f>Calculations!AA18</f>
        <v>0</v>
      </c>
      <c r="X42" s="34">
        <f>Calculations!AC18</f>
        <v>0</v>
      </c>
      <c r="Y42" s="34">
        <f>Calculations!AE18</f>
        <v>0.122</v>
      </c>
      <c r="Z42" s="34">
        <f>Calculations!AG18</f>
        <v>1.7604617604617605</v>
      </c>
      <c r="AA42" s="34">
        <f>Calculations!AF18</f>
        <v>0.41499999999999998</v>
      </c>
      <c r="AB42" s="34">
        <f>Calculations!AH18</f>
        <v>5.9884559884559891</v>
      </c>
      <c r="AC42" s="21" t="s">
        <v>53</v>
      </c>
      <c r="AD42" s="20" t="s">
        <v>883</v>
      </c>
      <c r="AE42" s="26" t="s">
        <v>889</v>
      </c>
      <c r="AF42" s="26" t="s">
        <v>890</v>
      </c>
      <c r="AG42" s="26" t="s">
        <v>934</v>
      </c>
      <c r="AH42" s="20"/>
    </row>
    <row r="43" spans="2:34" ht="25" x14ac:dyDescent="0.25">
      <c r="B43" s="11" t="str">
        <f>Calculations!A19</f>
        <v>19C247x</v>
      </c>
      <c r="C43" s="20" t="str">
        <f>Calculations!B19</f>
        <v>Cabbage Hall Fields</v>
      </c>
      <c r="D43" s="20" t="str">
        <f>Calculations!C19</f>
        <v>Chorley</v>
      </c>
      <c r="E43" s="11" t="str">
        <f>Calculations!D19</f>
        <v>Housing</v>
      </c>
      <c r="F43" s="34">
        <f>Calculations!E19</f>
        <v>0.63300000000000001</v>
      </c>
      <c r="G43" s="34">
        <f>Calculations!I19</f>
        <v>0.63300000000000001</v>
      </c>
      <c r="H43" s="34">
        <f>Calculations!M19</f>
        <v>100</v>
      </c>
      <c r="I43" s="34">
        <f>Calculations!H19</f>
        <v>0</v>
      </c>
      <c r="J43" s="34">
        <f>Calculations!L19</f>
        <v>0</v>
      </c>
      <c r="K43" s="34">
        <f>Calculations!G19</f>
        <v>0</v>
      </c>
      <c r="L43" s="34">
        <f>Calculations!K19</f>
        <v>0</v>
      </c>
      <c r="M43" s="34">
        <f>Calculations!F19</f>
        <v>0</v>
      </c>
      <c r="N43" s="34">
        <f>Calculations!J19</f>
        <v>0</v>
      </c>
      <c r="O43" s="34">
        <f>Calculations!S19</f>
        <v>2E-3</v>
      </c>
      <c r="P43" s="34">
        <f>Calculations!X19</f>
        <v>0.31595576619273302</v>
      </c>
      <c r="Q43" s="34">
        <f>Calculations!P19</f>
        <v>0</v>
      </c>
      <c r="R43" s="34">
        <f>Calculations!V19</f>
        <v>0</v>
      </c>
      <c r="S43" s="34">
        <f>Calculations!O19</f>
        <v>0</v>
      </c>
      <c r="T43" s="34">
        <f>Calculations!T19</f>
        <v>0</v>
      </c>
      <c r="U43" s="34">
        <f>Calculations!Z19</f>
        <v>0</v>
      </c>
      <c r="V43" s="34">
        <f>Calculations!AB19</f>
        <v>0</v>
      </c>
      <c r="W43" s="34">
        <f>Calculations!AA19</f>
        <v>0</v>
      </c>
      <c r="X43" s="34">
        <f>Calculations!AC19</f>
        <v>0</v>
      </c>
      <c r="Y43" s="34">
        <f>Calculations!AE19</f>
        <v>1E-3</v>
      </c>
      <c r="Z43" s="34">
        <f>Calculations!AG19</f>
        <v>0.15797788309636651</v>
      </c>
      <c r="AA43" s="34">
        <f>Calculations!AF19</f>
        <v>3.0000000000000001E-3</v>
      </c>
      <c r="AB43" s="34">
        <f>Calculations!AH19</f>
        <v>0.47393364928909953</v>
      </c>
      <c r="AC43" s="21" t="s">
        <v>52</v>
      </c>
      <c r="AD43" s="20" t="s">
        <v>883</v>
      </c>
      <c r="AE43" s="26" t="s">
        <v>889</v>
      </c>
      <c r="AF43" s="26" t="s">
        <v>890</v>
      </c>
      <c r="AG43" s="26" t="s">
        <v>940</v>
      </c>
      <c r="AH43" s="20"/>
    </row>
    <row r="44" spans="2:34" ht="25" x14ac:dyDescent="0.25">
      <c r="B44" s="11" t="str">
        <f>Calculations!A20</f>
        <v>19C248x</v>
      </c>
      <c r="C44" s="20" t="str">
        <f>Calculations!B20</f>
        <v>Land adjacent to Northgate Drive</v>
      </c>
      <c r="D44" s="20" t="str">
        <f>Calculations!C20</f>
        <v>Chorley</v>
      </c>
      <c r="E44" s="11" t="str">
        <f>Calculations!D20</f>
        <v>Housing</v>
      </c>
      <c r="F44" s="34">
        <f>Calculations!E20</f>
        <v>0.752</v>
      </c>
      <c r="G44" s="34">
        <f>Calculations!I20</f>
        <v>0.752</v>
      </c>
      <c r="H44" s="34">
        <f>Calculations!M20</f>
        <v>100</v>
      </c>
      <c r="I44" s="34">
        <f>Calculations!H20</f>
        <v>0</v>
      </c>
      <c r="J44" s="34">
        <f>Calculations!L20</f>
        <v>0</v>
      </c>
      <c r="K44" s="34">
        <f>Calculations!G20</f>
        <v>0</v>
      </c>
      <c r="L44" s="34">
        <f>Calculations!K20</f>
        <v>0</v>
      </c>
      <c r="M44" s="34">
        <f>Calculations!F20</f>
        <v>0</v>
      </c>
      <c r="N44" s="34">
        <f>Calculations!J20</f>
        <v>0</v>
      </c>
      <c r="O44" s="34">
        <f>Calculations!S20</f>
        <v>1.2E-2</v>
      </c>
      <c r="P44" s="34">
        <f>Calculations!X20</f>
        <v>1.5957446808510638</v>
      </c>
      <c r="Q44" s="34">
        <f>Calculations!P20</f>
        <v>1E-3</v>
      </c>
      <c r="R44" s="34">
        <f>Calculations!V20</f>
        <v>0.13297872340425532</v>
      </c>
      <c r="S44" s="34">
        <f>Calculations!O20</f>
        <v>0</v>
      </c>
      <c r="T44" s="34">
        <f>Calculations!T20</f>
        <v>0</v>
      </c>
      <c r="U44" s="34">
        <f>Calculations!Z20</f>
        <v>0</v>
      </c>
      <c r="V44" s="34">
        <f>Calculations!AB20</f>
        <v>0</v>
      </c>
      <c r="W44" s="34">
        <f>Calculations!AA20</f>
        <v>0</v>
      </c>
      <c r="X44" s="34">
        <f>Calculations!AC20</f>
        <v>0</v>
      </c>
      <c r="Y44" s="34">
        <f>Calculations!AE20</f>
        <v>1E-3</v>
      </c>
      <c r="Z44" s="34">
        <f>Calculations!AG20</f>
        <v>0.13297872340425532</v>
      </c>
      <c r="AA44" s="34">
        <f>Calculations!AF20</f>
        <v>2.5999999999999999E-2</v>
      </c>
      <c r="AB44" s="34">
        <f>Calculations!AH20</f>
        <v>3.4574468085106385</v>
      </c>
      <c r="AC44" s="21" t="s">
        <v>52</v>
      </c>
      <c r="AD44" s="20" t="s">
        <v>883</v>
      </c>
      <c r="AE44" s="26" t="s">
        <v>889</v>
      </c>
      <c r="AF44" s="26" t="s">
        <v>890</v>
      </c>
      <c r="AG44" s="26" t="s">
        <v>940</v>
      </c>
      <c r="AH44" s="20"/>
    </row>
    <row r="45" spans="2:34" x14ac:dyDescent="0.25">
      <c r="B45" s="11" t="str">
        <f>Calculations!A21</f>
        <v>19C250x</v>
      </c>
      <c r="C45" s="20" t="str">
        <f>Calculations!B21</f>
        <v>Bengal Street Depot</v>
      </c>
      <c r="D45" s="20" t="str">
        <f>Calculations!C21</f>
        <v>Chorley</v>
      </c>
      <c r="E45" s="11" t="str">
        <f>Calculations!D21</f>
        <v>Mixed Use</v>
      </c>
      <c r="F45" s="34">
        <f>Calculations!E21</f>
        <v>0.68799999999999994</v>
      </c>
      <c r="G45" s="34">
        <f>Calculations!I21</f>
        <v>0.68799999999999994</v>
      </c>
      <c r="H45" s="34">
        <f>Calculations!M21</f>
        <v>100</v>
      </c>
      <c r="I45" s="34">
        <f>Calculations!H21</f>
        <v>0</v>
      </c>
      <c r="J45" s="34">
        <f>Calculations!L21</f>
        <v>0</v>
      </c>
      <c r="K45" s="34">
        <f>Calculations!G21</f>
        <v>0</v>
      </c>
      <c r="L45" s="34">
        <f>Calculations!K21</f>
        <v>0</v>
      </c>
      <c r="M45" s="34">
        <f>Calculations!F21</f>
        <v>0</v>
      </c>
      <c r="N45" s="34">
        <f>Calculations!J21</f>
        <v>0</v>
      </c>
      <c r="O45" s="34">
        <f>Calculations!S21</f>
        <v>0</v>
      </c>
      <c r="P45" s="34">
        <f>Calculations!X21</f>
        <v>0</v>
      </c>
      <c r="Q45" s="34">
        <f>Calculations!P21</f>
        <v>0</v>
      </c>
      <c r="R45" s="34">
        <f>Calculations!V21</f>
        <v>0</v>
      </c>
      <c r="S45" s="34">
        <f>Calculations!O21</f>
        <v>0</v>
      </c>
      <c r="T45" s="34">
        <f>Calculations!T21</f>
        <v>0</v>
      </c>
      <c r="U45" s="34">
        <f>Calculations!Z21</f>
        <v>0</v>
      </c>
      <c r="V45" s="34">
        <f>Calculations!AB21</f>
        <v>0</v>
      </c>
      <c r="W45" s="34">
        <f>Calculations!AA21</f>
        <v>0</v>
      </c>
      <c r="X45" s="34">
        <f>Calculations!AC21</f>
        <v>0</v>
      </c>
      <c r="Y45" s="34">
        <f>Calculations!AE21</f>
        <v>0</v>
      </c>
      <c r="Z45" s="34">
        <f>Calculations!AG21</f>
        <v>0</v>
      </c>
      <c r="AA45" s="34">
        <f>Calculations!AF21</f>
        <v>0</v>
      </c>
      <c r="AB45" s="34">
        <f>Calculations!AH21</f>
        <v>0</v>
      </c>
      <c r="AC45" s="21" t="s">
        <v>52</v>
      </c>
      <c r="AD45" s="20" t="s">
        <v>885</v>
      </c>
      <c r="AE45" s="26" t="s">
        <v>893</v>
      </c>
      <c r="AF45" s="26" t="s">
        <v>894</v>
      </c>
      <c r="AG45" s="26"/>
      <c r="AH45" s="20"/>
    </row>
    <row r="46" spans="2:34" ht="25" x14ac:dyDescent="0.25">
      <c r="B46" s="11" t="str">
        <f>Calculations!A22</f>
        <v>19C251x</v>
      </c>
      <c r="C46" s="20" t="str">
        <f>Calculations!B22</f>
        <v>Land to the East of Wigan Road (remaining allocation)</v>
      </c>
      <c r="D46" s="20" t="str">
        <f>Calculations!C22</f>
        <v>Chorley</v>
      </c>
      <c r="E46" s="11" t="str">
        <f>Calculations!D22</f>
        <v>Housing</v>
      </c>
      <c r="F46" s="34">
        <f>Calculations!E22</f>
        <v>15.981</v>
      </c>
      <c r="G46" s="34">
        <f>Calculations!I22</f>
        <v>15.981</v>
      </c>
      <c r="H46" s="34">
        <f>Calculations!M22</f>
        <v>100</v>
      </c>
      <c r="I46" s="34">
        <f>Calculations!H22</f>
        <v>0</v>
      </c>
      <c r="J46" s="34">
        <f>Calculations!L22</f>
        <v>0</v>
      </c>
      <c r="K46" s="34">
        <f>Calculations!G22</f>
        <v>0</v>
      </c>
      <c r="L46" s="34">
        <f>Calculations!K22</f>
        <v>0</v>
      </c>
      <c r="M46" s="34">
        <f>Calculations!F22</f>
        <v>0</v>
      </c>
      <c r="N46" s="34">
        <f>Calculations!J22</f>
        <v>0</v>
      </c>
      <c r="O46" s="34">
        <f>Calculations!S22</f>
        <v>0.26500000000000001</v>
      </c>
      <c r="P46" s="34">
        <f>Calculations!X22</f>
        <v>1.6582191352230775</v>
      </c>
      <c r="Q46" s="34">
        <f>Calculations!P22</f>
        <v>5.3999999999999999E-2</v>
      </c>
      <c r="R46" s="34">
        <f>Calculations!V22</f>
        <v>0.86352543645579138</v>
      </c>
      <c r="S46" s="34">
        <f>Calculations!O22</f>
        <v>8.4000000000000005E-2</v>
      </c>
      <c r="T46" s="34">
        <f>Calculations!T22</f>
        <v>0.52562417871222078</v>
      </c>
      <c r="U46" s="34">
        <f>Calculations!Z22</f>
        <v>0</v>
      </c>
      <c r="V46" s="34">
        <f>Calculations!AB22</f>
        <v>0</v>
      </c>
      <c r="W46" s="34">
        <f>Calculations!AA22</f>
        <v>0</v>
      </c>
      <c r="X46" s="34">
        <f>Calculations!AC22</f>
        <v>0</v>
      </c>
      <c r="Y46" s="34">
        <f>Calculations!AE22</f>
        <v>0.121</v>
      </c>
      <c r="Z46" s="34">
        <f>Calculations!AG22</f>
        <v>0.75714911457355605</v>
      </c>
      <c r="AA46" s="34">
        <f>Calculations!AF22</f>
        <v>0.21299999999999999</v>
      </c>
      <c r="AB46" s="34">
        <f>Calculations!AH22</f>
        <v>1.3328327388774168</v>
      </c>
      <c r="AC46" s="21" t="s">
        <v>52</v>
      </c>
      <c r="AD46" s="20" t="s">
        <v>883</v>
      </c>
      <c r="AE46" s="26" t="s">
        <v>889</v>
      </c>
      <c r="AF46" s="26" t="s">
        <v>890</v>
      </c>
      <c r="AG46" s="26" t="s">
        <v>941</v>
      </c>
      <c r="AH46" s="20"/>
    </row>
    <row r="47" spans="2:34" ht="25" x14ac:dyDescent="0.25">
      <c r="B47" s="11" t="str">
        <f>Calculations!A23</f>
        <v>19C253x</v>
      </c>
      <c r="C47" s="20" t="str">
        <f>Calculations!B23</f>
        <v>Westwood Road</v>
      </c>
      <c r="D47" s="20" t="str">
        <f>Calculations!C23</f>
        <v>Chorley</v>
      </c>
      <c r="E47" s="11" t="str">
        <f>Calculations!D23</f>
        <v>Housing</v>
      </c>
      <c r="F47" s="34">
        <f>Calculations!E23</f>
        <v>1.298</v>
      </c>
      <c r="G47" s="34">
        <f>Calculations!I23</f>
        <v>1.298</v>
      </c>
      <c r="H47" s="34">
        <f>Calculations!M23</f>
        <v>100</v>
      </c>
      <c r="I47" s="34">
        <f>Calculations!H23</f>
        <v>0</v>
      </c>
      <c r="J47" s="34">
        <f>Calculations!L23</f>
        <v>0</v>
      </c>
      <c r="K47" s="34">
        <f>Calculations!G23</f>
        <v>0</v>
      </c>
      <c r="L47" s="34">
        <f>Calculations!K23</f>
        <v>0</v>
      </c>
      <c r="M47" s="34">
        <f>Calculations!F23</f>
        <v>0</v>
      </c>
      <c r="N47" s="34">
        <f>Calculations!J23</f>
        <v>0</v>
      </c>
      <c r="O47" s="34">
        <f>Calculations!S23</f>
        <v>1E-3</v>
      </c>
      <c r="P47" s="34">
        <f>Calculations!X23</f>
        <v>7.7041602465331288E-2</v>
      </c>
      <c r="Q47" s="34">
        <f>Calculations!P23</f>
        <v>0</v>
      </c>
      <c r="R47" s="34">
        <f>Calculations!V23</f>
        <v>0</v>
      </c>
      <c r="S47" s="34">
        <f>Calculations!O23</f>
        <v>0</v>
      </c>
      <c r="T47" s="34">
        <f>Calculations!T23</f>
        <v>0</v>
      </c>
      <c r="U47" s="34">
        <f>Calculations!Z23</f>
        <v>0</v>
      </c>
      <c r="V47" s="34">
        <f>Calculations!AB23</f>
        <v>0</v>
      </c>
      <c r="W47" s="34">
        <f>Calculations!AA23</f>
        <v>0</v>
      </c>
      <c r="X47" s="34">
        <f>Calculations!AC23</f>
        <v>0</v>
      </c>
      <c r="Y47" s="34">
        <f>Calculations!AE23</f>
        <v>0</v>
      </c>
      <c r="Z47" s="34">
        <f>Calculations!AG23</f>
        <v>0</v>
      </c>
      <c r="AA47" s="34">
        <f>Calculations!AF23</f>
        <v>2E-3</v>
      </c>
      <c r="AB47" s="34">
        <f>Calculations!AH23</f>
        <v>0.15408320493066258</v>
      </c>
      <c r="AC47" s="21" t="s">
        <v>52</v>
      </c>
      <c r="AD47" s="20" t="s">
        <v>883</v>
      </c>
      <c r="AE47" s="26" t="s">
        <v>889</v>
      </c>
      <c r="AF47" s="26" t="s">
        <v>890</v>
      </c>
      <c r="AG47" s="26" t="s">
        <v>941</v>
      </c>
      <c r="AH47" s="20"/>
    </row>
    <row r="48" spans="2:34" ht="75" x14ac:dyDescent="0.25">
      <c r="B48" s="11" t="str">
        <f>Calculations!A24</f>
        <v>19C254x</v>
      </c>
      <c r="C48" s="20" t="str">
        <f>Calculations!B24</f>
        <v>North Of Hewlett Avenue</v>
      </c>
      <c r="D48" s="20" t="str">
        <f>Calculations!C24</f>
        <v>Chorley</v>
      </c>
      <c r="E48" s="11" t="str">
        <f>Calculations!D24</f>
        <v>Housing</v>
      </c>
      <c r="F48" s="34">
        <f>Calculations!E24</f>
        <v>2.82</v>
      </c>
      <c r="G48" s="34">
        <f>Calculations!I24</f>
        <v>2.6439999999999997</v>
      </c>
      <c r="H48" s="34">
        <f>Calculations!M24</f>
        <v>93.75886524822694</v>
      </c>
      <c r="I48" s="34">
        <f>Calculations!H24</f>
        <v>0</v>
      </c>
      <c r="J48" s="34">
        <f>Calculations!L24</f>
        <v>0</v>
      </c>
      <c r="K48" s="34">
        <f>Calculations!G24</f>
        <v>0</v>
      </c>
      <c r="L48" s="34">
        <f>Calculations!K24</f>
        <v>0</v>
      </c>
      <c r="M48" s="34">
        <f>Calculations!F24</f>
        <v>0.17599999999999999</v>
      </c>
      <c r="N48" s="34">
        <f>Calculations!J24</f>
        <v>6.2411347517730498</v>
      </c>
      <c r="O48" s="34">
        <f>Calculations!S24</f>
        <v>0.10300000000000001</v>
      </c>
      <c r="P48" s="34">
        <f>Calculations!X24</f>
        <v>3.6524822695035466</v>
      </c>
      <c r="Q48" s="34">
        <f>Calculations!P24</f>
        <v>2.8000000000000001E-2</v>
      </c>
      <c r="R48" s="34">
        <f>Calculations!V24</f>
        <v>1.6312056737588652</v>
      </c>
      <c r="S48" s="34">
        <f>Calculations!O24</f>
        <v>1.7999999999999999E-2</v>
      </c>
      <c r="T48" s="34">
        <f>Calculations!T24</f>
        <v>0.63829787234042545</v>
      </c>
      <c r="U48" s="34">
        <f>Calculations!Z24</f>
        <v>0</v>
      </c>
      <c r="V48" s="34">
        <f>Calculations!AB24</f>
        <v>0</v>
      </c>
      <c r="W48" s="34">
        <f>Calculations!AA24</f>
        <v>0</v>
      </c>
      <c r="X48" s="34">
        <f>Calculations!AC24</f>
        <v>0</v>
      </c>
      <c r="Y48" s="34">
        <f>Calculations!AE24</f>
        <v>4.8000000000000001E-2</v>
      </c>
      <c r="Z48" s="34">
        <f>Calculations!AG24</f>
        <v>1.7021276595744681</v>
      </c>
      <c r="AA48" s="34">
        <f>Calculations!AF24</f>
        <v>0.109</v>
      </c>
      <c r="AB48" s="34">
        <f>Calculations!AH24</f>
        <v>3.8652482269503547</v>
      </c>
      <c r="AC48" s="21" t="s">
        <v>52</v>
      </c>
      <c r="AD48" s="20" t="s">
        <v>880</v>
      </c>
      <c r="AE48" s="26" t="s">
        <v>881</v>
      </c>
      <c r="AF48" s="26" t="s">
        <v>886</v>
      </c>
      <c r="AG48" s="26" t="s">
        <v>936</v>
      </c>
      <c r="AH48" s="20"/>
    </row>
    <row r="49" spans="2:34" ht="25" x14ac:dyDescent="0.25">
      <c r="B49" s="11" t="str">
        <f>Calculations!A25</f>
        <v>19C255x</v>
      </c>
      <c r="C49" s="20" t="str">
        <f>Calculations!B25</f>
        <v>Mountain Road</v>
      </c>
      <c r="D49" s="20" t="str">
        <f>Calculations!C25</f>
        <v>Chorley</v>
      </c>
      <c r="E49" s="11" t="str">
        <f>Calculations!D25</f>
        <v>Housing</v>
      </c>
      <c r="F49" s="34">
        <f>Calculations!E25</f>
        <v>0.63400000000000001</v>
      </c>
      <c r="G49" s="34">
        <f>Calculations!I25</f>
        <v>0.63400000000000001</v>
      </c>
      <c r="H49" s="34">
        <f>Calculations!M25</f>
        <v>100</v>
      </c>
      <c r="I49" s="34">
        <f>Calculations!H25</f>
        <v>0</v>
      </c>
      <c r="J49" s="34">
        <f>Calculations!L25</f>
        <v>0</v>
      </c>
      <c r="K49" s="34">
        <f>Calculations!G25</f>
        <v>0</v>
      </c>
      <c r="L49" s="34">
        <f>Calculations!K25</f>
        <v>0</v>
      </c>
      <c r="M49" s="34">
        <f>Calculations!F25</f>
        <v>0</v>
      </c>
      <c r="N49" s="34">
        <f>Calculations!J25</f>
        <v>0</v>
      </c>
      <c r="O49" s="34">
        <f>Calculations!S25</f>
        <v>7.0000000000000001E-3</v>
      </c>
      <c r="P49" s="34">
        <f>Calculations!X25</f>
        <v>1.1041009463722398</v>
      </c>
      <c r="Q49" s="34">
        <f>Calculations!P25</f>
        <v>0</v>
      </c>
      <c r="R49" s="34">
        <f>Calculations!V25</f>
        <v>0</v>
      </c>
      <c r="S49" s="34">
        <f>Calculations!O25</f>
        <v>0</v>
      </c>
      <c r="T49" s="34">
        <f>Calculations!T25</f>
        <v>0</v>
      </c>
      <c r="U49" s="34">
        <f>Calculations!Z25</f>
        <v>0</v>
      </c>
      <c r="V49" s="34">
        <f>Calculations!AB25</f>
        <v>0</v>
      </c>
      <c r="W49" s="34">
        <f>Calculations!AA25</f>
        <v>0</v>
      </c>
      <c r="X49" s="34">
        <f>Calculations!AC25</f>
        <v>0</v>
      </c>
      <c r="Y49" s="34">
        <f>Calculations!AE25</f>
        <v>3.0000000000000001E-3</v>
      </c>
      <c r="Z49" s="34">
        <f>Calculations!AG25</f>
        <v>0.47318611987381703</v>
      </c>
      <c r="AA49" s="34">
        <f>Calculations!AF25</f>
        <v>8.9999999999999993E-3</v>
      </c>
      <c r="AB49" s="34">
        <f>Calculations!AH25</f>
        <v>1.4195583596214509</v>
      </c>
      <c r="AC49" s="21" t="s">
        <v>52</v>
      </c>
      <c r="AD49" s="20" t="s">
        <v>883</v>
      </c>
      <c r="AE49" s="26" t="s">
        <v>889</v>
      </c>
      <c r="AF49" s="26" t="s">
        <v>890</v>
      </c>
      <c r="AG49" s="26" t="s">
        <v>940</v>
      </c>
      <c r="AH49" s="20"/>
    </row>
    <row r="50" spans="2:34" ht="75" x14ac:dyDescent="0.25">
      <c r="B50" s="11" t="str">
        <f>Calculations!A26</f>
        <v>19C256x</v>
      </c>
      <c r="C50" s="20" t="str">
        <f>Calculations!B26</f>
        <v>Land adjacent to Blainscough Hall, Blainscough Lane</v>
      </c>
      <c r="D50" s="20" t="str">
        <f>Calculations!C26</f>
        <v>Chorley</v>
      </c>
      <c r="E50" s="11" t="str">
        <f>Calculations!D26</f>
        <v>Housing</v>
      </c>
      <c r="F50" s="34">
        <f>Calculations!E26</f>
        <v>5.2510000000000003</v>
      </c>
      <c r="G50" s="34">
        <f>Calculations!I26</f>
        <v>5.1800000000000006</v>
      </c>
      <c r="H50" s="34">
        <f>Calculations!M26</f>
        <v>98.647876594934303</v>
      </c>
      <c r="I50" s="34">
        <f>Calculations!H26</f>
        <v>0</v>
      </c>
      <c r="J50" s="34">
        <f>Calculations!L26</f>
        <v>0</v>
      </c>
      <c r="K50" s="34">
        <f>Calculations!G26</f>
        <v>0</v>
      </c>
      <c r="L50" s="34">
        <f>Calculations!K26</f>
        <v>0</v>
      </c>
      <c r="M50" s="34">
        <f>Calculations!F26</f>
        <v>7.0999999999999994E-2</v>
      </c>
      <c r="N50" s="34">
        <f>Calculations!J26</f>
        <v>1.3521234050657016</v>
      </c>
      <c r="O50" s="34">
        <f>Calculations!S26</f>
        <v>0.76700000000000002</v>
      </c>
      <c r="P50" s="34">
        <f>Calculations!X26</f>
        <v>14.606741573033707</v>
      </c>
      <c r="Q50" s="34">
        <f>Calculations!P26</f>
        <v>0.14799999999999999</v>
      </c>
      <c r="R50" s="34">
        <f>Calculations!V26</f>
        <v>5.2370976956770141</v>
      </c>
      <c r="S50" s="34">
        <f>Calculations!O26</f>
        <v>0.127</v>
      </c>
      <c r="T50" s="34">
        <f>Calculations!T26</f>
        <v>2.4185869358217484</v>
      </c>
      <c r="U50" s="34">
        <f>Calculations!Z26</f>
        <v>0</v>
      </c>
      <c r="V50" s="34">
        <f>Calculations!AB26</f>
        <v>0</v>
      </c>
      <c r="W50" s="34">
        <f>Calculations!AA26</f>
        <v>0</v>
      </c>
      <c r="X50" s="34">
        <f>Calculations!AC26</f>
        <v>0</v>
      </c>
      <c r="Y50" s="34">
        <f>Calculations!AE26</f>
        <v>0.311</v>
      </c>
      <c r="Z50" s="34">
        <f>Calculations!AG26</f>
        <v>5.9226813940201861</v>
      </c>
      <c r="AA50" s="34">
        <f>Calculations!AF26</f>
        <v>0.46100000000000002</v>
      </c>
      <c r="AB50" s="34">
        <f>Calculations!AH26</f>
        <v>8.7792801371167393</v>
      </c>
      <c r="AC50" s="21" t="s">
        <v>52</v>
      </c>
      <c r="AD50" s="20" t="s">
        <v>880</v>
      </c>
      <c r="AE50" s="26" t="s">
        <v>881</v>
      </c>
      <c r="AF50" s="26" t="s">
        <v>886</v>
      </c>
      <c r="AG50" s="26" t="s">
        <v>936</v>
      </c>
      <c r="AH50" s="20"/>
    </row>
    <row r="51" spans="2:34" ht="25" x14ac:dyDescent="0.25">
      <c r="B51" s="11" t="str">
        <f>Calculations!A27</f>
        <v>19C257x</v>
      </c>
      <c r="C51" s="20" t="str">
        <f>Calculations!B27</f>
        <v>Coppull Enterprise Centre, Mill Lane</v>
      </c>
      <c r="D51" s="20" t="str">
        <f>Calculations!C27</f>
        <v>Chorley</v>
      </c>
      <c r="E51" s="11" t="str">
        <f>Calculations!D27</f>
        <v>Housing</v>
      </c>
      <c r="F51" s="34">
        <f>Calculations!E27</f>
        <v>1.4970000000000001</v>
      </c>
      <c r="G51" s="34">
        <f>Calculations!I27</f>
        <v>1.4970000000000001</v>
      </c>
      <c r="H51" s="34">
        <f>Calculations!M27</f>
        <v>100</v>
      </c>
      <c r="I51" s="34">
        <f>Calculations!H27</f>
        <v>0</v>
      </c>
      <c r="J51" s="34">
        <f>Calculations!L27</f>
        <v>0</v>
      </c>
      <c r="K51" s="34">
        <f>Calculations!G27</f>
        <v>0</v>
      </c>
      <c r="L51" s="34">
        <f>Calculations!K27</f>
        <v>0</v>
      </c>
      <c r="M51" s="34">
        <f>Calculations!F27</f>
        <v>0</v>
      </c>
      <c r="N51" s="34">
        <f>Calculations!J27</f>
        <v>0</v>
      </c>
      <c r="O51" s="34">
        <f>Calculations!S27</f>
        <v>2.4E-2</v>
      </c>
      <c r="P51" s="34">
        <f>Calculations!X27</f>
        <v>1.6032064128256511</v>
      </c>
      <c r="Q51" s="34">
        <f>Calculations!P27</f>
        <v>1.2999999999999999E-2</v>
      </c>
      <c r="R51" s="34">
        <f>Calculations!V27</f>
        <v>0.86840347361389436</v>
      </c>
      <c r="S51" s="34">
        <f>Calculations!O27</f>
        <v>0</v>
      </c>
      <c r="T51" s="34">
        <f>Calculations!T27</f>
        <v>0</v>
      </c>
      <c r="U51" s="34">
        <f>Calculations!Z27</f>
        <v>0</v>
      </c>
      <c r="V51" s="34">
        <f>Calculations!AB27</f>
        <v>0</v>
      </c>
      <c r="W51" s="34">
        <f>Calculations!AA27</f>
        <v>0</v>
      </c>
      <c r="X51" s="34">
        <f>Calculations!AC27</f>
        <v>0</v>
      </c>
      <c r="Y51" s="34">
        <f>Calculations!AE27</f>
        <v>2.8000000000000001E-2</v>
      </c>
      <c r="Z51" s="34">
        <f>Calculations!AG27</f>
        <v>1.8704074816299265</v>
      </c>
      <c r="AA51" s="34">
        <f>Calculations!AF27</f>
        <v>2.1000000000000001E-2</v>
      </c>
      <c r="AB51" s="34">
        <f>Calculations!AH27</f>
        <v>1.402805611222445</v>
      </c>
      <c r="AC51" s="21" t="s">
        <v>52</v>
      </c>
      <c r="AD51" s="20" t="s">
        <v>883</v>
      </c>
      <c r="AE51" s="26" t="s">
        <v>889</v>
      </c>
      <c r="AF51" s="26" t="s">
        <v>890</v>
      </c>
      <c r="AG51" s="26" t="s">
        <v>940</v>
      </c>
      <c r="AH51" s="20"/>
    </row>
    <row r="52" spans="2:34" ht="75" x14ac:dyDescent="0.25">
      <c r="B52" s="11" t="str">
        <f>Calculations!A28</f>
        <v>19C260x</v>
      </c>
      <c r="C52" s="20" t="str">
        <f>Calculations!B28</f>
        <v>Out Lane</v>
      </c>
      <c r="D52" s="20" t="str">
        <f>Calculations!C28</f>
        <v>Chorley</v>
      </c>
      <c r="E52" s="11" t="str">
        <f>Calculations!D28</f>
        <v>Housing</v>
      </c>
      <c r="F52" s="34">
        <f>Calculations!E28</f>
        <v>6.907</v>
      </c>
      <c r="G52" s="34">
        <f>Calculations!I28</f>
        <v>6.67</v>
      </c>
      <c r="H52" s="34">
        <f>Calculations!M28</f>
        <v>96.568698421890829</v>
      </c>
      <c r="I52" s="34">
        <f>Calculations!H28</f>
        <v>0.15</v>
      </c>
      <c r="J52" s="34">
        <f>Calculations!L28</f>
        <v>2.1717098595627626</v>
      </c>
      <c r="K52" s="34">
        <f>Calculations!G28</f>
        <v>0</v>
      </c>
      <c r="L52" s="34">
        <f>Calculations!K28</f>
        <v>0</v>
      </c>
      <c r="M52" s="34">
        <f>Calculations!F28</f>
        <v>8.6999999999999994E-2</v>
      </c>
      <c r="N52" s="34">
        <f>Calculations!J28</f>
        <v>1.2595917185464021</v>
      </c>
      <c r="O52" s="34">
        <f>Calculations!S28</f>
        <v>0.245</v>
      </c>
      <c r="P52" s="34">
        <f>Calculations!X28</f>
        <v>3.5471261039525115</v>
      </c>
      <c r="Q52" s="34">
        <f>Calculations!P28</f>
        <v>2.1999999999999999E-2</v>
      </c>
      <c r="R52" s="34">
        <f>Calculations!V28</f>
        <v>0.86868394382510505</v>
      </c>
      <c r="S52" s="34">
        <f>Calculations!O28</f>
        <v>3.7999999999999999E-2</v>
      </c>
      <c r="T52" s="34">
        <f>Calculations!T28</f>
        <v>0.55016649775589976</v>
      </c>
      <c r="U52" s="34">
        <f>Calculations!Z28</f>
        <v>0.33</v>
      </c>
      <c r="V52" s="34">
        <f>Calculations!AB28</f>
        <v>4.7777616910380774</v>
      </c>
      <c r="W52" s="34">
        <f>Calculations!AA28</f>
        <v>0</v>
      </c>
      <c r="X52" s="34">
        <f>Calculations!AC28</f>
        <v>0</v>
      </c>
      <c r="Y52" s="34">
        <f>Calculations!AE28</f>
        <v>9.9000000000000005E-2</v>
      </c>
      <c r="Z52" s="34">
        <f>Calculations!AG28</f>
        <v>1.4333285073114232</v>
      </c>
      <c r="AA52" s="34">
        <f>Calculations!AF28</f>
        <v>0.22800000000000001</v>
      </c>
      <c r="AB52" s="34">
        <f>Calculations!AH28</f>
        <v>3.3009989865353986</v>
      </c>
      <c r="AC52" s="21" t="s">
        <v>52</v>
      </c>
      <c r="AD52" s="20" t="s">
        <v>880</v>
      </c>
      <c r="AE52" s="26" t="s">
        <v>881</v>
      </c>
      <c r="AF52" s="26" t="s">
        <v>886</v>
      </c>
      <c r="AG52" s="26" t="s">
        <v>934</v>
      </c>
      <c r="AH52" s="20"/>
    </row>
    <row r="53" spans="2:34" x14ac:dyDescent="0.25">
      <c r="B53" s="11" t="str">
        <f>Calculations!A29</f>
        <v>19C262x</v>
      </c>
      <c r="C53" s="20" t="str">
        <f>Calculations!B29</f>
        <v>East Of Tincklers Lane</v>
      </c>
      <c r="D53" s="20" t="str">
        <f>Calculations!C29</f>
        <v>Chorley</v>
      </c>
      <c r="E53" s="11" t="str">
        <f>Calculations!D29</f>
        <v>Housing</v>
      </c>
      <c r="F53" s="34">
        <f>Calculations!E29</f>
        <v>0.81599999999999995</v>
      </c>
      <c r="G53" s="34">
        <f>Calculations!I29</f>
        <v>0.81599999999999995</v>
      </c>
      <c r="H53" s="34">
        <f>Calculations!M29</f>
        <v>100</v>
      </c>
      <c r="I53" s="34">
        <f>Calculations!H29</f>
        <v>0</v>
      </c>
      <c r="J53" s="34">
        <f>Calculations!L29</f>
        <v>0</v>
      </c>
      <c r="K53" s="34">
        <f>Calculations!G29</f>
        <v>0</v>
      </c>
      <c r="L53" s="34">
        <f>Calculations!K29</f>
        <v>0</v>
      </c>
      <c r="M53" s="34">
        <f>Calculations!F29</f>
        <v>0</v>
      </c>
      <c r="N53" s="34">
        <f>Calculations!J29</f>
        <v>0</v>
      </c>
      <c r="O53" s="34">
        <f>Calculations!S29</f>
        <v>0.06</v>
      </c>
      <c r="P53" s="34">
        <f>Calculations!X29</f>
        <v>7.3529411764705888</v>
      </c>
      <c r="Q53" s="34">
        <f>Calculations!P29</f>
        <v>4.0000000000000001E-3</v>
      </c>
      <c r="R53" s="34">
        <f>Calculations!V29</f>
        <v>1.8382352941176472</v>
      </c>
      <c r="S53" s="34">
        <f>Calculations!O29</f>
        <v>1.0999999999999999E-2</v>
      </c>
      <c r="T53" s="34">
        <f>Calculations!T29</f>
        <v>1.3480392156862746</v>
      </c>
      <c r="U53" s="34">
        <f>Calculations!Z29</f>
        <v>0</v>
      </c>
      <c r="V53" s="34">
        <f>Calculations!AB29</f>
        <v>0</v>
      </c>
      <c r="W53" s="34">
        <f>Calculations!AA29</f>
        <v>0</v>
      </c>
      <c r="X53" s="34">
        <f>Calculations!AC29</f>
        <v>0</v>
      </c>
      <c r="Y53" s="34">
        <f>Calculations!AE29</f>
        <v>3.6999999999999998E-2</v>
      </c>
      <c r="Z53" s="34">
        <f>Calculations!AG29</f>
        <v>4.534313725490196</v>
      </c>
      <c r="AA53" s="34">
        <f>Calculations!AF29</f>
        <v>4.8000000000000001E-2</v>
      </c>
      <c r="AB53" s="34">
        <f>Calculations!AH29</f>
        <v>5.882352941176471</v>
      </c>
      <c r="AC53" s="21" t="s">
        <v>52</v>
      </c>
      <c r="AD53" s="20" t="s">
        <v>883</v>
      </c>
      <c r="AE53" s="26" t="s">
        <v>889</v>
      </c>
      <c r="AF53" s="26" t="s">
        <v>890</v>
      </c>
      <c r="AG53" s="26" t="s">
        <v>936</v>
      </c>
      <c r="AH53" s="20"/>
    </row>
    <row r="54" spans="2:34" x14ac:dyDescent="0.25">
      <c r="B54" s="11" t="str">
        <f>Calculations!A30</f>
        <v>19C263x</v>
      </c>
      <c r="C54" s="20" t="str">
        <f>Calculations!B30</f>
        <v>Land South of Parr Lane</v>
      </c>
      <c r="D54" s="20" t="str">
        <f>Calculations!C30</f>
        <v>Chorley</v>
      </c>
      <c r="E54" s="11" t="str">
        <f>Calculations!D30</f>
        <v>Housing</v>
      </c>
      <c r="F54" s="34">
        <f>Calculations!E30</f>
        <v>1.5149999999999999</v>
      </c>
      <c r="G54" s="34">
        <f>Calculations!I30</f>
        <v>1.5149999999999999</v>
      </c>
      <c r="H54" s="34">
        <f>Calculations!M30</f>
        <v>100</v>
      </c>
      <c r="I54" s="34">
        <f>Calculations!H30</f>
        <v>0</v>
      </c>
      <c r="J54" s="34">
        <f>Calculations!L30</f>
        <v>0</v>
      </c>
      <c r="K54" s="34">
        <f>Calculations!G30</f>
        <v>0</v>
      </c>
      <c r="L54" s="34">
        <f>Calculations!K30</f>
        <v>0</v>
      </c>
      <c r="M54" s="34">
        <f>Calculations!F30</f>
        <v>0</v>
      </c>
      <c r="N54" s="34">
        <f>Calculations!J30</f>
        <v>0</v>
      </c>
      <c r="O54" s="34">
        <f>Calculations!S30</f>
        <v>0.126</v>
      </c>
      <c r="P54" s="34">
        <f>Calculations!X30</f>
        <v>8.3168316831683171</v>
      </c>
      <c r="Q54" s="34">
        <f>Calculations!P30</f>
        <v>2.9000000000000001E-2</v>
      </c>
      <c r="R54" s="34">
        <f>Calculations!V30</f>
        <v>5.0165016501650168</v>
      </c>
      <c r="S54" s="34">
        <f>Calculations!O30</f>
        <v>4.7E-2</v>
      </c>
      <c r="T54" s="34">
        <f>Calculations!T30</f>
        <v>3.1023102310231025</v>
      </c>
      <c r="U54" s="34">
        <f>Calculations!Z30</f>
        <v>0</v>
      </c>
      <c r="V54" s="34">
        <f>Calculations!AB30</f>
        <v>0</v>
      </c>
      <c r="W54" s="34">
        <f>Calculations!AA30</f>
        <v>0</v>
      </c>
      <c r="X54" s="34">
        <f>Calculations!AC30</f>
        <v>0</v>
      </c>
      <c r="Y54" s="34">
        <f>Calculations!AE30</f>
        <v>5.6000000000000001E-2</v>
      </c>
      <c r="Z54" s="34">
        <f>Calculations!AG30</f>
        <v>3.6963696369636962</v>
      </c>
      <c r="AA54" s="34">
        <f>Calculations!AF30</f>
        <v>5.8000000000000003E-2</v>
      </c>
      <c r="AB54" s="34">
        <f>Calculations!AH30</f>
        <v>3.828382838283829</v>
      </c>
      <c r="AC54" s="21" t="s">
        <v>52</v>
      </c>
      <c r="AD54" s="20" t="s">
        <v>883</v>
      </c>
      <c r="AE54" s="26" t="s">
        <v>889</v>
      </c>
      <c r="AF54" s="26" t="s">
        <v>890</v>
      </c>
      <c r="AG54" s="26" t="s">
        <v>936</v>
      </c>
      <c r="AH54" s="20"/>
    </row>
    <row r="55" spans="2:34" x14ac:dyDescent="0.25">
      <c r="B55" s="11" t="str">
        <f>Calculations!A31</f>
        <v>19C264x</v>
      </c>
      <c r="C55" s="20" t="str">
        <f>Calculations!B31</f>
        <v>Pear Tree Lane</v>
      </c>
      <c r="D55" s="20" t="str">
        <f>Calculations!C31</f>
        <v>Chorley</v>
      </c>
      <c r="E55" s="11" t="str">
        <f>Calculations!D31</f>
        <v>Housing</v>
      </c>
      <c r="F55" s="34">
        <f>Calculations!E31</f>
        <v>4.6310000000000002</v>
      </c>
      <c r="G55" s="34">
        <f>Calculations!I31</f>
        <v>4.6310000000000002</v>
      </c>
      <c r="H55" s="34">
        <f>Calculations!M31</f>
        <v>100</v>
      </c>
      <c r="I55" s="34">
        <f>Calculations!H31</f>
        <v>0</v>
      </c>
      <c r="J55" s="34">
        <f>Calculations!L31</f>
        <v>0</v>
      </c>
      <c r="K55" s="34">
        <f>Calculations!G31</f>
        <v>0</v>
      </c>
      <c r="L55" s="34">
        <f>Calculations!K31</f>
        <v>0</v>
      </c>
      <c r="M55" s="34">
        <f>Calculations!F31</f>
        <v>0</v>
      </c>
      <c r="N55" s="34">
        <f>Calculations!J31</f>
        <v>0</v>
      </c>
      <c r="O55" s="34">
        <f>Calculations!S31</f>
        <v>0.21499999999999997</v>
      </c>
      <c r="P55" s="34">
        <f>Calculations!X31</f>
        <v>4.6426257827682997</v>
      </c>
      <c r="Q55" s="34">
        <f>Calculations!P31</f>
        <v>0.03</v>
      </c>
      <c r="R55" s="34">
        <f>Calculations!V31</f>
        <v>1.5763334053120275</v>
      </c>
      <c r="S55" s="34">
        <f>Calculations!O31</f>
        <v>4.2999999999999997E-2</v>
      </c>
      <c r="T55" s="34">
        <f>Calculations!T31</f>
        <v>0.92852515655365997</v>
      </c>
      <c r="U55" s="34">
        <f>Calculations!Z31</f>
        <v>0</v>
      </c>
      <c r="V55" s="34">
        <f>Calculations!AB31</f>
        <v>0</v>
      </c>
      <c r="W55" s="34">
        <f>Calculations!AA31</f>
        <v>0</v>
      </c>
      <c r="X55" s="34">
        <f>Calculations!AC31</f>
        <v>0</v>
      </c>
      <c r="Y55" s="34">
        <f>Calculations!AE31</f>
        <v>4.7E-2</v>
      </c>
      <c r="Z55" s="34">
        <f>Calculations!AG31</f>
        <v>1.0148995897214423</v>
      </c>
      <c r="AA55" s="34">
        <f>Calculations!AF31</f>
        <v>0.184</v>
      </c>
      <c r="AB55" s="34">
        <f>Calculations!AH31</f>
        <v>3.9732239257179871</v>
      </c>
      <c r="AC55" s="21" t="s">
        <v>52</v>
      </c>
      <c r="AD55" s="20" t="s">
        <v>883</v>
      </c>
      <c r="AE55" s="26" t="s">
        <v>889</v>
      </c>
      <c r="AF55" s="26" t="s">
        <v>890</v>
      </c>
      <c r="AG55" s="26" t="s">
        <v>934</v>
      </c>
      <c r="AH55" s="20"/>
    </row>
    <row r="56" spans="2:34" x14ac:dyDescent="0.25">
      <c r="B56" s="11" t="str">
        <f>Calculations!A32</f>
        <v>19C265x</v>
      </c>
      <c r="C56" s="20" t="str">
        <f>Calculations!B32</f>
        <v>Southern Commercial</v>
      </c>
      <c r="D56" s="20" t="str">
        <f>Calculations!C32</f>
        <v>Chorley</v>
      </c>
      <c r="E56" s="11" t="str">
        <f>Calculations!D32</f>
        <v>Employment</v>
      </c>
      <c r="F56" s="34">
        <f>Calculations!E32</f>
        <v>2.7330000000000001</v>
      </c>
      <c r="G56" s="34">
        <f>Calculations!I32</f>
        <v>2.7330000000000001</v>
      </c>
      <c r="H56" s="34">
        <f>Calculations!M32</f>
        <v>100</v>
      </c>
      <c r="I56" s="34">
        <f>Calculations!H32</f>
        <v>0</v>
      </c>
      <c r="J56" s="34">
        <f>Calculations!L32</f>
        <v>0</v>
      </c>
      <c r="K56" s="34">
        <f>Calculations!G32</f>
        <v>0</v>
      </c>
      <c r="L56" s="34">
        <f>Calculations!K32</f>
        <v>0</v>
      </c>
      <c r="M56" s="34">
        <f>Calculations!F32</f>
        <v>0</v>
      </c>
      <c r="N56" s="34">
        <f>Calculations!J32</f>
        <v>0</v>
      </c>
      <c r="O56" s="34">
        <f>Calculations!S32</f>
        <v>0.75</v>
      </c>
      <c r="P56" s="34">
        <f>Calculations!X32</f>
        <v>27.4423710208562</v>
      </c>
      <c r="Q56" s="34">
        <f>Calculations!P32</f>
        <v>9.7000000000000003E-2</v>
      </c>
      <c r="R56" s="34">
        <f>Calculations!V32</f>
        <v>4.9396267837541163</v>
      </c>
      <c r="S56" s="34">
        <f>Calculations!O32</f>
        <v>3.7999999999999999E-2</v>
      </c>
      <c r="T56" s="34">
        <f>Calculations!T32</f>
        <v>1.3904134650567141</v>
      </c>
      <c r="U56" s="34">
        <f>Calculations!Z32</f>
        <v>0</v>
      </c>
      <c r="V56" s="34">
        <f>Calculations!AB32</f>
        <v>0</v>
      </c>
      <c r="W56" s="34">
        <f>Calculations!AA32</f>
        <v>0</v>
      </c>
      <c r="X56" s="34">
        <f>Calculations!AC32</f>
        <v>0</v>
      </c>
      <c r="Y56" s="34">
        <f>Calculations!AE32</f>
        <v>0.51400000000000001</v>
      </c>
      <c r="Z56" s="34">
        <f>Calculations!AG32</f>
        <v>18.807171606293448</v>
      </c>
      <c r="AA56" s="34">
        <f>Calculations!AF32</f>
        <v>0.77200000000000002</v>
      </c>
      <c r="AB56" s="34">
        <f>Calculations!AH32</f>
        <v>28.247347237467984</v>
      </c>
      <c r="AC56" s="21" t="s">
        <v>53</v>
      </c>
      <c r="AD56" s="20" t="s">
        <v>883</v>
      </c>
      <c r="AE56" s="26" t="s">
        <v>889</v>
      </c>
      <c r="AF56" s="26" t="s">
        <v>890</v>
      </c>
      <c r="AG56" s="26" t="s">
        <v>936</v>
      </c>
      <c r="AH56" s="20"/>
    </row>
    <row r="57" spans="2:34" ht="25" x14ac:dyDescent="0.25">
      <c r="B57" s="11" t="str">
        <f>Calculations!A33</f>
        <v>19C267x</v>
      </c>
      <c r="C57" s="20" t="str">
        <f>Calculations!B33</f>
        <v>The Revolution, Buckshaw Village</v>
      </c>
      <c r="D57" s="20" t="str">
        <f>Calculations!C33</f>
        <v>Chorley</v>
      </c>
      <c r="E57" s="11" t="str">
        <f>Calculations!D33</f>
        <v>Employment</v>
      </c>
      <c r="F57" s="34">
        <f>Calculations!E33</f>
        <v>2.8780000000000001</v>
      </c>
      <c r="G57" s="34">
        <f>Calculations!I33</f>
        <v>2.8780000000000001</v>
      </c>
      <c r="H57" s="34">
        <f>Calculations!M33</f>
        <v>100</v>
      </c>
      <c r="I57" s="34">
        <f>Calculations!H33</f>
        <v>0</v>
      </c>
      <c r="J57" s="34">
        <f>Calculations!L33</f>
        <v>0</v>
      </c>
      <c r="K57" s="34">
        <f>Calculations!G33</f>
        <v>0</v>
      </c>
      <c r="L57" s="34">
        <f>Calculations!K33</f>
        <v>0</v>
      </c>
      <c r="M57" s="34">
        <f>Calculations!F33</f>
        <v>0</v>
      </c>
      <c r="N57" s="34">
        <f>Calculations!J33</f>
        <v>0</v>
      </c>
      <c r="O57" s="34">
        <f>Calculations!S33</f>
        <v>0.54100000000000004</v>
      </c>
      <c r="P57" s="34">
        <f>Calculations!X33</f>
        <v>18.797776233495483</v>
      </c>
      <c r="Q57" s="34">
        <f>Calculations!P33</f>
        <v>0.122</v>
      </c>
      <c r="R57" s="34">
        <f>Calculations!V33</f>
        <v>4.8992355802640724</v>
      </c>
      <c r="S57" s="34">
        <f>Calculations!O33</f>
        <v>1.9E-2</v>
      </c>
      <c r="T57" s="34">
        <f>Calculations!T33</f>
        <v>0.66018068102849203</v>
      </c>
      <c r="U57" s="34">
        <f>Calculations!Z33</f>
        <v>0</v>
      </c>
      <c r="V57" s="34">
        <f>Calculations!AB33</f>
        <v>0</v>
      </c>
      <c r="W57" s="34">
        <f>Calculations!AA33</f>
        <v>0</v>
      </c>
      <c r="X57" s="34">
        <f>Calculations!AC33</f>
        <v>0</v>
      </c>
      <c r="Y57" s="34">
        <f>Calculations!AE33</f>
        <v>0.39100000000000001</v>
      </c>
      <c r="Z57" s="34">
        <f>Calculations!AG33</f>
        <v>13.585823488533705</v>
      </c>
      <c r="AA57" s="34">
        <f>Calculations!AF33</f>
        <v>0.48599999999999999</v>
      </c>
      <c r="AB57" s="34">
        <f>Calculations!AH33</f>
        <v>16.886726893676162</v>
      </c>
      <c r="AC57" s="21" t="s">
        <v>53</v>
      </c>
      <c r="AD57" s="20" t="s">
        <v>883</v>
      </c>
      <c r="AE57" s="26" t="s">
        <v>889</v>
      </c>
      <c r="AF57" s="26" t="s">
        <v>890</v>
      </c>
      <c r="AG57" s="26" t="s">
        <v>942</v>
      </c>
      <c r="AH57" s="20"/>
    </row>
    <row r="58" spans="2:34" x14ac:dyDescent="0.25">
      <c r="B58" s="11" t="str">
        <f>Calculations!A34</f>
        <v>19C268x</v>
      </c>
      <c r="C58" s="20" t="str">
        <f>Calculations!B34</f>
        <v>Parcels C1 and C2, Group 1</v>
      </c>
      <c r="D58" s="20" t="str">
        <f>Calculations!C34</f>
        <v>Chorley</v>
      </c>
      <c r="E58" s="11" t="str">
        <f>Calculations!D34</f>
        <v>Housing</v>
      </c>
      <c r="F58" s="34">
        <f>Calculations!E34</f>
        <v>2.3010000000000002</v>
      </c>
      <c r="G58" s="34">
        <f>Calculations!I34</f>
        <v>2.3010000000000002</v>
      </c>
      <c r="H58" s="34">
        <f>Calculations!M34</f>
        <v>100</v>
      </c>
      <c r="I58" s="34">
        <f>Calculations!H34</f>
        <v>0</v>
      </c>
      <c r="J58" s="34">
        <f>Calculations!L34</f>
        <v>0</v>
      </c>
      <c r="K58" s="34">
        <f>Calculations!G34</f>
        <v>0</v>
      </c>
      <c r="L58" s="34">
        <f>Calculations!K34</f>
        <v>0</v>
      </c>
      <c r="M58" s="34">
        <f>Calculations!F34</f>
        <v>0</v>
      </c>
      <c r="N58" s="34">
        <f>Calculations!J34</f>
        <v>0</v>
      </c>
      <c r="O58" s="34">
        <f>Calculations!S34</f>
        <v>0.372</v>
      </c>
      <c r="P58" s="34">
        <f>Calculations!X34</f>
        <v>16.166883963494133</v>
      </c>
      <c r="Q58" s="34">
        <f>Calculations!P34</f>
        <v>7.6999999999999999E-2</v>
      </c>
      <c r="R58" s="34">
        <f>Calculations!V34</f>
        <v>6.6492829204693615</v>
      </c>
      <c r="S58" s="34">
        <f>Calculations!O34</f>
        <v>7.5999999999999998E-2</v>
      </c>
      <c r="T58" s="34">
        <f>Calculations!T34</f>
        <v>3.3029117774880481</v>
      </c>
      <c r="U58" s="34">
        <f>Calculations!Z34</f>
        <v>0</v>
      </c>
      <c r="V58" s="34">
        <f>Calculations!AB34</f>
        <v>0</v>
      </c>
      <c r="W58" s="34">
        <f>Calculations!AA34</f>
        <v>0</v>
      </c>
      <c r="X58" s="34">
        <f>Calculations!AC34</f>
        <v>0</v>
      </c>
      <c r="Y58" s="34">
        <f>Calculations!AE34</f>
        <v>0.214</v>
      </c>
      <c r="Z58" s="34">
        <f>Calculations!AG34</f>
        <v>9.3003042155584517</v>
      </c>
      <c r="AA58" s="34">
        <f>Calculations!AF34</f>
        <v>0.27600000000000002</v>
      </c>
      <c r="AB58" s="34">
        <f>Calculations!AH34</f>
        <v>11.994784876140809</v>
      </c>
      <c r="AC58" s="21" t="s">
        <v>52</v>
      </c>
      <c r="AD58" s="20" t="s">
        <v>883</v>
      </c>
      <c r="AE58" s="26" t="s">
        <v>889</v>
      </c>
      <c r="AF58" s="26" t="s">
        <v>890</v>
      </c>
      <c r="AG58" s="26" t="s">
        <v>936</v>
      </c>
      <c r="AH58" s="20"/>
    </row>
    <row r="59" spans="2:34" x14ac:dyDescent="0.25">
      <c r="B59" s="11" t="str">
        <f>Calculations!A35</f>
        <v>19C271x</v>
      </c>
      <c r="C59" s="20" t="str">
        <f>Calculations!B35</f>
        <v>Land off Blackburn Road</v>
      </c>
      <c r="D59" s="20" t="str">
        <f>Calculations!C35</f>
        <v>Chorley</v>
      </c>
      <c r="E59" s="11" t="str">
        <f>Calculations!D35</f>
        <v>Housing</v>
      </c>
      <c r="F59" s="34">
        <f>Calculations!E35</f>
        <v>1.7569999999999999</v>
      </c>
      <c r="G59" s="34">
        <f>Calculations!I35</f>
        <v>1.7569999999999999</v>
      </c>
      <c r="H59" s="34">
        <f>Calculations!M35</f>
        <v>100</v>
      </c>
      <c r="I59" s="34">
        <f>Calculations!H35</f>
        <v>0</v>
      </c>
      <c r="J59" s="34">
        <f>Calculations!L35</f>
        <v>0</v>
      </c>
      <c r="K59" s="34">
        <f>Calculations!G35</f>
        <v>0</v>
      </c>
      <c r="L59" s="34">
        <f>Calculations!K35</f>
        <v>0</v>
      </c>
      <c r="M59" s="34">
        <f>Calculations!F35</f>
        <v>0</v>
      </c>
      <c r="N59" s="34">
        <f>Calculations!J35</f>
        <v>0</v>
      </c>
      <c r="O59" s="34">
        <f>Calculations!S35</f>
        <v>0</v>
      </c>
      <c r="P59" s="34">
        <f>Calculations!X35</f>
        <v>0</v>
      </c>
      <c r="Q59" s="34">
        <f>Calculations!P35</f>
        <v>0</v>
      </c>
      <c r="R59" s="34">
        <f>Calculations!V35</f>
        <v>0</v>
      </c>
      <c r="S59" s="34">
        <f>Calculations!O35</f>
        <v>0</v>
      </c>
      <c r="T59" s="34">
        <f>Calculations!T35</f>
        <v>0</v>
      </c>
      <c r="U59" s="34">
        <f>Calculations!Z35</f>
        <v>0</v>
      </c>
      <c r="V59" s="34">
        <f>Calculations!AB35</f>
        <v>0</v>
      </c>
      <c r="W59" s="34">
        <f>Calculations!AA35</f>
        <v>0</v>
      </c>
      <c r="X59" s="34">
        <f>Calculations!AC35</f>
        <v>0</v>
      </c>
      <c r="Y59" s="34">
        <f>Calculations!AE35</f>
        <v>0</v>
      </c>
      <c r="Z59" s="34">
        <f>Calculations!AG35</f>
        <v>0</v>
      </c>
      <c r="AA59" s="34">
        <f>Calculations!AF35</f>
        <v>0</v>
      </c>
      <c r="AB59" s="34">
        <f>Calculations!AH35</f>
        <v>0</v>
      </c>
      <c r="AC59" s="21" t="s">
        <v>52</v>
      </c>
      <c r="AD59" s="20" t="s">
        <v>884</v>
      </c>
      <c r="AE59" s="26" t="s">
        <v>891</v>
      </c>
      <c r="AF59" s="26" t="s">
        <v>892</v>
      </c>
      <c r="AG59" s="26"/>
      <c r="AH59" s="20"/>
    </row>
    <row r="60" spans="2:34" ht="25" x14ac:dyDescent="0.25">
      <c r="B60" s="11" t="str">
        <f>Calculations!A36</f>
        <v>19C272x</v>
      </c>
      <c r="C60" s="20" t="str">
        <f>Calculations!B36</f>
        <v>Babylon Lane</v>
      </c>
      <c r="D60" s="20" t="str">
        <f>Calculations!C36</f>
        <v>Chorley</v>
      </c>
      <c r="E60" s="11" t="str">
        <f>Calculations!D36</f>
        <v>Housing</v>
      </c>
      <c r="F60" s="34">
        <f>Calculations!E36</f>
        <v>2.5329999999999999</v>
      </c>
      <c r="G60" s="34">
        <f>Calculations!I36</f>
        <v>2.5329999999999999</v>
      </c>
      <c r="H60" s="34">
        <f>Calculations!M36</f>
        <v>100</v>
      </c>
      <c r="I60" s="34">
        <f>Calculations!H36</f>
        <v>0</v>
      </c>
      <c r="J60" s="34">
        <f>Calculations!L36</f>
        <v>0</v>
      </c>
      <c r="K60" s="34">
        <f>Calculations!G36</f>
        <v>0</v>
      </c>
      <c r="L60" s="34">
        <f>Calculations!K36</f>
        <v>0</v>
      </c>
      <c r="M60" s="34">
        <f>Calculations!F36</f>
        <v>0</v>
      </c>
      <c r="N60" s="34">
        <f>Calculations!J36</f>
        <v>0</v>
      </c>
      <c r="O60" s="34">
        <f>Calculations!S36</f>
        <v>0.218</v>
      </c>
      <c r="P60" s="34">
        <f>Calculations!X36</f>
        <v>8.606395578365575</v>
      </c>
      <c r="Q60" s="34">
        <f>Calculations!P36</f>
        <v>3.1E-2</v>
      </c>
      <c r="R60" s="34">
        <f>Calculations!V36</f>
        <v>2.3687327279905248</v>
      </c>
      <c r="S60" s="34">
        <f>Calculations!O36</f>
        <v>2.9000000000000001E-2</v>
      </c>
      <c r="T60" s="34">
        <f>Calculations!T36</f>
        <v>1.1448874851954205</v>
      </c>
      <c r="U60" s="34">
        <f>Calculations!Z36</f>
        <v>0</v>
      </c>
      <c r="V60" s="34">
        <f>Calculations!AB36</f>
        <v>0</v>
      </c>
      <c r="W60" s="34">
        <f>Calculations!AA36</f>
        <v>0</v>
      </c>
      <c r="X60" s="34">
        <f>Calculations!AC36</f>
        <v>0</v>
      </c>
      <c r="Y60" s="34">
        <f>Calculations!AE36</f>
        <v>0.11</v>
      </c>
      <c r="Z60" s="34">
        <f>Calculations!AG36</f>
        <v>4.3426766679826301</v>
      </c>
      <c r="AA60" s="34">
        <f>Calculations!AF36</f>
        <v>0.185</v>
      </c>
      <c r="AB60" s="34">
        <f>Calculations!AH36</f>
        <v>7.303592577970786</v>
      </c>
      <c r="AC60" s="21" t="s">
        <v>52</v>
      </c>
      <c r="AD60" s="20" t="s">
        <v>883</v>
      </c>
      <c r="AE60" s="26" t="s">
        <v>889</v>
      </c>
      <c r="AF60" s="26" t="s">
        <v>890</v>
      </c>
      <c r="AG60" s="26" t="s">
        <v>943</v>
      </c>
      <c r="AH60" s="20"/>
    </row>
    <row r="61" spans="2:34" x14ac:dyDescent="0.25">
      <c r="B61" s="11" t="str">
        <f>Calculations!A37</f>
        <v>19C274x</v>
      </c>
      <c r="C61" s="20" t="str">
        <f>Calculations!B37</f>
        <v>Land to the east of New Street</v>
      </c>
      <c r="D61" s="20" t="str">
        <f>Calculations!C37</f>
        <v>Chorley</v>
      </c>
      <c r="E61" s="11" t="str">
        <f>Calculations!D37</f>
        <v>Housing</v>
      </c>
      <c r="F61" s="34">
        <f>Calculations!E37</f>
        <v>1.4970000000000001</v>
      </c>
      <c r="G61" s="34">
        <f>Calculations!I37</f>
        <v>1.4970000000000001</v>
      </c>
      <c r="H61" s="34">
        <f>Calculations!M37</f>
        <v>100</v>
      </c>
      <c r="I61" s="34">
        <f>Calculations!H37</f>
        <v>0</v>
      </c>
      <c r="J61" s="34">
        <f>Calculations!L37</f>
        <v>0</v>
      </c>
      <c r="K61" s="34">
        <f>Calculations!G37</f>
        <v>0</v>
      </c>
      <c r="L61" s="34">
        <f>Calculations!K37</f>
        <v>0</v>
      </c>
      <c r="M61" s="34">
        <f>Calculations!F37</f>
        <v>0</v>
      </c>
      <c r="N61" s="34">
        <f>Calculations!J37</f>
        <v>0</v>
      </c>
      <c r="O61" s="34">
        <f>Calculations!S37</f>
        <v>0.01</v>
      </c>
      <c r="P61" s="34">
        <f>Calculations!X37</f>
        <v>0.66800267201068797</v>
      </c>
      <c r="Q61" s="34">
        <f>Calculations!P37</f>
        <v>0</v>
      </c>
      <c r="R61" s="34">
        <f>Calculations!V37</f>
        <v>0</v>
      </c>
      <c r="S61" s="34">
        <f>Calculations!O37</f>
        <v>0</v>
      </c>
      <c r="T61" s="34">
        <f>Calculations!T37</f>
        <v>0</v>
      </c>
      <c r="U61" s="34">
        <f>Calculations!Z37</f>
        <v>0</v>
      </c>
      <c r="V61" s="34">
        <f>Calculations!AB37</f>
        <v>0</v>
      </c>
      <c r="W61" s="34">
        <f>Calculations!AA37</f>
        <v>0</v>
      </c>
      <c r="X61" s="34">
        <f>Calculations!AC37</f>
        <v>0</v>
      </c>
      <c r="Y61" s="34">
        <f>Calculations!AE37</f>
        <v>0</v>
      </c>
      <c r="Z61" s="34">
        <f>Calculations!AG37</f>
        <v>0</v>
      </c>
      <c r="AA61" s="34">
        <f>Calculations!AF37</f>
        <v>0</v>
      </c>
      <c r="AB61" s="34">
        <f>Calculations!AH37</f>
        <v>0</v>
      </c>
      <c r="AC61" s="21" t="s">
        <v>52</v>
      </c>
      <c r="AD61" s="20" t="s">
        <v>884</v>
      </c>
      <c r="AE61" s="26" t="s">
        <v>891</v>
      </c>
      <c r="AF61" s="26" t="s">
        <v>892</v>
      </c>
      <c r="AG61" s="26"/>
      <c r="AH61" s="20"/>
    </row>
    <row r="62" spans="2:34" ht="25" x14ac:dyDescent="0.25">
      <c r="B62" s="11" t="str">
        <f>Calculations!A38</f>
        <v>19C275x</v>
      </c>
      <c r="C62" s="20" t="str">
        <f>Calculations!B38</f>
        <v>Rear of New Street</v>
      </c>
      <c r="D62" s="20" t="str">
        <f>Calculations!C38</f>
        <v>Chorley</v>
      </c>
      <c r="E62" s="11" t="str">
        <f>Calculations!D38</f>
        <v>Housing</v>
      </c>
      <c r="F62" s="34">
        <f>Calculations!E38</f>
        <v>0.251</v>
      </c>
      <c r="G62" s="34">
        <f>Calculations!I38</f>
        <v>0.251</v>
      </c>
      <c r="H62" s="34">
        <f>Calculations!M38</f>
        <v>100</v>
      </c>
      <c r="I62" s="34">
        <f>Calculations!H38</f>
        <v>0</v>
      </c>
      <c r="J62" s="34">
        <f>Calculations!L38</f>
        <v>0</v>
      </c>
      <c r="K62" s="34">
        <f>Calculations!G38</f>
        <v>0</v>
      </c>
      <c r="L62" s="34">
        <f>Calculations!K38</f>
        <v>0</v>
      </c>
      <c r="M62" s="34">
        <f>Calculations!F38</f>
        <v>0</v>
      </c>
      <c r="N62" s="34">
        <f>Calculations!J38</f>
        <v>0</v>
      </c>
      <c r="O62" s="34">
        <f>Calculations!S38</f>
        <v>1E-3</v>
      </c>
      <c r="P62" s="34">
        <f>Calculations!X38</f>
        <v>0.39840637450199201</v>
      </c>
      <c r="Q62" s="34">
        <f>Calculations!P38</f>
        <v>0</v>
      </c>
      <c r="R62" s="34">
        <f>Calculations!V38</f>
        <v>0</v>
      </c>
      <c r="S62" s="34">
        <f>Calculations!O38</f>
        <v>0</v>
      </c>
      <c r="T62" s="34">
        <f>Calculations!T38</f>
        <v>0</v>
      </c>
      <c r="U62" s="34">
        <f>Calculations!Z38</f>
        <v>0</v>
      </c>
      <c r="V62" s="34">
        <f>Calculations!AB38</f>
        <v>0</v>
      </c>
      <c r="W62" s="34">
        <f>Calculations!AA38</f>
        <v>0</v>
      </c>
      <c r="X62" s="34">
        <f>Calculations!AC38</f>
        <v>0</v>
      </c>
      <c r="Y62" s="34">
        <f>Calculations!AE38</f>
        <v>1E-3</v>
      </c>
      <c r="Z62" s="34">
        <f>Calculations!AG38</f>
        <v>0.39840637450199201</v>
      </c>
      <c r="AA62" s="34">
        <f>Calculations!AF38</f>
        <v>1E-3</v>
      </c>
      <c r="AB62" s="34">
        <f>Calculations!AH38</f>
        <v>0.39840637450199201</v>
      </c>
      <c r="AC62" s="21" t="s">
        <v>52</v>
      </c>
      <c r="AD62" s="20" t="s">
        <v>883</v>
      </c>
      <c r="AE62" s="26" t="s">
        <v>889</v>
      </c>
      <c r="AF62" s="26" t="s">
        <v>890</v>
      </c>
      <c r="AG62" s="26" t="s">
        <v>940</v>
      </c>
      <c r="AH62" s="20"/>
    </row>
    <row r="63" spans="2:34" x14ac:dyDescent="0.25">
      <c r="B63" s="11" t="str">
        <f>Calculations!A39</f>
        <v>19C276x</v>
      </c>
      <c r="C63" s="20" t="str">
        <f>Calculations!B39</f>
        <v>Land off Gorsey Lane</v>
      </c>
      <c r="D63" s="20" t="str">
        <f>Calculations!C39</f>
        <v>Chorley</v>
      </c>
      <c r="E63" s="11" t="str">
        <f>Calculations!D39</f>
        <v>Housing</v>
      </c>
      <c r="F63" s="34">
        <f>Calculations!E39</f>
        <v>2.4689999999999999</v>
      </c>
      <c r="G63" s="34">
        <f>Calculations!I39</f>
        <v>2.4689999999999999</v>
      </c>
      <c r="H63" s="34">
        <f>Calculations!M39</f>
        <v>100</v>
      </c>
      <c r="I63" s="34">
        <f>Calculations!H39</f>
        <v>0</v>
      </c>
      <c r="J63" s="34">
        <f>Calculations!L39</f>
        <v>0</v>
      </c>
      <c r="K63" s="34">
        <f>Calculations!G39</f>
        <v>0</v>
      </c>
      <c r="L63" s="34">
        <f>Calculations!K39</f>
        <v>0</v>
      </c>
      <c r="M63" s="34">
        <f>Calculations!F39</f>
        <v>0</v>
      </c>
      <c r="N63" s="34">
        <f>Calculations!J39</f>
        <v>0</v>
      </c>
      <c r="O63" s="34">
        <f>Calculations!S39</f>
        <v>0.21299999999999999</v>
      </c>
      <c r="P63" s="34">
        <f>Calculations!X39</f>
        <v>8.626974483596598</v>
      </c>
      <c r="Q63" s="34">
        <f>Calculations!P39</f>
        <v>3.7999999999999999E-2</v>
      </c>
      <c r="R63" s="34">
        <f>Calculations!V39</f>
        <v>3.5641960307816931</v>
      </c>
      <c r="S63" s="34">
        <f>Calculations!O39</f>
        <v>0.05</v>
      </c>
      <c r="T63" s="34">
        <f>Calculations!T39</f>
        <v>2.0251113811259622</v>
      </c>
      <c r="U63" s="34">
        <f>Calculations!Z39</f>
        <v>0</v>
      </c>
      <c r="V63" s="34">
        <f>Calculations!AB39</f>
        <v>0</v>
      </c>
      <c r="W63" s="34">
        <f>Calculations!AA39</f>
        <v>0</v>
      </c>
      <c r="X63" s="34">
        <f>Calculations!AC39</f>
        <v>0</v>
      </c>
      <c r="Y63" s="34">
        <f>Calculations!AE39</f>
        <v>0.114</v>
      </c>
      <c r="Z63" s="34">
        <f>Calculations!AG39</f>
        <v>4.6172539489671935</v>
      </c>
      <c r="AA63" s="34">
        <f>Calculations!AF39</f>
        <v>0.16200000000000001</v>
      </c>
      <c r="AB63" s="34">
        <f>Calculations!AH39</f>
        <v>6.5613608748481171</v>
      </c>
      <c r="AC63" s="21" t="s">
        <v>52</v>
      </c>
      <c r="AD63" s="20" t="s">
        <v>883</v>
      </c>
      <c r="AE63" s="26" t="s">
        <v>889</v>
      </c>
      <c r="AF63" s="26" t="s">
        <v>890</v>
      </c>
      <c r="AG63" s="26" t="s">
        <v>936</v>
      </c>
      <c r="AH63" s="20"/>
    </row>
    <row r="64" spans="2:34" ht="25" x14ac:dyDescent="0.25">
      <c r="B64" s="11" t="str">
        <f>Calculations!A40</f>
        <v>19C277x</v>
      </c>
      <c r="C64" s="20" t="str">
        <f>Calculations!B40</f>
        <v>West of M61 - Land North of Hill Top Farm</v>
      </c>
      <c r="D64" s="20" t="str">
        <f>Calculations!C40</f>
        <v>Chorley</v>
      </c>
      <c r="E64" s="11" t="str">
        <f>Calculations!D40</f>
        <v>Housing</v>
      </c>
      <c r="F64" s="34">
        <f>Calculations!E40</f>
        <v>4.8159999999999998</v>
      </c>
      <c r="G64" s="34">
        <f>Calculations!I40</f>
        <v>4.8159999999999998</v>
      </c>
      <c r="H64" s="34">
        <f>Calculations!M40</f>
        <v>100</v>
      </c>
      <c r="I64" s="34">
        <f>Calculations!H40</f>
        <v>0</v>
      </c>
      <c r="J64" s="34">
        <f>Calculations!L40</f>
        <v>0</v>
      </c>
      <c r="K64" s="34">
        <f>Calculations!G40</f>
        <v>0</v>
      </c>
      <c r="L64" s="34">
        <f>Calculations!K40</f>
        <v>0</v>
      </c>
      <c r="M64" s="34">
        <f>Calculations!F40</f>
        <v>0</v>
      </c>
      <c r="N64" s="34">
        <f>Calculations!J40</f>
        <v>0</v>
      </c>
      <c r="O64" s="34">
        <f>Calculations!S40</f>
        <v>1.4E-2</v>
      </c>
      <c r="P64" s="34">
        <f>Calculations!X40</f>
        <v>0.29069767441860467</v>
      </c>
      <c r="Q64" s="34">
        <f>Calculations!P40</f>
        <v>0</v>
      </c>
      <c r="R64" s="34">
        <f>Calculations!V40</f>
        <v>0</v>
      </c>
      <c r="S64" s="34">
        <f>Calculations!O40</f>
        <v>0</v>
      </c>
      <c r="T64" s="34">
        <f>Calculations!T40</f>
        <v>0</v>
      </c>
      <c r="U64" s="34">
        <f>Calculations!Z40</f>
        <v>0</v>
      </c>
      <c r="V64" s="34">
        <f>Calculations!AB40</f>
        <v>0</v>
      </c>
      <c r="W64" s="34">
        <f>Calculations!AA40</f>
        <v>0</v>
      </c>
      <c r="X64" s="34">
        <f>Calculations!AC40</f>
        <v>0</v>
      </c>
      <c r="Y64" s="34">
        <f>Calculations!AE40</f>
        <v>1.2E-2</v>
      </c>
      <c r="Z64" s="34">
        <f>Calculations!AG40</f>
        <v>0.24916943521594687</v>
      </c>
      <c r="AA64" s="34">
        <f>Calculations!AF40</f>
        <v>1.7999999999999999E-2</v>
      </c>
      <c r="AB64" s="34">
        <f>Calculations!AH40</f>
        <v>0.37375415282392022</v>
      </c>
      <c r="AC64" s="21" t="s">
        <v>52</v>
      </c>
      <c r="AD64" s="20" t="s">
        <v>883</v>
      </c>
      <c r="AE64" s="26" t="s">
        <v>889</v>
      </c>
      <c r="AF64" s="26" t="s">
        <v>890</v>
      </c>
      <c r="AG64" s="26" t="s">
        <v>940</v>
      </c>
      <c r="AH64" s="20"/>
    </row>
    <row r="65" spans="2:34" ht="75" x14ac:dyDescent="0.25">
      <c r="B65" s="11" t="str">
        <f>Calculations!A41</f>
        <v>19C281x</v>
      </c>
      <c r="C65" s="20" t="str">
        <f>Calculations!B41</f>
        <v>West of M61 - Town Lane</v>
      </c>
      <c r="D65" s="20" t="str">
        <f>Calculations!C41</f>
        <v>Chorley</v>
      </c>
      <c r="E65" s="11" t="str">
        <f>Calculations!D41</f>
        <v>Housing</v>
      </c>
      <c r="F65" s="34">
        <f>Calculations!E41</f>
        <v>18.588999999999999</v>
      </c>
      <c r="G65" s="34">
        <f>Calculations!I41</f>
        <v>18.072999999999997</v>
      </c>
      <c r="H65" s="34">
        <f>Calculations!M41</f>
        <v>97.224164828662111</v>
      </c>
      <c r="I65" s="34">
        <f>Calculations!H41</f>
        <v>0.22500000000000001</v>
      </c>
      <c r="J65" s="34">
        <f>Calculations!L41</f>
        <v>1.2103932433159397</v>
      </c>
      <c r="K65" s="34">
        <f>Calculations!G41</f>
        <v>1.2E-2</v>
      </c>
      <c r="L65" s="34">
        <f>Calculations!K41</f>
        <v>6.455430631018344E-2</v>
      </c>
      <c r="M65" s="34">
        <f>Calculations!F41</f>
        <v>0.27900000000000003</v>
      </c>
      <c r="N65" s="34">
        <f>Calculations!J41</f>
        <v>1.5008876217117653</v>
      </c>
      <c r="O65" s="34">
        <f>Calculations!S41</f>
        <v>0.17399999999999999</v>
      </c>
      <c r="P65" s="34">
        <f>Calculations!X41</f>
        <v>0.93603744149765999</v>
      </c>
      <c r="Q65" s="34">
        <f>Calculations!P41</f>
        <v>1.7999999999999999E-2</v>
      </c>
      <c r="R65" s="34">
        <f>Calculations!V41</f>
        <v>0.3012534294475227</v>
      </c>
      <c r="S65" s="34">
        <f>Calculations!O41</f>
        <v>3.7999999999999999E-2</v>
      </c>
      <c r="T65" s="34">
        <f>Calculations!T41</f>
        <v>0.2044219699822476</v>
      </c>
      <c r="U65" s="34">
        <f>Calculations!Z41</f>
        <v>0.23300000000000001</v>
      </c>
      <c r="V65" s="34">
        <f>Calculations!AB41</f>
        <v>1.2534294475227286</v>
      </c>
      <c r="W65" s="34">
        <f>Calculations!AA41</f>
        <v>0.127</v>
      </c>
      <c r="X65" s="34">
        <f>Calculations!AC41</f>
        <v>0.68319974178277487</v>
      </c>
      <c r="Y65" s="34">
        <f>Calculations!AE41</f>
        <v>4.8000000000000001E-2</v>
      </c>
      <c r="Z65" s="34">
        <f>Calculations!AG41</f>
        <v>0.25821722524073376</v>
      </c>
      <c r="AA65" s="34">
        <f>Calculations!AF41</f>
        <v>0.20499999999999999</v>
      </c>
      <c r="AB65" s="34">
        <f>Calculations!AH41</f>
        <v>1.1028027327989671</v>
      </c>
      <c r="AC65" s="21" t="s">
        <v>52</v>
      </c>
      <c r="AD65" s="20" t="s">
        <v>880</v>
      </c>
      <c r="AE65" s="26" t="s">
        <v>881</v>
      </c>
      <c r="AF65" s="26" t="s">
        <v>886</v>
      </c>
      <c r="AG65" s="26" t="s">
        <v>936</v>
      </c>
      <c r="AH65" s="20"/>
    </row>
    <row r="66" spans="2:34" x14ac:dyDescent="0.25">
      <c r="B66" s="11" t="str">
        <f>Calculations!A42</f>
        <v>19C282x</v>
      </c>
      <c r="C66" s="20" t="str">
        <f>Calculations!B42</f>
        <v>Land bounded by Town Land and Lucas Lane</v>
      </c>
      <c r="D66" s="20" t="str">
        <f>Calculations!C42</f>
        <v>Chorley</v>
      </c>
      <c r="E66" s="11" t="str">
        <f>Calculations!D42</f>
        <v>Housing</v>
      </c>
      <c r="F66" s="34">
        <f>Calculations!E42</f>
        <v>7.29</v>
      </c>
      <c r="G66" s="34">
        <f>Calculations!I42</f>
        <v>7.29</v>
      </c>
      <c r="H66" s="34">
        <f>Calculations!M42</f>
        <v>100</v>
      </c>
      <c r="I66" s="34">
        <f>Calculations!H42</f>
        <v>0</v>
      </c>
      <c r="J66" s="34">
        <f>Calculations!L42</f>
        <v>0</v>
      </c>
      <c r="K66" s="34">
        <f>Calculations!G42</f>
        <v>0</v>
      </c>
      <c r="L66" s="34">
        <f>Calculations!K42</f>
        <v>0</v>
      </c>
      <c r="M66" s="34">
        <f>Calculations!F42</f>
        <v>0</v>
      </c>
      <c r="N66" s="34">
        <f>Calculations!J42</f>
        <v>0</v>
      </c>
      <c r="O66" s="34">
        <f>Calculations!S42</f>
        <v>0.378</v>
      </c>
      <c r="P66" s="34">
        <f>Calculations!X42</f>
        <v>5.1851851851851851</v>
      </c>
      <c r="Q66" s="34">
        <f>Calculations!P42</f>
        <v>0.08</v>
      </c>
      <c r="R66" s="34">
        <f>Calculations!V42</f>
        <v>2.1262002743484225</v>
      </c>
      <c r="S66" s="34">
        <f>Calculations!O42</f>
        <v>7.4999999999999997E-2</v>
      </c>
      <c r="T66" s="34">
        <f>Calculations!T42</f>
        <v>1.0288065843621399</v>
      </c>
      <c r="U66" s="34">
        <f>Calculations!Z42</f>
        <v>0</v>
      </c>
      <c r="V66" s="34">
        <f>Calculations!AB42</f>
        <v>0</v>
      </c>
      <c r="W66" s="34">
        <f>Calculations!AA42</f>
        <v>0</v>
      </c>
      <c r="X66" s="34">
        <f>Calculations!AC42</f>
        <v>0</v>
      </c>
      <c r="Y66" s="34">
        <f>Calculations!AE42</f>
        <v>0.223</v>
      </c>
      <c r="Z66" s="34">
        <f>Calculations!AG42</f>
        <v>3.0589849108367626</v>
      </c>
      <c r="AA66" s="34">
        <f>Calculations!AF42</f>
        <v>0.26900000000000002</v>
      </c>
      <c r="AB66" s="34">
        <f>Calculations!AH42</f>
        <v>3.6899862825788756</v>
      </c>
      <c r="AC66" s="21" t="s">
        <v>52</v>
      </c>
      <c r="AD66" s="20" t="s">
        <v>883</v>
      </c>
      <c r="AE66" s="26" t="s">
        <v>889</v>
      </c>
      <c r="AF66" s="26" t="s">
        <v>890</v>
      </c>
      <c r="AG66" s="26" t="s">
        <v>936</v>
      </c>
      <c r="AH66" s="20"/>
    </row>
    <row r="67" spans="2:34" ht="25" x14ac:dyDescent="0.25">
      <c r="B67" s="11" t="str">
        <f>Calculations!A43</f>
        <v>19C283x</v>
      </c>
      <c r="C67" s="20" t="str">
        <f>Calculations!B43</f>
        <v>Land at Drinkwater Farm, Windsor Drive</v>
      </c>
      <c r="D67" s="20" t="str">
        <f>Calculations!C43</f>
        <v>Chorley</v>
      </c>
      <c r="E67" s="11" t="str">
        <f>Calculations!D43</f>
        <v>Housing</v>
      </c>
      <c r="F67" s="34">
        <f>Calculations!E43</f>
        <v>0.434</v>
      </c>
      <c r="G67" s="34">
        <f>Calculations!I43</f>
        <v>0.434</v>
      </c>
      <c r="H67" s="34">
        <f>Calculations!M43</f>
        <v>100</v>
      </c>
      <c r="I67" s="34">
        <f>Calculations!H43</f>
        <v>0</v>
      </c>
      <c r="J67" s="34">
        <f>Calculations!L43</f>
        <v>0</v>
      </c>
      <c r="K67" s="34">
        <f>Calculations!G43</f>
        <v>0</v>
      </c>
      <c r="L67" s="34">
        <f>Calculations!K43</f>
        <v>0</v>
      </c>
      <c r="M67" s="34">
        <f>Calculations!F43</f>
        <v>0</v>
      </c>
      <c r="N67" s="34">
        <f>Calculations!J43</f>
        <v>0</v>
      </c>
      <c r="O67" s="34">
        <f>Calculations!S43</f>
        <v>0</v>
      </c>
      <c r="P67" s="34">
        <f>Calculations!X43</f>
        <v>0</v>
      </c>
      <c r="Q67" s="34">
        <f>Calculations!P43</f>
        <v>0</v>
      </c>
      <c r="R67" s="34">
        <f>Calculations!V43</f>
        <v>0</v>
      </c>
      <c r="S67" s="34">
        <f>Calculations!O43</f>
        <v>0</v>
      </c>
      <c r="T67" s="34">
        <f>Calculations!T43</f>
        <v>0</v>
      </c>
      <c r="U67" s="34">
        <f>Calculations!Z43</f>
        <v>0</v>
      </c>
      <c r="V67" s="34">
        <f>Calculations!AB43</f>
        <v>0</v>
      </c>
      <c r="W67" s="34">
        <f>Calculations!AA43</f>
        <v>0</v>
      </c>
      <c r="X67" s="34">
        <f>Calculations!AC43</f>
        <v>0</v>
      </c>
      <c r="Y67" s="34">
        <f>Calculations!AE43</f>
        <v>0</v>
      </c>
      <c r="Z67" s="34">
        <f>Calculations!AG43</f>
        <v>0</v>
      </c>
      <c r="AA67" s="34">
        <f>Calculations!AF43</f>
        <v>2E-3</v>
      </c>
      <c r="AB67" s="34">
        <f>Calculations!AH43</f>
        <v>0.46082949308755761</v>
      </c>
      <c r="AC67" s="21" t="s">
        <v>52</v>
      </c>
      <c r="AD67" s="20" t="s">
        <v>883</v>
      </c>
      <c r="AE67" s="26" t="s">
        <v>889</v>
      </c>
      <c r="AF67" s="26" t="s">
        <v>890</v>
      </c>
      <c r="AG67" s="26" t="s">
        <v>941</v>
      </c>
      <c r="AH67" s="20"/>
    </row>
    <row r="68" spans="2:34" ht="37.5" x14ac:dyDescent="0.25">
      <c r="B68" s="11" t="str">
        <f>Calculations!A44</f>
        <v>19C285</v>
      </c>
      <c r="C68" s="20" t="str">
        <f>Calculations!B44</f>
        <v>Hill Top Farm</v>
      </c>
      <c r="D68" s="20" t="str">
        <f>Calculations!C44</f>
        <v>Chorley</v>
      </c>
      <c r="E68" s="11" t="str">
        <f>Calculations!D44</f>
        <v>Housing</v>
      </c>
      <c r="F68" s="34">
        <f>Calculations!E44</f>
        <v>4.6130000000000004</v>
      </c>
      <c r="G68" s="34">
        <f>Calculations!I44</f>
        <v>4.6130000000000004</v>
      </c>
      <c r="H68" s="34">
        <f>Calculations!M44</f>
        <v>100</v>
      </c>
      <c r="I68" s="34">
        <f>Calculations!H44</f>
        <v>0</v>
      </c>
      <c r="J68" s="34">
        <f>Calculations!L44</f>
        <v>0</v>
      </c>
      <c r="K68" s="34">
        <f>Calculations!G44</f>
        <v>0</v>
      </c>
      <c r="L68" s="34">
        <f>Calculations!K44</f>
        <v>0</v>
      </c>
      <c r="M68" s="34">
        <f>Calculations!F44</f>
        <v>0</v>
      </c>
      <c r="N68" s="34">
        <f>Calculations!J44</f>
        <v>0</v>
      </c>
      <c r="O68" s="34">
        <f>Calculations!S44</f>
        <v>3.2000000000000001E-2</v>
      </c>
      <c r="P68" s="34">
        <f>Calculations!X44</f>
        <v>0.69369174073271178</v>
      </c>
      <c r="Q68" s="34">
        <f>Calculations!P44</f>
        <v>3.0000000000000001E-3</v>
      </c>
      <c r="R68" s="34">
        <f>Calculations!V44</f>
        <v>0.34684587036635589</v>
      </c>
      <c r="S68" s="34">
        <f>Calculations!O44</f>
        <v>1.2999999999999999E-2</v>
      </c>
      <c r="T68" s="34">
        <f>Calculations!T44</f>
        <v>0.28181226967266421</v>
      </c>
      <c r="U68" s="34">
        <f>Calculations!Z44</f>
        <v>0</v>
      </c>
      <c r="V68" s="34">
        <f>Calculations!AB44</f>
        <v>0</v>
      </c>
      <c r="W68" s="34">
        <f>Calculations!AA44</f>
        <v>0</v>
      </c>
      <c r="X68" s="34">
        <f>Calculations!AC44</f>
        <v>0</v>
      </c>
      <c r="Y68" s="34">
        <f>Calculations!AE44</f>
        <v>4.0000000000000001E-3</v>
      </c>
      <c r="Z68" s="34">
        <f>Calculations!AG44</f>
        <v>8.6711467591588973E-2</v>
      </c>
      <c r="AA68" s="34">
        <f>Calculations!AF44</f>
        <v>1.4E-2</v>
      </c>
      <c r="AB68" s="34">
        <f>Calculations!AH44</f>
        <v>0.3034901365705614</v>
      </c>
      <c r="AC68" s="21" t="s">
        <v>52</v>
      </c>
      <c r="AD68" s="20" t="s">
        <v>883</v>
      </c>
      <c r="AE68" s="26" t="s">
        <v>889</v>
      </c>
      <c r="AF68" s="26" t="s">
        <v>890</v>
      </c>
      <c r="AG68" s="26" t="s">
        <v>944</v>
      </c>
      <c r="AH68" s="20"/>
    </row>
    <row r="69" spans="2:34" x14ac:dyDescent="0.25">
      <c r="B69" s="11" t="str">
        <f>Calculations!A45</f>
        <v>19C346</v>
      </c>
      <c r="C69" s="20" t="str">
        <f>Calculations!B45</f>
        <v>Crow Nest Cottage</v>
      </c>
      <c r="D69" s="20" t="str">
        <f>Calculations!C45</f>
        <v>Chorley</v>
      </c>
      <c r="E69" s="11" t="str">
        <f>Calculations!D45</f>
        <v>Housing</v>
      </c>
      <c r="F69" s="34">
        <f>Calculations!E45</f>
        <v>0.28199999999999997</v>
      </c>
      <c r="G69" s="34">
        <f>Calculations!I45</f>
        <v>0.28199999999999997</v>
      </c>
      <c r="H69" s="34">
        <f>Calculations!M45</f>
        <v>100</v>
      </c>
      <c r="I69" s="34">
        <f>Calculations!H45</f>
        <v>0</v>
      </c>
      <c r="J69" s="34">
        <f>Calculations!L45</f>
        <v>0</v>
      </c>
      <c r="K69" s="34">
        <f>Calculations!G45</f>
        <v>0</v>
      </c>
      <c r="L69" s="34">
        <f>Calculations!K45</f>
        <v>0</v>
      </c>
      <c r="M69" s="34">
        <f>Calculations!F45</f>
        <v>0</v>
      </c>
      <c r="N69" s="34">
        <f>Calculations!J45</f>
        <v>0</v>
      </c>
      <c r="O69" s="34">
        <f>Calculations!S45</f>
        <v>0</v>
      </c>
      <c r="P69" s="34">
        <f>Calculations!X45</f>
        <v>0</v>
      </c>
      <c r="Q69" s="34">
        <f>Calculations!P45</f>
        <v>0</v>
      </c>
      <c r="R69" s="34">
        <f>Calculations!V45</f>
        <v>0</v>
      </c>
      <c r="S69" s="34">
        <f>Calculations!O45</f>
        <v>0</v>
      </c>
      <c r="T69" s="34">
        <f>Calculations!T45</f>
        <v>0</v>
      </c>
      <c r="U69" s="34">
        <f>Calculations!Z45</f>
        <v>0</v>
      </c>
      <c r="V69" s="34">
        <f>Calculations!AB45</f>
        <v>0</v>
      </c>
      <c r="W69" s="34">
        <f>Calculations!AA45</f>
        <v>0</v>
      </c>
      <c r="X69" s="34">
        <f>Calculations!AC45</f>
        <v>0</v>
      </c>
      <c r="Y69" s="34">
        <f>Calculations!AE45</f>
        <v>0</v>
      </c>
      <c r="Z69" s="34">
        <f>Calculations!AG45</f>
        <v>0</v>
      </c>
      <c r="AA69" s="34">
        <f>Calculations!AF45</f>
        <v>0</v>
      </c>
      <c r="AB69" s="34">
        <f>Calculations!AH45</f>
        <v>0</v>
      </c>
      <c r="AC69" s="21" t="s">
        <v>52</v>
      </c>
      <c r="AD69" s="20" t="s">
        <v>885</v>
      </c>
      <c r="AE69" s="26" t="s">
        <v>893</v>
      </c>
      <c r="AF69" s="26" t="s">
        <v>894</v>
      </c>
      <c r="AG69" s="26"/>
      <c r="AH69" s="20"/>
    </row>
    <row r="70" spans="2:34" x14ac:dyDescent="0.25">
      <c r="B70" s="11" t="str">
        <f>Calculations!A46</f>
        <v>19C350</v>
      </c>
      <c r="C70" s="20" t="str">
        <f>Calculations!B46</f>
        <v>Former Gasworks, Bengal Street</v>
      </c>
      <c r="D70" s="20" t="str">
        <f>Calculations!C46</f>
        <v>Chorley</v>
      </c>
      <c r="E70" s="11" t="str">
        <f>Calculations!D46</f>
        <v>Housing</v>
      </c>
      <c r="F70" s="34">
        <f>Calculations!E46</f>
        <v>0.76200000000000001</v>
      </c>
      <c r="G70" s="34">
        <f>Calculations!I46</f>
        <v>0.76200000000000001</v>
      </c>
      <c r="H70" s="34">
        <f>Calculations!M46</f>
        <v>100</v>
      </c>
      <c r="I70" s="34">
        <f>Calculations!H46</f>
        <v>0</v>
      </c>
      <c r="J70" s="34">
        <f>Calculations!L46</f>
        <v>0</v>
      </c>
      <c r="K70" s="34">
        <f>Calculations!G46</f>
        <v>0</v>
      </c>
      <c r="L70" s="34">
        <f>Calculations!K46</f>
        <v>0</v>
      </c>
      <c r="M70" s="34">
        <f>Calculations!F46</f>
        <v>0</v>
      </c>
      <c r="N70" s="34">
        <f>Calculations!J46</f>
        <v>0</v>
      </c>
      <c r="O70" s="34">
        <f>Calculations!S46</f>
        <v>0.23899999999999999</v>
      </c>
      <c r="P70" s="34">
        <f>Calculations!X46</f>
        <v>31.364829396325455</v>
      </c>
      <c r="Q70" s="34">
        <f>Calculations!P46</f>
        <v>9.0999999999999998E-2</v>
      </c>
      <c r="R70" s="34">
        <f>Calculations!V46</f>
        <v>11.942257217847768</v>
      </c>
      <c r="S70" s="34">
        <f>Calculations!O46</f>
        <v>0</v>
      </c>
      <c r="T70" s="34">
        <f>Calculations!T46</f>
        <v>0</v>
      </c>
      <c r="U70" s="34">
        <f>Calculations!Z46</f>
        <v>0</v>
      </c>
      <c r="V70" s="34">
        <f>Calculations!AB46</f>
        <v>0</v>
      </c>
      <c r="W70" s="34">
        <f>Calculations!AA46</f>
        <v>0</v>
      </c>
      <c r="X70" s="34">
        <f>Calculations!AC46</f>
        <v>0</v>
      </c>
      <c r="Y70" s="34">
        <f>Calculations!AE46</f>
        <v>0.189</v>
      </c>
      <c r="Z70" s="34">
        <f>Calculations!AG46</f>
        <v>24.803149606299215</v>
      </c>
      <c r="AA70" s="34">
        <f>Calculations!AF46</f>
        <v>0.16200000000000001</v>
      </c>
      <c r="AB70" s="34">
        <f>Calculations!AH46</f>
        <v>21.259842519685041</v>
      </c>
      <c r="AC70" s="21" t="s">
        <v>52</v>
      </c>
      <c r="AD70" s="20" t="s">
        <v>883</v>
      </c>
      <c r="AE70" s="26" t="s">
        <v>889</v>
      </c>
      <c r="AF70" s="26" t="s">
        <v>890</v>
      </c>
      <c r="AG70" s="26" t="s">
        <v>934</v>
      </c>
      <c r="AH70" s="20"/>
    </row>
    <row r="71" spans="2:34" ht="75" x14ac:dyDescent="0.25">
      <c r="B71" s="11" t="str">
        <f>Calculations!A47</f>
        <v>19C352</v>
      </c>
      <c r="C71" s="20" t="str">
        <f>Calculations!B47</f>
        <v>Land South of Bolton Road</v>
      </c>
      <c r="D71" s="20" t="str">
        <f>Calculations!C47</f>
        <v>Chorley</v>
      </c>
      <c r="E71" s="11" t="str">
        <f>Calculations!D47</f>
        <v>Employment</v>
      </c>
      <c r="F71" s="34">
        <f>Calculations!E47</f>
        <v>19.117999999999999</v>
      </c>
      <c r="G71" s="34">
        <f>Calculations!I47</f>
        <v>19.032999999999998</v>
      </c>
      <c r="H71" s="34">
        <f>Calculations!M47</f>
        <v>99.555392823517096</v>
      </c>
      <c r="I71" s="34">
        <f>Calculations!H47</f>
        <v>0</v>
      </c>
      <c r="J71" s="34">
        <f>Calculations!L47</f>
        <v>0</v>
      </c>
      <c r="K71" s="34">
        <f>Calculations!G47</f>
        <v>0</v>
      </c>
      <c r="L71" s="34">
        <f>Calculations!K47</f>
        <v>0</v>
      </c>
      <c r="M71" s="34">
        <f>Calculations!F47</f>
        <v>8.5000000000000006E-2</v>
      </c>
      <c r="N71" s="34">
        <f>Calculations!J47</f>
        <v>0.44460717648289572</v>
      </c>
      <c r="O71" s="34">
        <f>Calculations!S47</f>
        <v>0.84299999999999997</v>
      </c>
      <c r="P71" s="34">
        <f>Calculations!X47</f>
        <v>4.4094570561774242</v>
      </c>
      <c r="Q71" s="34">
        <f>Calculations!P47</f>
        <v>9.7000000000000003E-2</v>
      </c>
      <c r="R71" s="34">
        <f>Calculations!V47</f>
        <v>2.6310283502458418</v>
      </c>
      <c r="S71" s="34">
        <f>Calculations!O47</f>
        <v>0.40600000000000003</v>
      </c>
      <c r="T71" s="34">
        <f>Calculations!T47</f>
        <v>2.1236531017888907</v>
      </c>
      <c r="U71" s="34">
        <f>Calculations!Z47</f>
        <v>0</v>
      </c>
      <c r="V71" s="34">
        <f>Calculations!AB47</f>
        <v>0</v>
      </c>
      <c r="W71" s="34">
        <f>Calculations!AA47</f>
        <v>0</v>
      </c>
      <c r="X71" s="34">
        <f>Calculations!AC47</f>
        <v>0</v>
      </c>
      <c r="Y71" s="34">
        <f>Calculations!AE47</f>
        <v>0.31900000000000001</v>
      </c>
      <c r="Z71" s="34">
        <f>Calculations!AG47</f>
        <v>1.6685845799769852</v>
      </c>
      <c r="AA71" s="34">
        <f>Calculations!AF47</f>
        <v>0.50900000000000001</v>
      </c>
      <c r="AB71" s="34">
        <f>Calculations!AH47</f>
        <v>2.6624123862328699</v>
      </c>
      <c r="AC71" s="21" t="s">
        <v>53</v>
      </c>
      <c r="AD71" s="20" t="s">
        <v>880</v>
      </c>
      <c r="AE71" s="26" t="s">
        <v>881</v>
      </c>
      <c r="AF71" s="26" t="s">
        <v>886</v>
      </c>
      <c r="AG71" s="26" t="s">
        <v>935</v>
      </c>
      <c r="AH71" s="20"/>
    </row>
    <row r="72" spans="2:34" x14ac:dyDescent="0.25">
      <c r="B72" s="11" t="str">
        <f>Calculations!A48</f>
        <v>19C354</v>
      </c>
      <c r="C72" s="20" t="str">
        <f>Calculations!B48</f>
        <v>Land South West of M65</v>
      </c>
      <c r="D72" s="20" t="str">
        <f>Calculations!C48</f>
        <v>Chorley</v>
      </c>
      <c r="E72" s="11" t="str">
        <f>Calculations!D48</f>
        <v>Employment</v>
      </c>
      <c r="F72" s="34">
        <f>Calculations!E48</f>
        <v>18.097999999999999</v>
      </c>
      <c r="G72" s="34">
        <f>Calculations!I48</f>
        <v>18.097999999999999</v>
      </c>
      <c r="H72" s="34">
        <f>Calculations!M48</f>
        <v>100</v>
      </c>
      <c r="I72" s="34">
        <f>Calculations!H48</f>
        <v>0</v>
      </c>
      <c r="J72" s="34">
        <f>Calculations!L48</f>
        <v>0</v>
      </c>
      <c r="K72" s="34">
        <f>Calculations!G48</f>
        <v>0</v>
      </c>
      <c r="L72" s="34">
        <f>Calculations!K48</f>
        <v>0</v>
      </c>
      <c r="M72" s="34">
        <f>Calculations!F48</f>
        <v>0</v>
      </c>
      <c r="N72" s="34">
        <f>Calculations!J48</f>
        <v>0</v>
      </c>
      <c r="O72" s="34">
        <f>Calculations!S48</f>
        <v>0.86099999999999999</v>
      </c>
      <c r="P72" s="34">
        <f>Calculations!X48</f>
        <v>4.7574317604155159</v>
      </c>
      <c r="Q72" s="34">
        <f>Calculations!P48</f>
        <v>8.5999999999999993E-2</v>
      </c>
      <c r="R72" s="34">
        <f>Calculations!V48</f>
        <v>2.5859210962537298</v>
      </c>
      <c r="S72" s="34">
        <f>Calculations!O48</f>
        <v>0.38200000000000001</v>
      </c>
      <c r="T72" s="34">
        <f>Calculations!T48</f>
        <v>2.1107304674549678</v>
      </c>
      <c r="U72" s="34">
        <f>Calculations!Z48</f>
        <v>0</v>
      </c>
      <c r="V72" s="34">
        <f>Calculations!AB48</f>
        <v>0</v>
      </c>
      <c r="W72" s="34">
        <f>Calculations!AA48</f>
        <v>0</v>
      </c>
      <c r="X72" s="34">
        <f>Calculations!AC48</f>
        <v>0</v>
      </c>
      <c r="Y72" s="34">
        <f>Calculations!AE48</f>
        <v>0.29899999999999999</v>
      </c>
      <c r="Z72" s="34">
        <f>Calculations!AG48</f>
        <v>1.6521162559398828</v>
      </c>
      <c r="AA72" s="34">
        <f>Calculations!AF48</f>
        <v>0.65</v>
      </c>
      <c r="AB72" s="34">
        <f>Calculations!AH48</f>
        <v>3.59155707813018</v>
      </c>
      <c r="AC72" s="21" t="s">
        <v>53</v>
      </c>
      <c r="AD72" s="20" t="s">
        <v>883</v>
      </c>
      <c r="AE72" s="26" t="s">
        <v>889</v>
      </c>
      <c r="AF72" s="26" t="s">
        <v>890</v>
      </c>
      <c r="AG72" s="26" t="s">
        <v>935</v>
      </c>
      <c r="AH72" s="20"/>
    </row>
    <row r="73" spans="2:34" ht="25" x14ac:dyDescent="0.25">
      <c r="B73" s="11" t="str">
        <f>Calculations!A49</f>
        <v>19C359</v>
      </c>
      <c r="C73" s="20" t="str">
        <f>Calculations!B49</f>
        <v>East of New Street</v>
      </c>
      <c r="D73" s="20" t="str">
        <f>Calculations!C49</f>
        <v>Chorley</v>
      </c>
      <c r="E73" s="11" t="str">
        <f>Calculations!D49</f>
        <v>Housing</v>
      </c>
      <c r="F73" s="34">
        <f>Calculations!E49</f>
        <v>0.39200000000000002</v>
      </c>
      <c r="G73" s="34">
        <f>Calculations!I49</f>
        <v>0.39200000000000002</v>
      </c>
      <c r="H73" s="34">
        <f>Calculations!M49</f>
        <v>100</v>
      </c>
      <c r="I73" s="34">
        <f>Calculations!H49</f>
        <v>0</v>
      </c>
      <c r="J73" s="34">
        <f>Calculations!L49</f>
        <v>0</v>
      </c>
      <c r="K73" s="34">
        <f>Calculations!G49</f>
        <v>0</v>
      </c>
      <c r="L73" s="34">
        <f>Calculations!K49</f>
        <v>0</v>
      </c>
      <c r="M73" s="34">
        <f>Calculations!F49</f>
        <v>0</v>
      </c>
      <c r="N73" s="34">
        <f>Calculations!J49</f>
        <v>0</v>
      </c>
      <c r="O73" s="34">
        <f>Calculations!S49</f>
        <v>1.4999999999999999E-2</v>
      </c>
      <c r="P73" s="34">
        <f>Calculations!X49</f>
        <v>3.8265306122448974</v>
      </c>
      <c r="Q73" s="34">
        <f>Calculations!P49</f>
        <v>0</v>
      </c>
      <c r="R73" s="34">
        <f>Calculations!V49</f>
        <v>0</v>
      </c>
      <c r="S73" s="34">
        <f>Calculations!O49</f>
        <v>0</v>
      </c>
      <c r="T73" s="34">
        <f>Calculations!T49</f>
        <v>0</v>
      </c>
      <c r="U73" s="34">
        <f>Calculations!Z49</f>
        <v>0</v>
      </c>
      <c r="V73" s="34">
        <f>Calculations!AB49</f>
        <v>0</v>
      </c>
      <c r="W73" s="34">
        <f>Calculations!AA49</f>
        <v>0</v>
      </c>
      <c r="X73" s="34">
        <f>Calculations!AC49</f>
        <v>0</v>
      </c>
      <c r="Y73" s="34">
        <f>Calculations!AE49</f>
        <v>8.0000000000000002E-3</v>
      </c>
      <c r="Z73" s="34">
        <f>Calculations!AG49</f>
        <v>2.0408163265306123</v>
      </c>
      <c r="AA73" s="34">
        <f>Calculations!AF49</f>
        <v>3.1E-2</v>
      </c>
      <c r="AB73" s="34">
        <f>Calculations!AH49</f>
        <v>7.9081632653061211</v>
      </c>
      <c r="AC73" s="21" t="s">
        <v>52</v>
      </c>
      <c r="AD73" s="20" t="s">
        <v>883</v>
      </c>
      <c r="AE73" s="26" t="s">
        <v>889</v>
      </c>
      <c r="AF73" s="26" t="s">
        <v>890</v>
      </c>
      <c r="AG73" s="26" t="s">
        <v>940</v>
      </c>
      <c r="AH73" s="20"/>
    </row>
    <row r="74" spans="2:34" x14ac:dyDescent="0.25">
      <c r="B74" s="11" t="str">
        <f>Calculations!A50</f>
        <v>19C369</v>
      </c>
      <c r="C74" s="20" t="str">
        <f>Calculations!B50</f>
        <v>270 Preston Road</v>
      </c>
      <c r="D74" s="20" t="str">
        <f>Calculations!C50</f>
        <v>Chorley</v>
      </c>
      <c r="E74" s="11" t="str">
        <f>Calculations!D50</f>
        <v>Housing</v>
      </c>
      <c r="F74" s="34">
        <f>Calculations!E50</f>
        <v>0.22700000000000001</v>
      </c>
      <c r="G74" s="34">
        <f>Calculations!I50</f>
        <v>0.22700000000000001</v>
      </c>
      <c r="H74" s="34">
        <f>Calculations!M50</f>
        <v>100</v>
      </c>
      <c r="I74" s="34">
        <f>Calculations!H50</f>
        <v>0</v>
      </c>
      <c r="J74" s="34">
        <f>Calculations!L50</f>
        <v>0</v>
      </c>
      <c r="K74" s="34">
        <f>Calculations!G50</f>
        <v>0</v>
      </c>
      <c r="L74" s="34">
        <f>Calculations!K50</f>
        <v>0</v>
      </c>
      <c r="M74" s="34">
        <f>Calculations!F50</f>
        <v>0</v>
      </c>
      <c r="N74" s="34">
        <f>Calculations!J50</f>
        <v>0</v>
      </c>
      <c r="O74" s="34">
        <f>Calculations!S50</f>
        <v>0</v>
      </c>
      <c r="P74" s="34">
        <f>Calculations!X50</f>
        <v>0</v>
      </c>
      <c r="Q74" s="34">
        <f>Calculations!P50</f>
        <v>0</v>
      </c>
      <c r="R74" s="34">
        <f>Calculations!V50</f>
        <v>0</v>
      </c>
      <c r="S74" s="34">
        <f>Calculations!O50</f>
        <v>0</v>
      </c>
      <c r="T74" s="34">
        <f>Calculations!T50</f>
        <v>0</v>
      </c>
      <c r="U74" s="34">
        <f>Calculations!Z50</f>
        <v>0</v>
      </c>
      <c r="V74" s="34">
        <f>Calculations!AB50</f>
        <v>0</v>
      </c>
      <c r="W74" s="34">
        <f>Calculations!AA50</f>
        <v>0</v>
      </c>
      <c r="X74" s="34">
        <f>Calculations!AC50</f>
        <v>0</v>
      </c>
      <c r="Y74" s="34">
        <f>Calculations!AE50</f>
        <v>0</v>
      </c>
      <c r="Z74" s="34">
        <f>Calculations!AG50</f>
        <v>0</v>
      </c>
      <c r="AA74" s="34">
        <f>Calculations!AF50</f>
        <v>0</v>
      </c>
      <c r="AB74" s="34">
        <f>Calculations!AH50</f>
        <v>0</v>
      </c>
      <c r="AC74" s="21" t="s">
        <v>52</v>
      </c>
      <c r="AD74" s="20" t="s">
        <v>885</v>
      </c>
      <c r="AE74" s="26" t="s">
        <v>893</v>
      </c>
      <c r="AF74" s="26" t="s">
        <v>894</v>
      </c>
      <c r="AG74" s="26"/>
      <c r="AH74" s="20"/>
    </row>
    <row r="75" spans="2:34" x14ac:dyDescent="0.25">
      <c r="B75" s="11" t="str">
        <f>Calculations!A51</f>
        <v>19C378</v>
      </c>
      <c r="C75" s="20" t="str">
        <f>Calculations!B51</f>
        <v>Land at Knowles Farm, west of Chorley Road</v>
      </c>
      <c r="D75" s="20" t="str">
        <f>Calculations!C51</f>
        <v>Chorley</v>
      </c>
      <c r="E75" s="11" t="str">
        <f>Calculations!D51</f>
        <v>Employment</v>
      </c>
      <c r="F75" s="34">
        <f>Calculations!E51</f>
        <v>19.552</v>
      </c>
      <c r="G75" s="34">
        <f>Calculations!I51</f>
        <v>19.552</v>
      </c>
      <c r="H75" s="34">
        <f>Calculations!M51</f>
        <v>100</v>
      </c>
      <c r="I75" s="34">
        <f>Calculations!H51</f>
        <v>0</v>
      </c>
      <c r="J75" s="34">
        <f>Calculations!L51</f>
        <v>0</v>
      </c>
      <c r="K75" s="34">
        <f>Calculations!G51</f>
        <v>0</v>
      </c>
      <c r="L75" s="34">
        <f>Calculations!K51</f>
        <v>0</v>
      </c>
      <c r="M75" s="34">
        <f>Calculations!F51</f>
        <v>0</v>
      </c>
      <c r="N75" s="34">
        <f>Calculations!J51</f>
        <v>0</v>
      </c>
      <c r="O75" s="34">
        <f>Calculations!S51</f>
        <v>0.41000000000000003</v>
      </c>
      <c r="P75" s="34">
        <f>Calculations!X51</f>
        <v>2.0969721767594112</v>
      </c>
      <c r="Q75" s="34">
        <f>Calculations!P51</f>
        <v>7.0000000000000007E-2</v>
      </c>
      <c r="R75" s="34">
        <f>Calculations!V51</f>
        <v>1.0842880523731586</v>
      </c>
      <c r="S75" s="34">
        <f>Calculations!O51</f>
        <v>0.14199999999999999</v>
      </c>
      <c r="T75" s="34">
        <f>Calculations!T51</f>
        <v>0.72626841243862517</v>
      </c>
      <c r="U75" s="34">
        <f>Calculations!Z51</f>
        <v>0</v>
      </c>
      <c r="V75" s="34">
        <f>Calculations!AB51</f>
        <v>0</v>
      </c>
      <c r="W75" s="34">
        <f>Calculations!AA51</f>
        <v>0</v>
      </c>
      <c r="X75" s="34">
        <f>Calculations!AC51</f>
        <v>0</v>
      </c>
      <c r="Y75" s="34">
        <f>Calculations!AE51</f>
        <v>0.13900000000000001</v>
      </c>
      <c r="Z75" s="34">
        <f>Calculations!AG51</f>
        <v>0.7109247135842881</v>
      </c>
      <c r="AA75" s="34">
        <f>Calculations!AF51</f>
        <v>0.317</v>
      </c>
      <c r="AB75" s="34">
        <f>Calculations!AH51</f>
        <v>1.6213175122749592</v>
      </c>
      <c r="AC75" s="21" t="s">
        <v>53</v>
      </c>
      <c r="AD75" s="20" t="s">
        <v>883</v>
      </c>
      <c r="AE75" s="26" t="s">
        <v>889</v>
      </c>
      <c r="AF75" s="26" t="s">
        <v>890</v>
      </c>
      <c r="AG75" s="26" t="s">
        <v>935</v>
      </c>
      <c r="AH75" s="20"/>
    </row>
    <row r="76" spans="2:34" x14ac:dyDescent="0.25">
      <c r="B76" s="11" t="str">
        <f>Calculations!A52</f>
        <v>19C383</v>
      </c>
      <c r="C76" s="20" t="str">
        <f>Calculations!B52</f>
        <v>Brookfields, Chancery Road</v>
      </c>
      <c r="D76" s="20" t="str">
        <f>Calculations!C52</f>
        <v>Chorley</v>
      </c>
      <c r="E76" s="11" t="str">
        <f>Calculations!D52</f>
        <v>Housing</v>
      </c>
      <c r="F76" s="34">
        <f>Calculations!E52</f>
        <v>0.75</v>
      </c>
      <c r="G76" s="34">
        <f>Calculations!I52</f>
        <v>0.75</v>
      </c>
      <c r="H76" s="34">
        <f>Calculations!M52</f>
        <v>100</v>
      </c>
      <c r="I76" s="34">
        <f>Calculations!H52</f>
        <v>0</v>
      </c>
      <c r="J76" s="34">
        <f>Calculations!L52</f>
        <v>0</v>
      </c>
      <c r="K76" s="34">
        <f>Calculations!G52</f>
        <v>0</v>
      </c>
      <c r="L76" s="34">
        <f>Calculations!K52</f>
        <v>0</v>
      </c>
      <c r="M76" s="34">
        <f>Calculations!F52</f>
        <v>0</v>
      </c>
      <c r="N76" s="34">
        <f>Calculations!J52</f>
        <v>0</v>
      </c>
      <c r="O76" s="34">
        <f>Calculations!S52</f>
        <v>0.01</v>
      </c>
      <c r="P76" s="34">
        <f>Calculations!X52</f>
        <v>1.3333333333333335</v>
      </c>
      <c r="Q76" s="34">
        <f>Calculations!P52</f>
        <v>0</v>
      </c>
      <c r="R76" s="34">
        <f>Calculations!V52</f>
        <v>0</v>
      </c>
      <c r="S76" s="34">
        <f>Calculations!O52</f>
        <v>0</v>
      </c>
      <c r="T76" s="34">
        <f>Calculations!T52</f>
        <v>0</v>
      </c>
      <c r="U76" s="34">
        <f>Calculations!Z52</f>
        <v>0</v>
      </c>
      <c r="V76" s="34">
        <f>Calculations!AB52</f>
        <v>0</v>
      </c>
      <c r="W76" s="34">
        <f>Calculations!AA52</f>
        <v>0</v>
      </c>
      <c r="X76" s="34">
        <f>Calculations!AC52</f>
        <v>0</v>
      </c>
      <c r="Y76" s="34">
        <f>Calculations!AE52</f>
        <v>0</v>
      </c>
      <c r="Z76" s="34">
        <f>Calculations!AG52</f>
        <v>0</v>
      </c>
      <c r="AA76" s="34">
        <f>Calculations!AF52</f>
        <v>0.01</v>
      </c>
      <c r="AB76" s="34">
        <f>Calculations!AH52</f>
        <v>1.3333333333333335</v>
      </c>
      <c r="AC76" s="21" t="s">
        <v>52</v>
      </c>
      <c r="AD76" s="20" t="s">
        <v>883</v>
      </c>
      <c r="AE76" s="26" t="s">
        <v>889</v>
      </c>
      <c r="AF76" s="26" t="s">
        <v>890</v>
      </c>
      <c r="AG76" s="26" t="s">
        <v>945</v>
      </c>
      <c r="AH76" s="20"/>
    </row>
    <row r="77" spans="2:34" ht="75" x14ac:dyDescent="0.25">
      <c r="B77" s="11" t="str">
        <f>Calculations!A53</f>
        <v>19C393a</v>
      </c>
      <c r="C77" s="20" t="str">
        <f>Calculations!B53</f>
        <v>Little Knowley Farm</v>
      </c>
      <c r="D77" s="20" t="str">
        <f>Calculations!C53</f>
        <v>Chorley</v>
      </c>
      <c r="E77" s="11" t="str">
        <f>Calculations!D53</f>
        <v>Housing</v>
      </c>
      <c r="F77" s="34">
        <f>Calculations!E53</f>
        <v>24.446999999999999</v>
      </c>
      <c r="G77" s="34">
        <f>Calculations!I53</f>
        <v>23.190999999999999</v>
      </c>
      <c r="H77" s="34">
        <f>Calculations!M53</f>
        <v>94.86235529921872</v>
      </c>
      <c r="I77" s="34">
        <f>Calculations!H53</f>
        <v>0.98499999999999999</v>
      </c>
      <c r="J77" s="34">
        <f>Calculations!L53</f>
        <v>4.0291242279216268</v>
      </c>
      <c r="K77" s="34">
        <f>Calculations!G53</f>
        <v>0</v>
      </c>
      <c r="L77" s="34">
        <f>Calculations!K53</f>
        <v>0</v>
      </c>
      <c r="M77" s="34">
        <f>Calculations!F53</f>
        <v>0.27100000000000002</v>
      </c>
      <c r="N77" s="34">
        <f>Calculations!J53</f>
        <v>1.1085204728596558</v>
      </c>
      <c r="O77" s="34">
        <f>Calculations!S53</f>
        <v>0.752</v>
      </c>
      <c r="P77" s="34">
        <f>Calculations!X53</f>
        <v>3.0760420501493027</v>
      </c>
      <c r="Q77" s="34">
        <f>Calculations!P53</f>
        <v>2.9000000000000001E-2</v>
      </c>
      <c r="R77" s="34">
        <f>Calculations!V53</f>
        <v>0.33541947887266332</v>
      </c>
      <c r="S77" s="34">
        <f>Calculations!O53</f>
        <v>5.2999999999999999E-2</v>
      </c>
      <c r="T77" s="34">
        <f>Calculations!T53</f>
        <v>0.21679551683233114</v>
      </c>
      <c r="U77" s="34">
        <f>Calculations!Z53</f>
        <v>0.91400000000000003</v>
      </c>
      <c r="V77" s="34">
        <f>Calculations!AB53</f>
        <v>3.7387000449952961</v>
      </c>
      <c r="W77" s="34">
        <f>Calculations!AA53</f>
        <v>2.8000000000000001E-2</v>
      </c>
      <c r="X77" s="34">
        <f>Calculations!AC53</f>
        <v>0.11453348059066552</v>
      </c>
      <c r="Y77" s="34">
        <f>Calculations!AE53</f>
        <v>0.21199999999999999</v>
      </c>
      <c r="Z77" s="34">
        <f>Calculations!AG53</f>
        <v>0.86718206732932457</v>
      </c>
      <c r="AA77" s="34">
        <f>Calculations!AF53</f>
        <v>0.82499999999999996</v>
      </c>
      <c r="AB77" s="34">
        <f>Calculations!AH53</f>
        <v>3.374647195974966</v>
      </c>
      <c r="AC77" s="21" t="s">
        <v>52</v>
      </c>
      <c r="AD77" s="20" t="s">
        <v>880</v>
      </c>
      <c r="AE77" s="26" t="s">
        <v>881</v>
      </c>
      <c r="AF77" s="26" t="s">
        <v>886</v>
      </c>
      <c r="AG77" s="26" t="s">
        <v>934</v>
      </c>
      <c r="AH77" s="20"/>
    </row>
    <row r="78" spans="2:34" ht="75" x14ac:dyDescent="0.25">
      <c r="B78" s="11" t="str">
        <f>Calculations!A54</f>
        <v>19C394a</v>
      </c>
      <c r="C78" s="20" t="str">
        <f>Calculations!B54</f>
        <v>Camelot Theme Park</v>
      </c>
      <c r="D78" s="20" t="str">
        <f>Calculations!C54</f>
        <v>Chorley</v>
      </c>
      <c r="E78" s="11" t="str">
        <f>Calculations!D54</f>
        <v>Housing</v>
      </c>
      <c r="F78" s="34">
        <f>Calculations!E54</f>
        <v>26.893000000000001</v>
      </c>
      <c r="G78" s="34">
        <f>Calculations!I54</f>
        <v>26.326000000000001</v>
      </c>
      <c r="H78" s="34">
        <f>Calculations!M54</f>
        <v>97.891644665898198</v>
      </c>
      <c r="I78" s="34">
        <f>Calculations!H54</f>
        <v>0</v>
      </c>
      <c r="J78" s="34">
        <f>Calculations!L54</f>
        <v>0</v>
      </c>
      <c r="K78" s="34">
        <f>Calculations!G54</f>
        <v>0</v>
      </c>
      <c r="L78" s="34">
        <f>Calculations!K54</f>
        <v>0</v>
      </c>
      <c r="M78" s="34">
        <f>Calculations!F54</f>
        <v>0.56699999999999995</v>
      </c>
      <c r="N78" s="34">
        <f>Calculations!J54</f>
        <v>2.1083553341018106</v>
      </c>
      <c r="O78" s="34">
        <f>Calculations!S54</f>
        <v>1.117</v>
      </c>
      <c r="P78" s="34">
        <f>Calculations!X54</f>
        <v>4.1534971925779942</v>
      </c>
      <c r="Q78" s="34">
        <f>Calculations!P54</f>
        <v>0.193</v>
      </c>
      <c r="R78" s="34">
        <f>Calculations!V54</f>
        <v>1.2754248317406016</v>
      </c>
      <c r="S78" s="34">
        <f>Calculations!O54</f>
        <v>0.15</v>
      </c>
      <c r="T78" s="34">
        <f>Calculations!T54</f>
        <v>0.55776596140259549</v>
      </c>
      <c r="U78" s="34">
        <f>Calculations!Z54</f>
        <v>0</v>
      </c>
      <c r="V78" s="34">
        <f>Calculations!AB54</f>
        <v>0</v>
      </c>
      <c r="W78" s="34">
        <f>Calculations!AA54</f>
        <v>0</v>
      </c>
      <c r="X78" s="34">
        <f>Calculations!AC54</f>
        <v>0</v>
      </c>
      <c r="Y78" s="34">
        <f>Calculations!AE54</f>
        <v>0.54100000000000004</v>
      </c>
      <c r="Z78" s="34">
        <f>Calculations!AG54</f>
        <v>2.0116759007920275</v>
      </c>
      <c r="AA78" s="34">
        <f>Calculations!AF54</f>
        <v>0.88100000000000001</v>
      </c>
      <c r="AB78" s="34">
        <f>Calculations!AH54</f>
        <v>3.2759454133045778</v>
      </c>
      <c r="AC78" s="21" t="s">
        <v>52</v>
      </c>
      <c r="AD78" s="20" t="s">
        <v>880</v>
      </c>
      <c r="AE78" s="26" t="s">
        <v>881</v>
      </c>
      <c r="AF78" s="26" t="s">
        <v>886</v>
      </c>
      <c r="AG78" s="26" t="s">
        <v>934</v>
      </c>
      <c r="AH78" s="20"/>
    </row>
    <row r="79" spans="2:34" x14ac:dyDescent="0.25">
      <c r="B79" s="11" t="str">
        <f>Calculations!A55</f>
        <v>19C396a</v>
      </c>
      <c r="C79" s="20" t="str">
        <f>Calculations!B55</f>
        <v>Cockers Farm</v>
      </c>
      <c r="D79" s="20" t="str">
        <f>Calculations!C55</f>
        <v>Chorley</v>
      </c>
      <c r="E79" s="11" t="str">
        <f>Calculations!D55</f>
        <v>Housing</v>
      </c>
      <c r="F79" s="34">
        <f>Calculations!E55</f>
        <v>0.51900000000000002</v>
      </c>
      <c r="G79" s="34">
        <f>Calculations!I55</f>
        <v>0.51900000000000002</v>
      </c>
      <c r="H79" s="34">
        <f>Calculations!M55</f>
        <v>100</v>
      </c>
      <c r="I79" s="34">
        <f>Calculations!H55</f>
        <v>0</v>
      </c>
      <c r="J79" s="34">
        <f>Calculations!L55</f>
        <v>0</v>
      </c>
      <c r="K79" s="34">
        <f>Calculations!G55</f>
        <v>0</v>
      </c>
      <c r="L79" s="34">
        <f>Calculations!K55</f>
        <v>0</v>
      </c>
      <c r="M79" s="34">
        <f>Calculations!F55</f>
        <v>0</v>
      </c>
      <c r="N79" s="34">
        <f>Calculations!J55</f>
        <v>0</v>
      </c>
      <c r="O79" s="34">
        <f>Calculations!S55</f>
        <v>0</v>
      </c>
      <c r="P79" s="34">
        <f>Calculations!X55</f>
        <v>0</v>
      </c>
      <c r="Q79" s="34">
        <f>Calculations!P55</f>
        <v>0</v>
      </c>
      <c r="R79" s="34">
        <f>Calculations!V55</f>
        <v>0</v>
      </c>
      <c r="S79" s="34">
        <f>Calculations!O55</f>
        <v>0</v>
      </c>
      <c r="T79" s="34">
        <f>Calculations!T55</f>
        <v>0</v>
      </c>
      <c r="U79" s="34">
        <f>Calculations!Z55</f>
        <v>0</v>
      </c>
      <c r="V79" s="34">
        <f>Calculations!AB55</f>
        <v>0</v>
      </c>
      <c r="W79" s="34">
        <f>Calculations!AA55</f>
        <v>0</v>
      </c>
      <c r="X79" s="34">
        <f>Calculations!AC55</f>
        <v>0</v>
      </c>
      <c r="Y79" s="34">
        <f>Calculations!AE55</f>
        <v>0</v>
      </c>
      <c r="Z79" s="34">
        <f>Calculations!AG55</f>
        <v>0</v>
      </c>
      <c r="AA79" s="34">
        <f>Calculations!AF55</f>
        <v>0</v>
      </c>
      <c r="AB79" s="34">
        <f>Calculations!AH55</f>
        <v>0</v>
      </c>
      <c r="AC79" s="21" t="s">
        <v>52</v>
      </c>
      <c r="AD79" s="20" t="s">
        <v>885</v>
      </c>
      <c r="AE79" s="26" t="s">
        <v>893</v>
      </c>
      <c r="AF79" s="26" t="s">
        <v>894</v>
      </c>
      <c r="AG79" s="26"/>
      <c r="AH79" s="20"/>
    </row>
    <row r="80" spans="2:34" ht="75" x14ac:dyDescent="0.25">
      <c r="B80" s="11" t="str">
        <f>Calculations!A56</f>
        <v>19C397a</v>
      </c>
      <c r="C80" s="20" t="str">
        <f>Calculations!B56</f>
        <v>Finnington Trading Estate</v>
      </c>
      <c r="D80" s="20" t="str">
        <f>Calculations!C56</f>
        <v>Chorley</v>
      </c>
      <c r="E80" s="11" t="str">
        <f>Calculations!D56</f>
        <v>Housing</v>
      </c>
      <c r="F80" s="34">
        <f>Calculations!E56</f>
        <v>1.877</v>
      </c>
      <c r="G80" s="34">
        <f>Calculations!I56</f>
        <v>1.83</v>
      </c>
      <c r="H80" s="34">
        <f>Calculations!M56</f>
        <v>97.496004262120408</v>
      </c>
      <c r="I80" s="34">
        <f>Calculations!H56</f>
        <v>0</v>
      </c>
      <c r="J80" s="34">
        <f>Calculations!L56</f>
        <v>0</v>
      </c>
      <c r="K80" s="34">
        <f>Calculations!G56</f>
        <v>0</v>
      </c>
      <c r="L80" s="34">
        <f>Calculations!K56</f>
        <v>0</v>
      </c>
      <c r="M80" s="34">
        <f>Calculations!F56</f>
        <v>4.7E-2</v>
      </c>
      <c r="N80" s="34">
        <f>Calculations!J56</f>
        <v>2.503995737879595</v>
      </c>
      <c r="O80" s="34">
        <f>Calculations!S56</f>
        <v>0.32600000000000001</v>
      </c>
      <c r="P80" s="34">
        <f>Calculations!X56</f>
        <v>17.368140649973363</v>
      </c>
      <c r="Q80" s="34">
        <f>Calculations!P56</f>
        <v>0</v>
      </c>
      <c r="R80" s="34">
        <f>Calculations!V56</f>
        <v>5.3276505061267979E-2</v>
      </c>
      <c r="S80" s="34">
        <f>Calculations!O56</f>
        <v>1E-3</v>
      </c>
      <c r="T80" s="34">
        <f>Calculations!T56</f>
        <v>5.3276505061267979E-2</v>
      </c>
      <c r="U80" s="34">
        <f>Calculations!Z56</f>
        <v>0</v>
      </c>
      <c r="V80" s="34">
        <f>Calculations!AB56</f>
        <v>0</v>
      </c>
      <c r="W80" s="34">
        <f>Calculations!AA56</f>
        <v>0</v>
      </c>
      <c r="X80" s="34">
        <f>Calculations!AC56</f>
        <v>0</v>
      </c>
      <c r="Y80" s="34">
        <f>Calculations!AE56</f>
        <v>0</v>
      </c>
      <c r="Z80" s="34">
        <f>Calculations!AG56</f>
        <v>0</v>
      </c>
      <c r="AA80" s="34">
        <f>Calculations!AF56</f>
        <v>0.61</v>
      </c>
      <c r="AB80" s="34">
        <f>Calculations!AH56</f>
        <v>32.498668087373467</v>
      </c>
      <c r="AC80" s="21" t="s">
        <v>52</v>
      </c>
      <c r="AD80" s="20" t="s">
        <v>880</v>
      </c>
      <c r="AE80" s="26" t="s">
        <v>881</v>
      </c>
      <c r="AF80" s="26" t="s">
        <v>886</v>
      </c>
      <c r="AG80" s="26" t="s">
        <v>934</v>
      </c>
      <c r="AH80" s="20"/>
    </row>
    <row r="81" spans="2:34" x14ac:dyDescent="0.25">
      <c r="B81" s="11" t="str">
        <f>Calculations!A57</f>
        <v>19C399a</v>
      </c>
      <c r="C81" s="20" t="str">
        <f>Calculations!B57</f>
        <v>Orchards Heys Farm</v>
      </c>
      <c r="D81" s="20" t="str">
        <f>Calculations!C57</f>
        <v>Chorley</v>
      </c>
      <c r="E81" s="11" t="str">
        <f>Calculations!D57</f>
        <v>Housing</v>
      </c>
      <c r="F81" s="34">
        <f>Calculations!E57</f>
        <v>0.61699999999999999</v>
      </c>
      <c r="G81" s="34">
        <f>Calculations!I57</f>
        <v>0.61699999999999999</v>
      </c>
      <c r="H81" s="34">
        <f>Calculations!M57</f>
        <v>100</v>
      </c>
      <c r="I81" s="34">
        <f>Calculations!H57</f>
        <v>0</v>
      </c>
      <c r="J81" s="34">
        <f>Calculations!L57</f>
        <v>0</v>
      </c>
      <c r="K81" s="34">
        <f>Calculations!G57</f>
        <v>0</v>
      </c>
      <c r="L81" s="34">
        <f>Calculations!K57</f>
        <v>0</v>
      </c>
      <c r="M81" s="34">
        <f>Calculations!F57</f>
        <v>0</v>
      </c>
      <c r="N81" s="34">
        <f>Calculations!J57</f>
        <v>0</v>
      </c>
      <c r="O81" s="34">
        <f>Calculations!S57</f>
        <v>7.1000000000000008E-2</v>
      </c>
      <c r="P81" s="34">
        <f>Calculations!X57</f>
        <v>11.507293354943275</v>
      </c>
      <c r="Q81" s="34">
        <f>Calculations!P57</f>
        <v>0.01</v>
      </c>
      <c r="R81" s="34">
        <f>Calculations!V57</f>
        <v>5.3484602917341979</v>
      </c>
      <c r="S81" s="34">
        <f>Calculations!O57</f>
        <v>2.3E-2</v>
      </c>
      <c r="T81" s="34">
        <f>Calculations!T57</f>
        <v>3.7277147487844409</v>
      </c>
      <c r="U81" s="34">
        <f>Calculations!Z57</f>
        <v>0</v>
      </c>
      <c r="V81" s="34">
        <f>Calculations!AB57</f>
        <v>0</v>
      </c>
      <c r="W81" s="34">
        <f>Calculations!AA57</f>
        <v>0</v>
      </c>
      <c r="X81" s="34">
        <f>Calculations!AC57</f>
        <v>0</v>
      </c>
      <c r="Y81" s="34">
        <f>Calculations!AE57</f>
        <v>3.3000000000000002E-2</v>
      </c>
      <c r="Z81" s="34">
        <f>Calculations!AG57</f>
        <v>5.3484602917341979</v>
      </c>
      <c r="AA81" s="34">
        <f>Calculations!AF57</f>
        <v>4.2999999999999997E-2</v>
      </c>
      <c r="AB81" s="34">
        <f>Calculations!AH57</f>
        <v>6.9692058346839545</v>
      </c>
      <c r="AC81" s="21" t="s">
        <v>52</v>
      </c>
      <c r="AD81" s="20" t="s">
        <v>883</v>
      </c>
      <c r="AE81" s="26" t="s">
        <v>889</v>
      </c>
      <c r="AF81" s="26" t="s">
        <v>890</v>
      </c>
      <c r="AG81" s="26" t="s">
        <v>934</v>
      </c>
      <c r="AH81" s="20"/>
    </row>
    <row r="82" spans="2:34" x14ac:dyDescent="0.25">
      <c r="B82" s="11" t="str">
        <f>Calculations!A58</f>
        <v>19C400a</v>
      </c>
      <c r="C82" s="20" t="str">
        <f>Calculations!B58</f>
        <v>Blackburn Road</v>
      </c>
      <c r="D82" s="20" t="str">
        <f>Calculations!C58</f>
        <v>Chorley</v>
      </c>
      <c r="E82" s="11" t="str">
        <f>Calculations!D58</f>
        <v>Housing</v>
      </c>
      <c r="F82" s="34">
        <f>Calculations!E58</f>
        <v>0.379</v>
      </c>
      <c r="G82" s="34">
        <f>Calculations!I58</f>
        <v>0.379</v>
      </c>
      <c r="H82" s="34">
        <f>Calculations!M58</f>
        <v>100</v>
      </c>
      <c r="I82" s="34">
        <f>Calculations!H58</f>
        <v>0</v>
      </c>
      <c r="J82" s="34">
        <f>Calculations!L58</f>
        <v>0</v>
      </c>
      <c r="K82" s="34">
        <f>Calculations!G58</f>
        <v>0</v>
      </c>
      <c r="L82" s="34">
        <f>Calculations!K58</f>
        <v>0</v>
      </c>
      <c r="M82" s="34">
        <f>Calculations!F58</f>
        <v>0</v>
      </c>
      <c r="N82" s="34">
        <f>Calculations!J58</f>
        <v>0</v>
      </c>
      <c r="O82" s="34">
        <f>Calculations!S58</f>
        <v>0</v>
      </c>
      <c r="P82" s="34">
        <f>Calculations!X58</f>
        <v>0</v>
      </c>
      <c r="Q82" s="34">
        <f>Calculations!P58</f>
        <v>0</v>
      </c>
      <c r="R82" s="34">
        <f>Calculations!V58</f>
        <v>0</v>
      </c>
      <c r="S82" s="34">
        <f>Calculations!O58</f>
        <v>0</v>
      </c>
      <c r="T82" s="34">
        <f>Calculations!T58</f>
        <v>0</v>
      </c>
      <c r="U82" s="34">
        <f>Calculations!Z58</f>
        <v>0</v>
      </c>
      <c r="V82" s="34">
        <f>Calculations!AB58</f>
        <v>0</v>
      </c>
      <c r="W82" s="34">
        <f>Calculations!AA58</f>
        <v>0</v>
      </c>
      <c r="X82" s="34">
        <f>Calculations!AC58</f>
        <v>0</v>
      </c>
      <c r="Y82" s="34">
        <f>Calculations!AE58</f>
        <v>0</v>
      </c>
      <c r="Z82" s="34">
        <f>Calculations!AG58</f>
        <v>0</v>
      </c>
      <c r="AA82" s="34">
        <f>Calculations!AF58</f>
        <v>0</v>
      </c>
      <c r="AB82" s="34">
        <f>Calculations!AH58</f>
        <v>0</v>
      </c>
      <c r="AC82" s="21" t="s">
        <v>52</v>
      </c>
      <c r="AD82" s="20" t="s">
        <v>885</v>
      </c>
      <c r="AE82" s="26" t="s">
        <v>893</v>
      </c>
      <c r="AF82" s="26" t="s">
        <v>894</v>
      </c>
      <c r="AG82" s="26"/>
      <c r="AH82" s="20"/>
    </row>
    <row r="83" spans="2:34" x14ac:dyDescent="0.25">
      <c r="B83" s="11" t="str">
        <f>Calculations!A59</f>
        <v>19C401a</v>
      </c>
      <c r="C83" s="20" t="str">
        <f>Calculations!B59</f>
        <v>West of M61 - Land adj to Delph Way</v>
      </c>
      <c r="D83" s="20" t="str">
        <f>Calculations!C59</f>
        <v>Chorley</v>
      </c>
      <c r="E83" s="11" t="str">
        <f>Calculations!D59</f>
        <v>Housing</v>
      </c>
      <c r="F83" s="34">
        <f>Calculations!E59</f>
        <v>3.8069999999999999</v>
      </c>
      <c r="G83" s="34">
        <f>Calculations!I59</f>
        <v>3.8069999999999999</v>
      </c>
      <c r="H83" s="34">
        <f>Calculations!M59</f>
        <v>100</v>
      </c>
      <c r="I83" s="34">
        <f>Calculations!H59</f>
        <v>0</v>
      </c>
      <c r="J83" s="34">
        <f>Calculations!L59</f>
        <v>0</v>
      </c>
      <c r="K83" s="34">
        <f>Calculations!G59</f>
        <v>0</v>
      </c>
      <c r="L83" s="34">
        <f>Calculations!K59</f>
        <v>0</v>
      </c>
      <c r="M83" s="34">
        <f>Calculations!F59</f>
        <v>0</v>
      </c>
      <c r="N83" s="34">
        <f>Calculations!J59</f>
        <v>0</v>
      </c>
      <c r="O83" s="34">
        <f>Calculations!S59</f>
        <v>0</v>
      </c>
      <c r="P83" s="34">
        <f>Calculations!X59</f>
        <v>0</v>
      </c>
      <c r="Q83" s="34">
        <f>Calculations!P59</f>
        <v>0</v>
      </c>
      <c r="R83" s="34">
        <f>Calculations!V59</f>
        <v>0</v>
      </c>
      <c r="S83" s="34">
        <f>Calculations!O59</f>
        <v>0</v>
      </c>
      <c r="T83" s="34">
        <f>Calculations!T59</f>
        <v>0</v>
      </c>
      <c r="U83" s="34">
        <f>Calculations!Z59</f>
        <v>0</v>
      </c>
      <c r="V83" s="34">
        <f>Calculations!AB59</f>
        <v>0</v>
      </c>
      <c r="W83" s="34">
        <f>Calculations!AA59</f>
        <v>0</v>
      </c>
      <c r="X83" s="34">
        <f>Calculations!AC59</f>
        <v>0</v>
      </c>
      <c r="Y83" s="34">
        <f>Calculations!AE59</f>
        <v>0</v>
      </c>
      <c r="Z83" s="34">
        <f>Calculations!AG59</f>
        <v>0</v>
      </c>
      <c r="AA83" s="34">
        <f>Calculations!AF59</f>
        <v>0</v>
      </c>
      <c r="AB83" s="34">
        <f>Calculations!AH59</f>
        <v>0</v>
      </c>
      <c r="AC83" s="21" t="s">
        <v>52</v>
      </c>
      <c r="AD83" s="20" t="s">
        <v>884</v>
      </c>
      <c r="AE83" s="26" t="s">
        <v>891</v>
      </c>
      <c r="AF83" s="26" t="s">
        <v>892</v>
      </c>
      <c r="AG83" s="26"/>
      <c r="AH83" s="20"/>
    </row>
    <row r="84" spans="2:34" x14ac:dyDescent="0.25">
      <c r="B84" s="11" t="str">
        <f>Calculations!A60</f>
        <v>19C402a</v>
      </c>
      <c r="C84" s="20" t="str">
        <f>Calculations!B60</f>
        <v>West of M61 - Land off Hill Top Lane</v>
      </c>
      <c r="D84" s="20" t="str">
        <f>Calculations!C60</f>
        <v>Chorley</v>
      </c>
      <c r="E84" s="11" t="str">
        <f>Calculations!D60</f>
        <v>Housing</v>
      </c>
      <c r="F84" s="34">
        <f>Calculations!E60</f>
        <v>0.29099999999999998</v>
      </c>
      <c r="G84" s="34">
        <f>Calculations!I60</f>
        <v>0.29099999999999998</v>
      </c>
      <c r="H84" s="34">
        <f>Calculations!M60</f>
        <v>100</v>
      </c>
      <c r="I84" s="34">
        <f>Calculations!H60</f>
        <v>0</v>
      </c>
      <c r="J84" s="34">
        <f>Calculations!L60</f>
        <v>0</v>
      </c>
      <c r="K84" s="34">
        <f>Calculations!G60</f>
        <v>0</v>
      </c>
      <c r="L84" s="34">
        <f>Calculations!K60</f>
        <v>0</v>
      </c>
      <c r="M84" s="34">
        <f>Calculations!F60</f>
        <v>0</v>
      </c>
      <c r="N84" s="34">
        <f>Calculations!J60</f>
        <v>0</v>
      </c>
      <c r="O84" s="34">
        <f>Calculations!S60</f>
        <v>0</v>
      </c>
      <c r="P84" s="34">
        <f>Calculations!X60</f>
        <v>0</v>
      </c>
      <c r="Q84" s="34">
        <f>Calculations!P60</f>
        <v>0</v>
      </c>
      <c r="R84" s="34">
        <f>Calculations!V60</f>
        <v>0</v>
      </c>
      <c r="S84" s="34">
        <f>Calculations!O60</f>
        <v>0</v>
      </c>
      <c r="T84" s="34">
        <f>Calculations!T60</f>
        <v>0</v>
      </c>
      <c r="U84" s="34">
        <f>Calculations!Z60</f>
        <v>0</v>
      </c>
      <c r="V84" s="34">
        <f>Calculations!AB60</f>
        <v>0</v>
      </c>
      <c r="W84" s="34">
        <f>Calculations!AA60</f>
        <v>0</v>
      </c>
      <c r="X84" s="34">
        <f>Calculations!AC60</f>
        <v>0</v>
      </c>
      <c r="Y84" s="34">
        <f>Calculations!AE60</f>
        <v>0</v>
      </c>
      <c r="Z84" s="34">
        <f>Calculations!AG60</f>
        <v>0</v>
      </c>
      <c r="AA84" s="34">
        <f>Calculations!AF60</f>
        <v>0</v>
      </c>
      <c r="AB84" s="34">
        <f>Calculations!AH60</f>
        <v>0</v>
      </c>
      <c r="AC84" s="21" t="s">
        <v>52</v>
      </c>
      <c r="AD84" s="20" t="s">
        <v>885</v>
      </c>
      <c r="AE84" s="26" t="s">
        <v>893</v>
      </c>
      <c r="AF84" s="26" t="s">
        <v>894</v>
      </c>
      <c r="AG84" s="26"/>
      <c r="AH84" s="20"/>
    </row>
    <row r="85" spans="2:34" ht="75" x14ac:dyDescent="0.25">
      <c r="B85" s="11" t="str">
        <f>Calculations!A61</f>
        <v>19C409</v>
      </c>
      <c r="C85" s="20" t="str">
        <f>Calculations!B61</f>
        <v>Land North East of M65 Junction 3</v>
      </c>
      <c r="D85" s="20" t="str">
        <f>Calculations!C61</f>
        <v>Chorley</v>
      </c>
      <c r="E85" s="11" t="str">
        <f>Calculations!D61</f>
        <v>Employment</v>
      </c>
      <c r="F85" s="34">
        <f>Calculations!E61</f>
        <v>38.588999999999999</v>
      </c>
      <c r="G85" s="34">
        <f>Calculations!I61</f>
        <v>38.427999999999997</v>
      </c>
      <c r="H85" s="34">
        <f>Calculations!M61</f>
        <v>99.582782658270489</v>
      </c>
      <c r="I85" s="34">
        <f>Calculations!H61</f>
        <v>0</v>
      </c>
      <c r="J85" s="34">
        <f>Calculations!L61</f>
        <v>0</v>
      </c>
      <c r="K85" s="34">
        <f>Calculations!G61</f>
        <v>0</v>
      </c>
      <c r="L85" s="34">
        <f>Calculations!K61</f>
        <v>0</v>
      </c>
      <c r="M85" s="34">
        <f>Calculations!F61</f>
        <v>0.161</v>
      </c>
      <c r="N85" s="34">
        <f>Calculations!J61</f>
        <v>0.41721734172950842</v>
      </c>
      <c r="O85" s="34">
        <f>Calculations!S61</f>
        <v>2.2109999999999999</v>
      </c>
      <c r="P85" s="34">
        <f>Calculations!X61</f>
        <v>5.7296120656145533</v>
      </c>
      <c r="Q85" s="34">
        <f>Calculations!P61</f>
        <v>0.29099999999999998</v>
      </c>
      <c r="R85" s="34">
        <f>Calculations!V61</f>
        <v>3.1148772966389386</v>
      </c>
      <c r="S85" s="34">
        <f>Calculations!O61</f>
        <v>0.91100000000000003</v>
      </c>
      <c r="T85" s="34">
        <f>Calculations!T61</f>
        <v>2.3607763870533054</v>
      </c>
      <c r="U85" s="34">
        <f>Calculations!Z61</f>
        <v>0</v>
      </c>
      <c r="V85" s="34">
        <f>Calculations!AB61</f>
        <v>0</v>
      </c>
      <c r="W85" s="34">
        <f>Calculations!AA61</f>
        <v>0</v>
      </c>
      <c r="X85" s="34">
        <f>Calculations!AC61</f>
        <v>0</v>
      </c>
      <c r="Y85" s="34">
        <f>Calculations!AE61</f>
        <v>0.61</v>
      </c>
      <c r="Z85" s="34">
        <f>Calculations!AG61</f>
        <v>1.5807613568633547</v>
      </c>
      <c r="AA85" s="34">
        <f>Calculations!AF61</f>
        <v>1.3009999999999999</v>
      </c>
      <c r="AB85" s="34">
        <f>Calculations!AH61</f>
        <v>3.3714270906216792</v>
      </c>
      <c r="AC85" s="21" t="s">
        <v>53</v>
      </c>
      <c r="AD85" s="20" t="s">
        <v>880</v>
      </c>
      <c r="AE85" s="26" t="s">
        <v>881</v>
      </c>
      <c r="AF85" s="26" t="s">
        <v>886</v>
      </c>
      <c r="AG85" s="26" t="s">
        <v>935</v>
      </c>
      <c r="AH85" s="20"/>
    </row>
    <row r="86" spans="2:34" ht="75" x14ac:dyDescent="0.25">
      <c r="B86" s="11" t="str">
        <f>Calculations!A62</f>
        <v>19C410</v>
      </c>
      <c r="C86" s="20" t="str">
        <f>Calculations!B62</f>
        <v>Tithebarn Lane</v>
      </c>
      <c r="D86" s="20" t="str">
        <f>Calculations!C62</f>
        <v>Chorley</v>
      </c>
      <c r="E86" s="11" t="str">
        <f>Calculations!D62</f>
        <v>Housing</v>
      </c>
      <c r="F86" s="34">
        <f>Calculations!E62</f>
        <v>3.7029999999999998</v>
      </c>
      <c r="G86" s="34">
        <f>Calculations!I62</f>
        <v>2.4690000000000003</v>
      </c>
      <c r="H86" s="34">
        <f>Calculations!M62</f>
        <v>66.675668376991638</v>
      </c>
      <c r="I86" s="34">
        <f>Calculations!H62</f>
        <v>1.1399999999999999</v>
      </c>
      <c r="J86" s="34">
        <f>Calculations!L62</f>
        <v>30.785849311369155</v>
      </c>
      <c r="K86" s="34">
        <f>Calculations!G62</f>
        <v>0</v>
      </c>
      <c r="L86" s="34">
        <f>Calculations!K62</f>
        <v>0</v>
      </c>
      <c r="M86" s="34">
        <f>Calculations!F62</f>
        <v>9.4E-2</v>
      </c>
      <c r="N86" s="34">
        <f>Calculations!J62</f>
        <v>2.5384823116392115</v>
      </c>
      <c r="O86" s="34">
        <f>Calculations!S62</f>
        <v>0.13600000000000001</v>
      </c>
      <c r="P86" s="34">
        <f>Calculations!X62</f>
        <v>3.6726978125843912</v>
      </c>
      <c r="Q86" s="34">
        <f>Calculations!P62</f>
        <v>1.7000000000000001E-2</v>
      </c>
      <c r="R86" s="34">
        <f>Calculations!V62</f>
        <v>0.4590872265730489</v>
      </c>
      <c r="S86" s="34">
        <f>Calculations!O62</f>
        <v>0</v>
      </c>
      <c r="T86" s="34">
        <f>Calculations!T62</f>
        <v>0</v>
      </c>
      <c r="U86" s="34">
        <f>Calculations!Z62</f>
        <v>0.71599999999999997</v>
      </c>
      <c r="V86" s="34">
        <f>Calculations!AB62</f>
        <v>19.335673778017824</v>
      </c>
      <c r="W86" s="34">
        <f>Calculations!AA62</f>
        <v>0.19700000000000001</v>
      </c>
      <c r="X86" s="34">
        <f>Calculations!AC62</f>
        <v>5.3200108020523906</v>
      </c>
      <c r="Y86" s="34">
        <f>Calculations!AE62</f>
        <v>0.05</v>
      </c>
      <c r="Z86" s="34">
        <f>Calculations!AG62</f>
        <v>1.3502565487442615</v>
      </c>
      <c r="AA86" s="34">
        <f>Calculations!AF62</f>
        <v>0.14899999999999999</v>
      </c>
      <c r="AB86" s="34">
        <f>Calculations!AH62</f>
        <v>4.0237645152578985</v>
      </c>
      <c r="AC86" s="21" t="s">
        <v>52</v>
      </c>
      <c r="AD86" s="20" t="s">
        <v>880</v>
      </c>
      <c r="AE86" s="26" t="s">
        <v>881</v>
      </c>
      <c r="AF86" s="26" t="s">
        <v>886</v>
      </c>
      <c r="AG86" s="26" t="s">
        <v>934</v>
      </c>
      <c r="AH86" s="20"/>
    </row>
    <row r="87" spans="2:34" ht="75" x14ac:dyDescent="0.25">
      <c r="B87" s="11" t="str">
        <f>Calculations!A63</f>
        <v>19C411</v>
      </c>
      <c r="C87" s="20" t="str">
        <f>Calculations!B63</f>
        <v>Land south west of The Green and Langton Brow</v>
      </c>
      <c r="D87" s="20" t="str">
        <f>Calculations!C63</f>
        <v>Chorley</v>
      </c>
      <c r="E87" s="11" t="str">
        <f>Calculations!D63</f>
        <v>Mixed Use</v>
      </c>
      <c r="F87" s="34">
        <f>Calculations!E63</f>
        <v>2.3759999999999999</v>
      </c>
      <c r="G87" s="34">
        <f>Calculations!I63</f>
        <v>1.0109999999999999</v>
      </c>
      <c r="H87" s="34">
        <f>Calculations!M63</f>
        <v>42.550505050505052</v>
      </c>
      <c r="I87" s="34">
        <f>Calculations!H63</f>
        <v>0.59899999999999998</v>
      </c>
      <c r="J87" s="34">
        <f>Calculations!L63</f>
        <v>25.210437710437709</v>
      </c>
      <c r="K87" s="34">
        <f>Calculations!G63</f>
        <v>0</v>
      </c>
      <c r="L87" s="34">
        <f>Calculations!K63</f>
        <v>0</v>
      </c>
      <c r="M87" s="34">
        <f>Calculations!F63</f>
        <v>0.76600000000000001</v>
      </c>
      <c r="N87" s="34">
        <f>Calculations!J63</f>
        <v>32.239057239057239</v>
      </c>
      <c r="O87" s="34">
        <f>Calculations!S63</f>
        <v>0.33100000000000002</v>
      </c>
      <c r="P87" s="34">
        <f>Calculations!X63</f>
        <v>13.930976430976433</v>
      </c>
      <c r="Q87" s="34">
        <f>Calculations!P63</f>
        <v>2.3E-2</v>
      </c>
      <c r="R87" s="34">
        <f>Calculations!V63</f>
        <v>0.9680134680134681</v>
      </c>
      <c r="S87" s="34">
        <f>Calculations!O63</f>
        <v>0</v>
      </c>
      <c r="T87" s="34">
        <f>Calculations!T63</f>
        <v>0</v>
      </c>
      <c r="U87" s="34">
        <f>Calculations!Z63</f>
        <v>0</v>
      </c>
      <c r="V87" s="34">
        <f>Calculations!AB63</f>
        <v>0</v>
      </c>
      <c r="W87" s="34">
        <f>Calculations!AA63</f>
        <v>0</v>
      </c>
      <c r="X87" s="34">
        <f>Calculations!AC63</f>
        <v>0</v>
      </c>
      <c r="Y87" s="34">
        <f>Calculations!AE63</f>
        <v>5.1999999999999998E-2</v>
      </c>
      <c r="Z87" s="34">
        <f>Calculations!AG63</f>
        <v>2.1885521885521886</v>
      </c>
      <c r="AA87" s="34">
        <f>Calculations!AF63</f>
        <v>0.35599999999999998</v>
      </c>
      <c r="AB87" s="34">
        <f>Calculations!AH63</f>
        <v>14.983164983164984</v>
      </c>
      <c r="AC87" s="21" t="s">
        <v>52</v>
      </c>
      <c r="AD87" s="20" t="s">
        <v>880</v>
      </c>
      <c r="AE87" s="26" t="s">
        <v>881</v>
      </c>
      <c r="AF87" s="26" t="s">
        <v>886</v>
      </c>
      <c r="AG87" s="26" t="s">
        <v>934</v>
      </c>
      <c r="AH87" s="20"/>
    </row>
    <row r="88" spans="2:34" x14ac:dyDescent="0.25">
      <c r="B88" s="11" t="str">
        <f>Calculations!A64</f>
        <v>19C413</v>
      </c>
      <c r="C88" s="20" t="str">
        <f>Calculations!B64</f>
        <v>Land 120m South West of 21 Lower Burgh Way</v>
      </c>
      <c r="D88" s="20" t="str">
        <f>Calculations!C64</f>
        <v>Chorley</v>
      </c>
      <c r="E88" s="11" t="str">
        <f>Calculations!D64</f>
        <v>Housing</v>
      </c>
      <c r="F88" s="34">
        <f>Calculations!E64</f>
        <v>8.0009999999999994</v>
      </c>
      <c r="G88" s="34">
        <f>Calculations!I64</f>
        <v>8.0009999999999994</v>
      </c>
      <c r="H88" s="34">
        <f>Calculations!M64</f>
        <v>100</v>
      </c>
      <c r="I88" s="34">
        <f>Calculations!H64</f>
        <v>0</v>
      </c>
      <c r="J88" s="34">
        <f>Calculations!L64</f>
        <v>0</v>
      </c>
      <c r="K88" s="34">
        <f>Calculations!G64</f>
        <v>0</v>
      </c>
      <c r="L88" s="34">
        <f>Calculations!K64</f>
        <v>0</v>
      </c>
      <c r="M88" s="34">
        <f>Calculations!F64</f>
        <v>0</v>
      </c>
      <c r="N88" s="34">
        <f>Calculations!J64</f>
        <v>0</v>
      </c>
      <c r="O88" s="34">
        <f>Calculations!S64</f>
        <v>0</v>
      </c>
      <c r="P88" s="34">
        <f>Calculations!X64</f>
        <v>0</v>
      </c>
      <c r="Q88" s="34">
        <f>Calculations!P64</f>
        <v>0</v>
      </c>
      <c r="R88" s="34">
        <f>Calculations!V64</f>
        <v>0</v>
      </c>
      <c r="S88" s="34">
        <f>Calculations!O64</f>
        <v>0</v>
      </c>
      <c r="T88" s="34">
        <f>Calculations!T64</f>
        <v>0</v>
      </c>
      <c r="U88" s="34">
        <f>Calculations!Z64</f>
        <v>0</v>
      </c>
      <c r="V88" s="34">
        <f>Calculations!AB64</f>
        <v>0</v>
      </c>
      <c r="W88" s="34">
        <f>Calculations!AA64</f>
        <v>0</v>
      </c>
      <c r="X88" s="34">
        <f>Calculations!AC64</f>
        <v>0</v>
      </c>
      <c r="Y88" s="34">
        <f>Calculations!AE64</f>
        <v>0</v>
      </c>
      <c r="Z88" s="34">
        <f>Calculations!AG64</f>
        <v>0</v>
      </c>
      <c r="AA88" s="34">
        <f>Calculations!AF64</f>
        <v>0</v>
      </c>
      <c r="AB88" s="34">
        <f>Calculations!AH64</f>
        <v>0</v>
      </c>
      <c r="AC88" s="21" t="s">
        <v>52</v>
      </c>
      <c r="AD88" s="20" t="s">
        <v>884</v>
      </c>
      <c r="AE88" s="26" t="s">
        <v>891</v>
      </c>
      <c r="AF88" s="26" t="s">
        <v>892</v>
      </c>
      <c r="AG88" s="26"/>
      <c r="AH88" s="20"/>
    </row>
    <row r="89" spans="2:34" x14ac:dyDescent="0.25">
      <c r="B89" s="11" t="str">
        <f>Calculations!A65</f>
        <v>19C414</v>
      </c>
      <c r="C89" s="20" t="str">
        <f>Calculations!B65</f>
        <v>Land at Carrington Road</v>
      </c>
      <c r="D89" s="20" t="str">
        <f>Calculations!C65</f>
        <v>Chorley</v>
      </c>
      <c r="E89" s="11" t="str">
        <f>Calculations!D65</f>
        <v>Housing</v>
      </c>
      <c r="F89" s="34">
        <f>Calculations!E65</f>
        <v>0.73399999999999999</v>
      </c>
      <c r="G89" s="34">
        <f>Calculations!I65</f>
        <v>0.73399999999999999</v>
      </c>
      <c r="H89" s="34">
        <f>Calculations!M65</f>
        <v>100</v>
      </c>
      <c r="I89" s="34">
        <f>Calculations!H65</f>
        <v>0</v>
      </c>
      <c r="J89" s="34">
        <f>Calculations!L65</f>
        <v>0</v>
      </c>
      <c r="K89" s="34">
        <f>Calculations!G65</f>
        <v>0</v>
      </c>
      <c r="L89" s="34">
        <f>Calculations!K65</f>
        <v>0</v>
      </c>
      <c r="M89" s="34">
        <f>Calculations!F65</f>
        <v>0</v>
      </c>
      <c r="N89" s="34">
        <f>Calculations!J65</f>
        <v>0</v>
      </c>
      <c r="O89" s="34">
        <f>Calculations!S65</f>
        <v>3.0000000000000001E-3</v>
      </c>
      <c r="P89" s="34">
        <f>Calculations!X65</f>
        <v>0.40871934604904636</v>
      </c>
      <c r="Q89" s="34">
        <f>Calculations!P65</f>
        <v>1E-3</v>
      </c>
      <c r="R89" s="34">
        <f>Calculations!V65</f>
        <v>0.27247956403269752</v>
      </c>
      <c r="S89" s="34">
        <f>Calculations!O65</f>
        <v>1E-3</v>
      </c>
      <c r="T89" s="34">
        <f>Calculations!T65</f>
        <v>0.13623978201634876</v>
      </c>
      <c r="U89" s="34">
        <f>Calculations!Z65</f>
        <v>0</v>
      </c>
      <c r="V89" s="34">
        <f>Calculations!AB65</f>
        <v>0</v>
      </c>
      <c r="W89" s="34">
        <f>Calculations!AA65</f>
        <v>0</v>
      </c>
      <c r="X89" s="34">
        <f>Calculations!AC65</f>
        <v>0</v>
      </c>
      <c r="Y89" s="34">
        <f>Calculations!AE65</f>
        <v>2E-3</v>
      </c>
      <c r="Z89" s="34">
        <f>Calculations!AG65</f>
        <v>0.27247956403269752</v>
      </c>
      <c r="AA89" s="34">
        <f>Calculations!AF65</f>
        <v>3.0000000000000001E-3</v>
      </c>
      <c r="AB89" s="34">
        <f>Calculations!AH65</f>
        <v>0.40871934604904636</v>
      </c>
      <c r="AC89" s="21" t="s">
        <v>52</v>
      </c>
      <c r="AD89" s="20" t="s">
        <v>883</v>
      </c>
      <c r="AE89" s="26" t="s">
        <v>889</v>
      </c>
      <c r="AF89" s="26" t="s">
        <v>890</v>
      </c>
      <c r="AG89" s="26" t="s">
        <v>936</v>
      </c>
      <c r="AH89" s="20"/>
    </row>
    <row r="90" spans="2:34" ht="75" x14ac:dyDescent="0.25">
      <c r="B90" s="11" t="str">
        <f>Calculations!A66</f>
        <v>19C415</v>
      </c>
      <c r="C90" s="20" t="str">
        <f>Calculations!B66</f>
        <v>Botany Bay/Great Knowley, Blackburn Road</v>
      </c>
      <c r="D90" s="20" t="str">
        <f>Calculations!C66</f>
        <v>Chorley</v>
      </c>
      <c r="E90" s="11" t="str">
        <f>Calculations!D66</f>
        <v>Mixed Use</v>
      </c>
      <c r="F90" s="34">
        <f>Calculations!E66</f>
        <v>12.151999999999999</v>
      </c>
      <c r="G90" s="34">
        <f>Calculations!I66</f>
        <v>12.068</v>
      </c>
      <c r="H90" s="34">
        <f>Calculations!M66</f>
        <v>99.308755760368669</v>
      </c>
      <c r="I90" s="34">
        <f>Calculations!H66</f>
        <v>0</v>
      </c>
      <c r="J90" s="34">
        <f>Calculations!L66</f>
        <v>0</v>
      </c>
      <c r="K90" s="34">
        <f>Calculations!G66</f>
        <v>0</v>
      </c>
      <c r="L90" s="34">
        <f>Calculations!K66</f>
        <v>0</v>
      </c>
      <c r="M90" s="34">
        <f>Calculations!F66</f>
        <v>8.4000000000000005E-2</v>
      </c>
      <c r="N90" s="34">
        <f>Calculations!J66</f>
        <v>0.69124423963133641</v>
      </c>
      <c r="O90" s="34">
        <f>Calculations!S66</f>
        <v>1.387</v>
      </c>
      <c r="P90" s="34">
        <f>Calculations!X66</f>
        <v>11.413759052007901</v>
      </c>
      <c r="Q90" s="34">
        <f>Calculations!P66</f>
        <v>0.223</v>
      </c>
      <c r="R90" s="34">
        <f>Calculations!V66</f>
        <v>2.8637261356155368</v>
      </c>
      <c r="S90" s="34">
        <f>Calculations!O66</f>
        <v>0.125</v>
      </c>
      <c r="T90" s="34">
        <f>Calculations!T66</f>
        <v>1.0286372613561554</v>
      </c>
      <c r="U90" s="34">
        <f>Calculations!Z66</f>
        <v>0</v>
      </c>
      <c r="V90" s="34">
        <f>Calculations!AB66</f>
        <v>0</v>
      </c>
      <c r="W90" s="34">
        <f>Calculations!AA66</f>
        <v>0</v>
      </c>
      <c r="X90" s="34">
        <f>Calculations!AC66</f>
        <v>0</v>
      </c>
      <c r="Y90" s="34">
        <f>Calculations!AE66</f>
        <v>0.79400000000000004</v>
      </c>
      <c r="Z90" s="34">
        <f>Calculations!AG66</f>
        <v>6.5339038841342996</v>
      </c>
      <c r="AA90" s="34">
        <f>Calculations!AF66</f>
        <v>1.355</v>
      </c>
      <c r="AB90" s="34">
        <f>Calculations!AH66</f>
        <v>11.150427913100724</v>
      </c>
      <c r="AC90" s="21" t="s">
        <v>52</v>
      </c>
      <c r="AD90" s="20" t="s">
        <v>880</v>
      </c>
      <c r="AE90" s="26" t="s">
        <v>881</v>
      </c>
      <c r="AF90" s="26" t="s">
        <v>886</v>
      </c>
      <c r="AG90" s="26" t="s">
        <v>936</v>
      </c>
      <c r="AH90" s="20"/>
    </row>
    <row r="91" spans="2:34" x14ac:dyDescent="0.25">
      <c r="B91" s="11" t="str">
        <f>Calculations!A67</f>
        <v>19C416</v>
      </c>
      <c r="C91" s="20" t="str">
        <f>Calculations!B67</f>
        <v>Land adjoining Cuerden Residential Park, Nell Lane</v>
      </c>
      <c r="D91" s="20" t="str">
        <f>Calculations!C67</f>
        <v>Chorley</v>
      </c>
      <c r="E91" s="11" t="str">
        <f>Calculations!D67</f>
        <v>Housing</v>
      </c>
      <c r="F91" s="34">
        <f>Calculations!E67</f>
        <v>4.5359999999999996</v>
      </c>
      <c r="G91" s="34">
        <f>Calculations!I67</f>
        <v>4.5359999999999996</v>
      </c>
      <c r="H91" s="34">
        <f>Calculations!M67</f>
        <v>100</v>
      </c>
      <c r="I91" s="34">
        <f>Calculations!H67</f>
        <v>0</v>
      </c>
      <c r="J91" s="34">
        <f>Calculations!L67</f>
        <v>0</v>
      </c>
      <c r="K91" s="34">
        <f>Calculations!G67</f>
        <v>0</v>
      </c>
      <c r="L91" s="34">
        <f>Calculations!K67</f>
        <v>0</v>
      </c>
      <c r="M91" s="34">
        <f>Calculations!F67</f>
        <v>0</v>
      </c>
      <c r="N91" s="34">
        <f>Calculations!J67</f>
        <v>0</v>
      </c>
      <c r="O91" s="34">
        <f>Calculations!S67</f>
        <v>5.2999999999999999E-2</v>
      </c>
      <c r="P91" s="34">
        <f>Calculations!X67</f>
        <v>1.1684303350970018</v>
      </c>
      <c r="Q91" s="34">
        <f>Calculations!P67</f>
        <v>0</v>
      </c>
      <c r="R91" s="34">
        <f>Calculations!V67</f>
        <v>0</v>
      </c>
      <c r="S91" s="34">
        <f>Calculations!O67</f>
        <v>0</v>
      </c>
      <c r="T91" s="34">
        <f>Calculations!T67</f>
        <v>0</v>
      </c>
      <c r="U91" s="34">
        <f>Calculations!Z67</f>
        <v>0</v>
      </c>
      <c r="V91" s="34">
        <f>Calculations!AB67</f>
        <v>0</v>
      </c>
      <c r="W91" s="34">
        <f>Calculations!AA67</f>
        <v>0</v>
      </c>
      <c r="X91" s="34">
        <f>Calculations!AC67</f>
        <v>0</v>
      </c>
      <c r="Y91" s="34">
        <f>Calculations!AE67</f>
        <v>2.1999999999999999E-2</v>
      </c>
      <c r="Z91" s="34">
        <f>Calculations!AG67</f>
        <v>0.48500881834215165</v>
      </c>
      <c r="AA91" s="34">
        <f>Calculations!AF67</f>
        <v>9.1999999999999998E-2</v>
      </c>
      <c r="AB91" s="34">
        <f>Calculations!AH67</f>
        <v>2.028218694885362</v>
      </c>
      <c r="AC91" s="21" t="s">
        <v>52</v>
      </c>
      <c r="AD91" s="20" t="s">
        <v>883</v>
      </c>
      <c r="AE91" s="26" t="s">
        <v>889</v>
      </c>
      <c r="AF91" s="26" t="s">
        <v>890</v>
      </c>
      <c r="AG91" s="26" t="s">
        <v>936</v>
      </c>
      <c r="AH91" s="20"/>
    </row>
    <row r="92" spans="2:34" x14ac:dyDescent="0.25">
      <c r="B92" s="11" t="str">
        <f>Calculations!A68</f>
        <v>19C417</v>
      </c>
      <c r="C92" s="20" t="str">
        <f>Calculations!B68</f>
        <v>Land at Tincklers Lane</v>
      </c>
      <c r="D92" s="20" t="str">
        <f>Calculations!C68</f>
        <v>Chorley</v>
      </c>
      <c r="E92" s="11" t="str">
        <f>Calculations!D68</f>
        <v>Housing</v>
      </c>
      <c r="F92" s="34">
        <f>Calculations!E68</f>
        <v>4.851</v>
      </c>
      <c r="G92" s="34">
        <f>Calculations!I68</f>
        <v>4.851</v>
      </c>
      <c r="H92" s="34">
        <f>Calculations!M68</f>
        <v>100</v>
      </c>
      <c r="I92" s="34">
        <f>Calculations!H68</f>
        <v>0</v>
      </c>
      <c r="J92" s="34">
        <f>Calculations!L68</f>
        <v>0</v>
      </c>
      <c r="K92" s="34">
        <f>Calculations!G68</f>
        <v>0</v>
      </c>
      <c r="L92" s="34">
        <f>Calculations!K68</f>
        <v>0</v>
      </c>
      <c r="M92" s="34">
        <f>Calculations!F68</f>
        <v>0</v>
      </c>
      <c r="N92" s="34">
        <f>Calculations!J68</f>
        <v>0</v>
      </c>
      <c r="O92" s="34">
        <f>Calculations!S68</f>
        <v>1.165</v>
      </c>
      <c r="P92" s="34">
        <f>Calculations!X68</f>
        <v>24.015666872809728</v>
      </c>
      <c r="Q92" s="34">
        <f>Calculations!P68</f>
        <v>0.28699999999999998</v>
      </c>
      <c r="R92" s="34">
        <f>Calculations!V68</f>
        <v>8.9259946402803525</v>
      </c>
      <c r="S92" s="34">
        <f>Calculations!O68</f>
        <v>0.14599999999999999</v>
      </c>
      <c r="T92" s="34">
        <f>Calculations!T68</f>
        <v>3.0096887239744379</v>
      </c>
      <c r="U92" s="34">
        <f>Calculations!Z68</f>
        <v>0</v>
      </c>
      <c r="V92" s="34">
        <f>Calculations!AB68</f>
        <v>0</v>
      </c>
      <c r="W92" s="34">
        <f>Calculations!AA68</f>
        <v>0</v>
      </c>
      <c r="X92" s="34">
        <f>Calculations!AC68</f>
        <v>0</v>
      </c>
      <c r="Y92" s="34">
        <f>Calculations!AE68</f>
        <v>0.81100000000000005</v>
      </c>
      <c r="Z92" s="34">
        <f>Calculations!AG68</f>
        <v>16.718202432488148</v>
      </c>
      <c r="AA92" s="34">
        <f>Calculations!AF68</f>
        <v>0.83299999999999996</v>
      </c>
      <c r="AB92" s="34">
        <f>Calculations!AH68</f>
        <v>17.171717171717169</v>
      </c>
      <c r="AC92" s="21" t="s">
        <v>52</v>
      </c>
      <c r="AD92" s="20" t="s">
        <v>883</v>
      </c>
      <c r="AE92" s="26" t="s">
        <v>889</v>
      </c>
      <c r="AF92" s="26" t="s">
        <v>890</v>
      </c>
      <c r="AG92" s="26" t="s">
        <v>936</v>
      </c>
      <c r="AH92" s="20"/>
    </row>
    <row r="93" spans="2:34" x14ac:dyDescent="0.25">
      <c r="B93" s="11" t="str">
        <f>Calculations!A69</f>
        <v>19C418</v>
      </c>
      <c r="C93" s="20" t="str">
        <f>Calculations!B69</f>
        <v>Land between Pear Tree Lane and School Lane</v>
      </c>
      <c r="D93" s="20" t="str">
        <f>Calculations!C69</f>
        <v>Chorley</v>
      </c>
      <c r="E93" s="11" t="str">
        <f>Calculations!D69</f>
        <v>Housing</v>
      </c>
      <c r="F93" s="34">
        <f>Calculations!E69</f>
        <v>7.117</v>
      </c>
      <c r="G93" s="34">
        <f>Calculations!I69</f>
        <v>7.117</v>
      </c>
      <c r="H93" s="34">
        <f>Calculations!M69</f>
        <v>100</v>
      </c>
      <c r="I93" s="34">
        <f>Calculations!H69</f>
        <v>0</v>
      </c>
      <c r="J93" s="34">
        <f>Calculations!L69</f>
        <v>0</v>
      </c>
      <c r="K93" s="34">
        <f>Calculations!G69</f>
        <v>0</v>
      </c>
      <c r="L93" s="34">
        <f>Calculations!K69</f>
        <v>0</v>
      </c>
      <c r="M93" s="34">
        <f>Calculations!F69</f>
        <v>0</v>
      </c>
      <c r="N93" s="34">
        <f>Calculations!J69</f>
        <v>0</v>
      </c>
      <c r="O93" s="34">
        <f>Calculations!S69</f>
        <v>0.42900000000000005</v>
      </c>
      <c r="P93" s="34">
        <f>Calculations!X69</f>
        <v>6.0278207109737254</v>
      </c>
      <c r="Q93" s="34">
        <f>Calculations!P69</f>
        <v>5.0999999999999997E-2</v>
      </c>
      <c r="R93" s="34">
        <f>Calculations!V69</f>
        <v>3.934241955880287</v>
      </c>
      <c r="S93" s="34">
        <f>Calculations!O69</f>
        <v>0.22900000000000001</v>
      </c>
      <c r="T93" s="34">
        <f>Calculations!T69</f>
        <v>3.2176478853449488</v>
      </c>
      <c r="U93" s="34">
        <f>Calculations!Z69</f>
        <v>0</v>
      </c>
      <c r="V93" s="34">
        <f>Calculations!AB69</f>
        <v>0</v>
      </c>
      <c r="W93" s="34">
        <f>Calculations!AA69</f>
        <v>0</v>
      </c>
      <c r="X93" s="34">
        <f>Calculations!AC69</f>
        <v>0</v>
      </c>
      <c r="Y93" s="34">
        <f>Calculations!AE69</f>
        <v>8.5000000000000006E-2</v>
      </c>
      <c r="Z93" s="34">
        <f>Calculations!AG69</f>
        <v>1.1943234508922298</v>
      </c>
      <c r="AA93" s="34">
        <f>Calculations!AF69</f>
        <v>0.223</v>
      </c>
      <c r="AB93" s="34">
        <f>Calculations!AH69</f>
        <v>3.1333427005760854</v>
      </c>
      <c r="AC93" s="21" t="s">
        <v>52</v>
      </c>
      <c r="AD93" s="20" t="s">
        <v>883</v>
      </c>
      <c r="AE93" s="26" t="s">
        <v>889</v>
      </c>
      <c r="AF93" s="26" t="s">
        <v>890</v>
      </c>
      <c r="AG93" s="26" t="s">
        <v>936</v>
      </c>
      <c r="AH93" s="20"/>
    </row>
    <row r="94" spans="2:34" x14ac:dyDescent="0.25">
      <c r="B94" s="11" t="str">
        <f>Calculations!A70</f>
        <v>19C419</v>
      </c>
      <c r="C94" s="20" t="str">
        <f>Calculations!B70</f>
        <v>Former DXC Technology, Euxton Lane</v>
      </c>
      <c r="D94" s="20" t="str">
        <f>Calculations!C70</f>
        <v>Chorley</v>
      </c>
      <c r="E94" s="11" t="str">
        <f>Calculations!D70</f>
        <v>Housing</v>
      </c>
      <c r="F94" s="34">
        <f>Calculations!E70</f>
        <v>3.0529999999999999</v>
      </c>
      <c r="G94" s="34">
        <f>Calculations!I70</f>
        <v>3.0529999999999999</v>
      </c>
      <c r="H94" s="34">
        <f>Calculations!M70</f>
        <v>100</v>
      </c>
      <c r="I94" s="34">
        <f>Calculations!H70</f>
        <v>0</v>
      </c>
      <c r="J94" s="34">
        <f>Calculations!L70</f>
        <v>0</v>
      </c>
      <c r="K94" s="34">
        <f>Calculations!G70</f>
        <v>0</v>
      </c>
      <c r="L94" s="34">
        <f>Calculations!K70</f>
        <v>0</v>
      </c>
      <c r="M94" s="34">
        <f>Calculations!F70</f>
        <v>0</v>
      </c>
      <c r="N94" s="34">
        <f>Calculations!J70</f>
        <v>0</v>
      </c>
      <c r="O94" s="34">
        <f>Calculations!S70</f>
        <v>0.14399999999999999</v>
      </c>
      <c r="P94" s="34">
        <f>Calculations!X70</f>
        <v>4.7166721257779232</v>
      </c>
      <c r="Q94" s="34">
        <f>Calculations!P70</f>
        <v>1.2999999999999999E-2</v>
      </c>
      <c r="R94" s="34">
        <f>Calculations!V70</f>
        <v>2.7841467409105798</v>
      </c>
      <c r="S94" s="34">
        <f>Calculations!O70</f>
        <v>7.1999999999999995E-2</v>
      </c>
      <c r="T94" s="34">
        <f>Calculations!T70</f>
        <v>2.3583360628889616</v>
      </c>
      <c r="U94" s="34">
        <f>Calculations!Z70</f>
        <v>0</v>
      </c>
      <c r="V94" s="34">
        <f>Calculations!AB70</f>
        <v>0</v>
      </c>
      <c r="W94" s="34">
        <f>Calculations!AA70</f>
        <v>0</v>
      </c>
      <c r="X94" s="34">
        <f>Calculations!AC70</f>
        <v>0</v>
      </c>
      <c r="Y94" s="34">
        <f>Calculations!AE70</f>
        <v>1.7999999999999999E-2</v>
      </c>
      <c r="Z94" s="34">
        <f>Calculations!AG70</f>
        <v>0.5895840157222404</v>
      </c>
      <c r="AA94" s="34">
        <f>Calculations!AF70</f>
        <v>0.126</v>
      </c>
      <c r="AB94" s="34">
        <f>Calculations!AH70</f>
        <v>4.1270881100556833</v>
      </c>
      <c r="AC94" s="21" t="s">
        <v>52</v>
      </c>
      <c r="AD94" s="20" t="s">
        <v>883</v>
      </c>
      <c r="AE94" s="26" t="s">
        <v>889</v>
      </c>
      <c r="AF94" s="26" t="s">
        <v>890</v>
      </c>
      <c r="AG94" s="26" t="s">
        <v>936</v>
      </c>
      <c r="AH94" s="20"/>
    </row>
    <row r="95" spans="2:34" x14ac:dyDescent="0.25">
      <c r="B95" s="11" t="str">
        <f>Calculations!A71</f>
        <v>19C427</v>
      </c>
      <c r="C95" s="20" t="str">
        <f>Calculations!B71</f>
        <v>Land at Millbrook Close/Victoria Street</v>
      </c>
      <c r="D95" s="20" t="str">
        <f>Calculations!C71</f>
        <v>Chorley</v>
      </c>
      <c r="E95" s="11" t="str">
        <f>Calculations!D71</f>
        <v>Housing</v>
      </c>
      <c r="F95" s="34">
        <f>Calculations!E71</f>
        <v>1.0680000000000001</v>
      </c>
      <c r="G95" s="34">
        <f>Calculations!I71</f>
        <v>1.0680000000000001</v>
      </c>
      <c r="H95" s="34">
        <f>Calculations!M71</f>
        <v>100</v>
      </c>
      <c r="I95" s="34">
        <f>Calculations!H71</f>
        <v>0</v>
      </c>
      <c r="J95" s="34">
        <f>Calculations!L71</f>
        <v>0</v>
      </c>
      <c r="K95" s="34">
        <f>Calculations!G71</f>
        <v>0</v>
      </c>
      <c r="L95" s="34">
        <f>Calculations!K71</f>
        <v>0</v>
      </c>
      <c r="M95" s="34">
        <f>Calculations!F71</f>
        <v>0</v>
      </c>
      <c r="N95" s="34">
        <f>Calculations!J71</f>
        <v>0</v>
      </c>
      <c r="O95" s="34">
        <f>Calculations!S71</f>
        <v>9.7000000000000003E-2</v>
      </c>
      <c r="P95" s="34">
        <f>Calculations!X71</f>
        <v>9.082397003745319</v>
      </c>
      <c r="Q95" s="34">
        <f>Calculations!P71</f>
        <v>2.1999999999999999E-2</v>
      </c>
      <c r="R95" s="34">
        <f>Calculations!V71</f>
        <v>6.5543071161048694</v>
      </c>
      <c r="S95" s="34">
        <f>Calculations!O71</f>
        <v>4.8000000000000001E-2</v>
      </c>
      <c r="T95" s="34">
        <f>Calculations!T71</f>
        <v>4.4943820224719104</v>
      </c>
      <c r="U95" s="34">
        <f>Calculations!Z71</f>
        <v>0</v>
      </c>
      <c r="V95" s="34">
        <f>Calculations!AB71</f>
        <v>0</v>
      </c>
      <c r="W95" s="34">
        <f>Calculations!AA71</f>
        <v>0</v>
      </c>
      <c r="X95" s="34">
        <f>Calculations!AC71</f>
        <v>0</v>
      </c>
      <c r="Y95" s="34">
        <f>Calculations!AE71</f>
        <v>3.2000000000000001E-2</v>
      </c>
      <c r="Z95" s="34">
        <f>Calculations!AG71</f>
        <v>2.9962546816479403</v>
      </c>
      <c r="AA95" s="34">
        <f>Calculations!AF71</f>
        <v>5.6000000000000001E-2</v>
      </c>
      <c r="AB95" s="34">
        <f>Calculations!AH71</f>
        <v>5.2434456928838946</v>
      </c>
      <c r="AC95" s="21" t="s">
        <v>52</v>
      </c>
      <c r="AD95" s="20" t="s">
        <v>883</v>
      </c>
      <c r="AE95" s="26" t="s">
        <v>889</v>
      </c>
      <c r="AF95" s="26" t="s">
        <v>890</v>
      </c>
      <c r="AG95" s="26" t="s">
        <v>934</v>
      </c>
      <c r="AH95" s="20"/>
    </row>
    <row r="96" spans="2:34" x14ac:dyDescent="0.25">
      <c r="B96" s="11" t="str">
        <f>Calculations!A72</f>
        <v>19C434</v>
      </c>
      <c r="C96" s="20" t="str">
        <f>Calculations!B72</f>
        <v>Land to the rear of 62-66 Moor Road</v>
      </c>
      <c r="D96" s="20" t="str">
        <f>Calculations!C72</f>
        <v>Chorley</v>
      </c>
      <c r="E96" s="11" t="str">
        <f>Calculations!D72</f>
        <v>Housing</v>
      </c>
      <c r="F96" s="34">
        <f>Calculations!E72</f>
        <v>9.1999999999999998E-2</v>
      </c>
      <c r="G96" s="34">
        <f>Calculations!I72</f>
        <v>9.1999999999999998E-2</v>
      </c>
      <c r="H96" s="34">
        <f>Calculations!M72</f>
        <v>100</v>
      </c>
      <c r="I96" s="34">
        <f>Calculations!H72</f>
        <v>0</v>
      </c>
      <c r="J96" s="34">
        <f>Calculations!L72</f>
        <v>0</v>
      </c>
      <c r="K96" s="34">
        <f>Calculations!G72</f>
        <v>0</v>
      </c>
      <c r="L96" s="34">
        <f>Calculations!K72</f>
        <v>0</v>
      </c>
      <c r="M96" s="34">
        <f>Calculations!F72</f>
        <v>0</v>
      </c>
      <c r="N96" s="34">
        <f>Calculations!J72</f>
        <v>0</v>
      </c>
      <c r="O96" s="34">
        <f>Calculations!S72</f>
        <v>1.7999999999999999E-2</v>
      </c>
      <c r="P96" s="34">
        <f>Calculations!X72</f>
        <v>19.565217391304344</v>
      </c>
      <c r="Q96" s="34">
        <f>Calculations!P72</f>
        <v>1.2999999999999999E-2</v>
      </c>
      <c r="R96" s="34">
        <f>Calculations!V72</f>
        <v>14.130434782608695</v>
      </c>
      <c r="S96" s="34">
        <f>Calculations!O72</f>
        <v>0</v>
      </c>
      <c r="T96" s="34">
        <f>Calculations!T72</f>
        <v>0</v>
      </c>
      <c r="U96" s="34">
        <f>Calculations!Z72</f>
        <v>0</v>
      </c>
      <c r="V96" s="34">
        <f>Calculations!AB72</f>
        <v>0</v>
      </c>
      <c r="W96" s="34">
        <f>Calculations!AA72</f>
        <v>0</v>
      </c>
      <c r="X96" s="34">
        <f>Calculations!AC72</f>
        <v>0</v>
      </c>
      <c r="Y96" s="34">
        <f>Calculations!AE72</f>
        <v>1.6E-2</v>
      </c>
      <c r="Z96" s="34">
        <f>Calculations!AG72</f>
        <v>17.391304347826086</v>
      </c>
      <c r="AA96" s="34">
        <f>Calculations!AF72</f>
        <v>6.0000000000000001E-3</v>
      </c>
      <c r="AB96" s="34">
        <f>Calculations!AH72</f>
        <v>6.5217391304347823</v>
      </c>
      <c r="AC96" s="21" t="s">
        <v>52</v>
      </c>
      <c r="AD96" s="20" t="s">
        <v>883</v>
      </c>
      <c r="AE96" s="26" t="s">
        <v>889</v>
      </c>
      <c r="AF96" s="26" t="s">
        <v>890</v>
      </c>
      <c r="AG96" s="26" t="s">
        <v>934</v>
      </c>
      <c r="AH96" s="20"/>
    </row>
    <row r="97" spans="2:34" ht="37.5" x14ac:dyDescent="0.25">
      <c r="B97" s="11" t="str">
        <f>Calculations!A73</f>
        <v>19S019</v>
      </c>
      <c r="C97" s="20" t="str">
        <f>Calculations!B73</f>
        <v>Land at Daub Hall Lane</v>
      </c>
      <c r="D97" s="20" t="str">
        <f>Calculations!C73</f>
        <v>South Ribble</v>
      </c>
      <c r="E97" s="11" t="str">
        <f>Calculations!D73</f>
        <v>Housing</v>
      </c>
      <c r="F97" s="34">
        <f>Calculations!E73</f>
        <v>3.8250000000000002</v>
      </c>
      <c r="G97" s="34">
        <f>Calculations!I73</f>
        <v>3.8250000000000002</v>
      </c>
      <c r="H97" s="34">
        <f>Calculations!M73</f>
        <v>100</v>
      </c>
      <c r="I97" s="34">
        <f>Calculations!H73</f>
        <v>0</v>
      </c>
      <c r="J97" s="34">
        <f>Calculations!L73</f>
        <v>0</v>
      </c>
      <c r="K97" s="34">
        <f>Calculations!G73</f>
        <v>0</v>
      </c>
      <c r="L97" s="34">
        <f>Calculations!K73</f>
        <v>0</v>
      </c>
      <c r="M97" s="34">
        <f>Calculations!F73</f>
        <v>0</v>
      </c>
      <c r="N97" s="34">
        <f>Calculations!J73</f>
        <v>0</v>
      </c>
      <c r="O97" s="34">
        <f>Calculations!S73</f>
        <v>0.14899999999999999</v>
      </c>
      <c r="P97" s="34">
        <f>Calculations!X73</f>
        <v>3.8954248366013071</v>
      </c>
      <c r="Q97" s="34">
        <f>Calculations!P73</f>
        <v>3.5999999999999997E-2</v>
      </c>
      <c r="R97" s="34">
        <f>Calculations!V73</f>
        <v>0.9673202614379085</v>
      </c>
      <c r="S97" s="34">
        <f>Calculations!O73</f>
        <v>1E-3</v>
      </c>
      <c r="T97" s="34">
        <f>Calculations!T73</f>
        <v>2.61437908496732E-2</v>
      </c>
      <c r="U97" s="34">
        <f>Calculations!Z73</f>
        <v>0</v>
      </c>
      <c r="V97" s="34">
        <f>Calculations!AB73</f>
        <v>0</v>
      </c>
      <c r="W97" s="34">
        <f>Calculations!AA73</f>
        <v>0</v>
      </c>
      <c r="X97" s="34">
        <f>Calculations!AC73</f>
        <v>0</v>
      </c>
      <c r="Y97" s="34">
        <f>Calculations!AE73</f>
        <v>0.12</v>
      </c>
      <c r="Z97" s="34">
        <f>Calculations!AG73</f>
        <v>3.1372549019607843</v>
      </c>
      <c r="AA97" s="34">
        <f>Calculations!AF73</f>
        <v>0.157</v>
      </c>
      <c r="AB97" s="34">
        <f>Calculations!AH73</f>
        <v>4.1045751633986924</v>
      </c>
      <c r="AC97" s="21" t="s">
        <v>52</v>
      </c>
      <c r="AD97" s="20" t="s">
        <v>883</v>
      </c>
      <c r="AE97" s="26" t="s">
        <v>889</v>
      </c>
      <c r="AF97" s="26" t="s">
        <v>890</v>
      </c>
      <c r="AG97" s="26" t="s">
        <v>946</v>
      </c>
      <c r="AH97" s="20" t="s">
        <v>947</v>
      </c>
    </row>
    <row r="98" spans="2:34" ht="25" x14ac:dyDescent="0.25">
      <c r="B98" s="11" t="str">
        <f>Calculations!A74</f>
        <v>19S021</v>
      </c>
      <c r="C98" s="20" t="str">
        <f>Calculations!B74</f>
        <v>Land Adjacent to the Fields, Long Moss Lane</v>
      </c>
      <c r="D98" s="20" t="str">
        <f>Calculations!C74</f>
        <v>South Ribble</v>
      </c>
      <c r="E98" s="11" t="str">
        <f>Calculations!D74</f>
        <v>Housing</v>
      </c>
      <c r="F98" s="34">
        <f>Calculations!E74</f>
        <v>0.80400000000000005</v>
      </c>
      <c r="G98" s="34">
        <f>Calculations!I74</f>
        <v>0.80400000000000005</v>
      </c>
      <c r="H98" s="34">
        <f>Calculations!M74</f>
        <v>100</v>
      </c>
      <c r="I98" s="34">
        <f>Calculations!H74</f>
        <v>0</v>
      </c>
      <c r="J98" s="34">
        <f>Calculations!L74</f>
        <v>0</v>
      </c>
      <c r="K98" s="34">
        <f>Calculations!G74</f>
        <v>0</v>
      </c>
      <c r="L98" s="34">
        <f>Calculations!K74</f>
        <v>0</v>
      </c>
      <c r="M98" s="34">
        <f>Calculations!F74</f>
        <v>0</v>
      </c>
      <c r="N98" s="34">
        <f>Calculations!J74</f>
        <v>0</v>
      </c>
      <c r="O98" s="34">
        <f>Calculations!S74</f>
        <v>0.20100000000000001</v>
      </c>
      <c r="P98" s="34">
        <f>Calculations!X74</f>
        <v>25</v>
      </c>
      <c r="Q98" s="34">
        <f>Calculations!P74</f>
        <v>2.4E-2</v>
      </c>
      <c r="R98" s="34">
        <f>Calculations!V74</f>
        <v>4.8507462686567155</v>
      </c>
      <c r="S98" s="34">
        <f>Calculations!O74</f>
        <v>1.4999999999999999E-2</v>
      </c>
      <c r="T98" s="34">
        <f>Calculations!T74</f>
        <v>1.8656716417910446</v>
      </c>
      <c r="U98" s="34">
        <f>Calculations!Z74</f>
        <v>0</v>
      </c>
      <c r="V98" s="34">
        <f>Calculations!AB74</f>
        <v>0</v>
      </c>
      <c r="W98" s="34">
        <f>Calculations!AA74</f>
        <v>0</v>
      </c>
      <c r="X98" s="34">
        <f>Calculations!AC74</f>
        <v>0</v>
      </c>
      <c r="Y98" s="34">
        <f>Calculations!AE74</f>
        <v>0.11700000000000001</v>
      </c>
      <c r="Z98" s="34">
        <f>Calculations!AG74</f>
        <v>14.55223880597015</v>
      </c>
      <c r="AA98" s="34">
        <f>Calculations!AF74</f>
        <v>0.21</v>
      </c>
      <c r="AB98" s="34">
        <f>Calculations!AH74</f>
        <v>26.119402985074625</v>
      </c>
      <c r="AC98" s="21" t="s">
        <v>52</v>
      </c>
      <c r="AD98" s="20" t="s">
        <v>883</v>
      </c>
      <c r="AE98" s="26" t="s">
        <v>889</v>
      </c>
      <c r="AF98" s="26" t="s">
        <v>890</v>
      </c>
      <c r="AG98" s="26" t="s">
        <v>948</v>
      </c>
      <c r="AH98" s="20" t="s">
        <v>949</v>
      </c>
    </row>
    <row r="99" spans="2:34" ht="25" x14ac:dyDescent="0.25">
      <c r="B99" s="11" t="str">
        <f>Calculations!A75</f>
        <v>19S028</v>
      </c>
      <c r="C99" s="20" t="str">
        <f>Calculations!B75</f>
        <v>Pear Tree Farm, Hoghton Lane</v>
      </c>
      <c r="D99" s="20" t="str">
        <f>Calculations!C75</f>
        <v>South Ribble</v>
      </c>
      <c r="E99" s="11" t="str">
        <f>Calculations!D75</f>
        <v>Housing</v>
      </c>
      <c r="F99" s="34">
        <f>Calculations!E75</f>
        <v>0.253</v>
      </c>
      <c r="G99" s="34">
        <f>Calculations!I75</f>
        <v>0.253</v>
      </c>
      <c r="H99" s="34">
        <f>Calculations!M75</f>
        <v>100</v>
      </c>
      <c r="I99" s="34">
        <f>Calculations!H75</f>
        <v>0</v>
      </c>
      <c r="J99" s="34">
        <f>Calculations!L75</f>
        <v>0</v>
      </c>
      <c r="K99" s="34">
        <f>Calculations!G75</f>
        <v>0</v>
      </c>
      <c r="L99" s="34">
        <f>Calculations!K75</f>
        <v>0</v>
      </c>
      <c r="M99" s="34">
        <f>Calculations!F75</f>
        <v>0</v>
      </c>
      <c r="N99" s="34">
        <f>Calculations!J75</f>
        <v>0</v>
      </c>
      <c r="O99" s="34">
        <f>Calculations!S75</f>
        <v>3.2000000000000001E-2</v>
      </c>
      <c r="P99" s="34">
        <f>Calculations!X75</f>
        <v>12.648221343873518</v>
      </c>
      <c r="Q99" s="34">
        <f>Calculations!P75</f>
        <v>0</v>
      </c>
      <c r="R99" s="34">
        <f>Calculations!V75</f>
        <v>0</v>
      </c>
      <c r="S99" s="34">
        <f>Calculations!O75</f>
        <v>0</v>
      </c>
      <c r="T99" s="34">
        <f>Calculations!T75</f>
        <v>0</v>
      </c>
      <c r="U99" s="34">
        <f>Calculations!Z75</f>
        <v>0</v>
      </c>
      <c r="V99" s="34">
        <f>Calculations!AB75</f>
        <v>0</v>
      </c>
      <c r="W99" s="34">
        <f>Calculations!AA75</f>
        <v>0</v>
      </c>
      <c r="X99" s="34">
        <f>Calculations!AC75</f>
        <v>0</v>
      </c>
      <c r="Y99" s="34">
        <f>Calculations!AE75</f>
        <v>2.8000000000000001E-2</v>
      </c>
      <c r="Z99" s="34">
        <f>Calculations!AG75</f>
        <v>11.067193675889328</v>
      </c>
      <c r="AA99" s="34">
        <f>Calculations!AF75</f>
        <v>0.04</v>
      </c>
      <c r="AB99" s="34">
        <f>Calculations!AH75</f>
        <v>15.810276679841898</v>
      </c>
      <c r="AC99" s="21" t="s">
        <v>52</v>
      </c>
      <c r="AD99" s="20" t="s">
        <v>883</v>
      </c>
      <c r="AE99" s="26" t="s">
        <v>889</v>
      </c>
      <c r="AF99" s="26" t="s">
        <v>890</v>
      </c>
      <c r="AG99" s="26" t="s">
        <v>950</v>
      </c>
      <c r="AH99" s="20" t="s">
        <v>951</v>
      </c>
    </row>
    <row r="100" spans="2:34" ht="75" x14ac:dyDescent="0.25">
      <c r="B100" s="11" t="str">
        <f>Calculations!A76</f>
        <v>19S029</v>
      </c>
      <c r="C100" s="20" t="str">
        <f>Calculations!B76</f>
        <v>St Catherine's Park, Lostock Lane</v>
      </c>
      <c r="D100" s="20" t="str">
        <f>Calculations!C76</f>
        <v>South Ribble</v>
      </c>
      <c r="E100" s="11" t="str">
        <f>Calculations!D76</f>
        <v>Housing</v>
      </c>
      <c r="F100" s="34">
        <f>Calculations!E76</f>
        <v>4.7590000000000003</v>
      </c>
      <c r="G100" s="34">
        <f>Calculations!I76</f>
        <v>2.1370000000000005</v>
      </c>
      <c r="H100" s="34">
        <f>Calculations!M76</f>
        <v>44.904391678924149</v>
      </c>
      <c r="I100" s="34">
        <f>Calculations!H76</f>
        <v>0.35199999999999998</v>
      </c>
      <c r="J100" s="34">
        <f>Calculations!L76</f>
        <v>7.3965118722420664</v>
      </c>
      <c r="K100" s="34">
        <f>Calculations!G76</f>
        <v>3.1E-2</v>
      </c>
      <c r="L100" s="34">
        <f>Calculations!K76</f>
        <v>0.65139735238495478</v>
      </c>
      <c r="M100" s="34">
        <f>Calculations!F76</f>
        <v>2.2389999999999999</v>
      </c>
      <c r="N100" s="34">
        <f>Calculations!J76</f>
        <v>47.047699096448831</v>
      </c>
      <c r="O100" s="34">
        <f>Calculations!S76</f>
        <v>0.79800000000000004</v>
      </c>
      <c r="P100" s="34">
        <f>Calculations!X76</f>
        <v>16.768228619457869</v>
      </c>
      <c r="Q100" s="34">
        <f>Calculations!P76</f>
        <v>0.22</v>
      </c>
      <c r="R100" s="34">
        <f>Calculations!V76</f>
        <v>8.1739861315402393</v>
      </c>
      <c r="S100" s="34">
        <f>Calculations!O76</f>
        <v>0.16900000000000001</v>
      </c>
      <c r="T100" s="34">
        <f>Calculations!T76</f>
        <v>3.5511662113889475</v>
      </c>
      <c r="U100" s="34">
        <f>Calculations!Z76</f>
        <v>0.35699999999999998</v>
      </c>
      <c r="V100" s="34">
        <f>Calculations!AB76</f>
        <v>7.5015759613364139</v>
      </c>
      <c r="W100" s="34">
        <f>Calculations!AA76</f>
        <v>0.308</v>
      </c>
      <c r="X100" s="34">
        <f>Calculations!AC76</f>
        <v>6.4719478882118082</v>
      </c>
      <c r="Y100" s="34">
        <f>Calculations!AE76</f>
        <v>0.498</v>
      </c>
      <c r="Z100" s="34">
        <f>Calculations!AG76</f>
        <v>10.464383273797015</v>
      </c>
      <c r="AA100" s="34">
        <f>Calculations!AF76</f>
        <v>0.96499999999999997</v>
      </c>
      <c r="AB100" s="34">
        <f>Calculations!AH76</f>
        <v>20.277369195209076</v>
      </c>
      <c r="AC100" s="21" t="s">
        <v>52</v>
      </c>
      <c r="AD100" s="20" t="s">
        <v>880</v>
      </c>
      <c r="AE100" s="26" t="s">
        <v>881</v>
      </c>
      <c r="AF100" s="26" t="s">
        <v>886</v>
      </c>
      <c r="AG100" s="26" t="s">
        <v>952</v>
      </c>
      <c r="AH100" s="20" t="s">
        <v>953</v>
      </c>
    </row>
    <row r="101" spans="2:34" ht="37.5" x14ac:dyDescent="0.25">
      <c r="B101" s="11" t="str">
        <f>Calculations!A77</f>
        <v>19S039</v>
      </c>
      <c r="C101" s="20" t="str">
        <f>Calculations!B77</f>
        <v>Land south of Liverpool Old Road</v>
      </c>
      <c r="D101" s="20" t="str">
        <f>Calculations!C77</f>
        <v>South Ribble</v>
      </c>
      <c r="E101" s="11" t="str">
        <f>Calculations!D77</f>
        <v>Housing</v>
      </c>
      <c r="F101" s="34">
        <f>Calculations!E77</f>
        <v>0.89700000000000002</v>
      </c>
      <c r="G101" s="34">
        <f>Calculations!I77</f>
        <v>0.89700000000000002</v>
      </c>
      <c r="H101" s="34">
        <f>Calculations!M77</f>
        <v>100</v>
      </c>
      <c r="I101" s="34">
        <f>Calculations!H77</f>
        <v>0</v>
      </c>
      <c r="J101" s="34">
        <f>Calculations!L77</f>
        <v>0</v>
      </c>
      <c r="K101" s="34">
        <f>Calculations!G77</f>
        <v>0</v>
      </c>
      <c r="L101" s="34">
        <f>Calculations!K77</f>
        <v>0</v>
      </c>
      <c r="M101" s="34">
        <f>Calculations!F77</f>
        <v>0</v>
      </c>
      <c r="N101" s="34">
        <f>Calculations!J77</f>
        <v>0</v>
      </c>
      <c r="O101" s="34">
        <f>Calculations!S77</f>
        <v>3.9E-2</v>
      </c>
      <c r="P101" s="34">
        <f>Calculations!X77</f>
        <v>4.3478260869565215</v>
      </c>
      <c r="Q101" s="34">
        <f>Calculations!P77</f>
        <v>0</v>
      </c>
      <c r="R101" s="34">
        <f>Calculations!V77</f>
        <v>0</v>
      </c>
      <c r="S101" s="34">
        <f>Calculations!O77</f>
        <v>0</v>
      </c>
      <c r="T101" s="34">
        <f>Calculations!T77</f>
        <v>0</v>
      </c>
      <c r="U101" s="34">
        <f>Calculations!Z77</f>
        <v>0</v>
      </c>
      <c r="V101" s="34">
        <f>Calculations!AB77</f>
        <v>0</v>
      </c>
      <c r="W101" s="34">
        <f>Calculations!AA77</f>
        <v>0</v>
      </c>
      <c r="X101" s="34">
        <f>Calculations!AC77</f>
        <v>0</v>
      </c>
      <c r="Y101" s="34">
        <f>Calculations!AE77</f>
        <v>0.01</v>
      </c>
      <c r="Z101" s="34">
        <f>Calculations!AG77</f>
        <v>1.1148272017837235</v>
      </c>
      <c r="AA101" s="34">
        <f>Calculations!AF77</f>
        <v>4.3999999999999997E-2</v>
      </c>
      <c r="AB101" s="34">
        <f>Calculations!AH77</f>
        <v>4.9052396878483835</v>
      </c>
      <c r="AC101" s="21" t="s">
        <v>52</v>
      </c>
      <c r="AD101" s="20" t="s">
        <v>883</v>
      </c>
      <c r="AE101" s="26" t="s">
        <v>889</v>
      </c>
      <c r="AF101" s="26" t="s">
        <v>890</v>
      </c>
      <c r="AG101" s="26" t="s">
        <v>954</v>
      </c>
      <c r="AH101" s="20" t="s">
        <v>955</v>
      </c>
    </row>
    <row r="102" spans="2:34" ht="75" x14ac:dyDescent="0.25">
      <c r="B102" s="11" t="str">
        <f>Calculations!A78</f>
        <v>19S044</v>
      </c>
      <c r="C102" s="20" t="str">
        <f>Calculations!B78</f>
        <v>Land Adjacent to Wam Cottage, 153 Longmeanygate</v>
      </c>
      <c r="D102" s="20" t="str">
        <f>Calculations!C78</f>
        <v>South Ribble</v>
      </c>
      <c r="E102" s="11" t="str">
        <f>Calculations!D78</f>
        <v>Housing</v>
      </c>
      <c r="F102" s="34">
        <f>Calculations!E78</f>
        <v>1.5469999999999999</v>
      </c>
      <c r="G102" s="34">
        <f>Calculations!I78</f>
        <v>1.4369999999999998</v>
      </c>
      <c r="H102" s="34">
        <f>Calculations!M78</f>
        <v>92.889463477698769</v>
      </c>
      <c r="I102" s="34">
        <f>Calculations!H78</f>
        <v>0</v>
      </c>
      <c r="J102" s="34">
        <f>Calculations!L78</f>
        <v>0</v>
      </c>
      <c r="K102" s="34">
        <f>Calculations!G78</f>
        <v>0</v>
      </c>
      <c r="L102" s="34">
        <f>Calculations!K78</f>
        <v>0</v>
      </c>
      <c r="M102" s="34">
        <f>Calculations!F78</f>
        <v>0.11</v>
      </c>
      <c r="N102" s="34">
        <f>Calculations!J78</f>
        <v>7.1105365223012278</v>
      </c>
      <c r="O102" s="34">
        <f>Calculations!S78</f>
        <v>0.997</v>
      </c>
      <c r="P102" s="34">
        <f>Calculations!X78</f>
        <v>64.447317388493857</v>
      </c>
      <c r="Q102" s="34">
        <f>Calculations!P78</f>
        <v>0.17699999999999999</v>
      </c>
      <c r="R102" s="34">
        <f>Calculations!V78</f>
        <v>14.091790562378797</v>
      </c>
      <c r="S102" s="34">
        <f>Calculations!O78</f>
        <v>4.1000000000000002E-2</v>
      </c>
      <c r="T102" s="34">
        <f>Calculations!T78</f>
        <v>2.6502908855850036</v>
      </c>
      <c r="U102" s="34">
        <f>Calculations!Z78</f>
        <v>0</v>
      </c>
      <c r="V102" s="34">
        <f>Calculations!AB78</f>
        <v>0</v>
      </c>
      <c r="W102" s="34">
        <f>Calculations!AA78</f>
        <v>0</v>
      </c>
      <c r="X102" s="34">
        <f>Calculations!AC78</f>
        <v>0</v>
      </c>
      <c r="Y102" s="34">
        <f>Calculations!AE78</f>
        <v>0.46600000000000003</v>
      </c>
      <c r="Z102" s="34">
        <f>Calculations!AG78</f>
        <v>30.122818358112479</v>
      </c>
      <c r="AA102" s="34">
        <f>Calculations!AF78</f>
        <v>0.70199999999999996</v>
      </c>
      <c r="AB102" s="34">
        <f>Calculations!AH78</f>
        <v>45.378151260504204</v>
      </c>
      <c r="AC102" s="21" t="s">
        <v>52</v>
      </c>
      <c r="AD102" s="20" t="s">
        <v>880</v>
      </c>
      <c r="AE102" s="26" t="s">
        <v>881</v>
      </c>
      <c r="AF102" s="26" t="s">
        <v>886</v>
      </c>
      <c r="AG102" s="26" t="s">
        <v>956</v>
      </c>
      <c r="AH102" s="20" t="s">
        <v>957</v>
      </c>
    </row>
    <row r="103" spans="2:34" ht="37.5" x14ac:dyDescent="0.25">
      <c r="B103" s="11" t="str">
        <f>Calculations!A79</f>
        <v>19S051</v>
      </c>
      <c r="C103" s="20" t="str">
        <f>Calculations!B79</f>
        <v>Land at Cocker Lane, Leyland to the Rear of No 19 Cocker Lane</v>
      </c>
      <c r="D103" s="20" t="str">
        <f>Calculations!C79</f>
        <v>South Ribble</v>
      </c>
      <c r="E103" s="11" t="str">
        <f>Calculations!D79</f>
        <v>Housing</v>
      </c>
      <c r="F103" s="34">
        <f>Calculations!E79</f>
        <v>0.97199999999999998</v>
      </c>
      <c r="G103" s="34">
        <f>Calculations!I79</f>
        <v>0.97199999999999998</v>
      </c>
      <c r="H103" s="34">
        <f>Calculations!M79</f>
        <v>100</v>
      </c>
      <c r="I103" s="34">
        <f>Calculations!H79</f>
        <v>0</v>
      </c>
      <c r="J103" s="34">
        <f>Calculations!L79</f>
        <v>0</v>
      </c>
      <c r="K103" s="34">
        <f>Calculations!G79</f>
        <v>0</v>
      </c>
      <c r="L103" s="34">
        <f>Calculations!K79</f>
        <v>0</v>
      </c>
      <c r="M103" s="34">
        <f>Calculations!F79</f>
        <v>0</v>
      </c>
      <c r="N103" s="34">
        <f>Calculations!J79</f>
        <v>0</v>
      </c>
      <c r="O103" s="34">
        <f>Calculations!S79</f>
        <v>7.0000000000000001E-3</v>
      </c>
      <c r="P103" s="34">
        <f>Calculations!X79</f>
        <v>0.72016460905349799</v>
      </c>
      <c r="Q103" s="34">
        <f>Calculations!P79</f>
        <v>0</v>
      </c>
      <c r="R103" s="34">
        <f>Calculations!V79</f>
        <v>0</v>
      </c>
      <c r="S103" s="34">
        <f>Calculations!O79</f>
        <v>0</v>
      </c>
      <c r="T103" s="34">
        <f>Calculations!T79</f>
        <v>0</v>
      </c>
      <c r="U103" s="34">
        <f>Calculations!Z79</f>
        <v>0</v>
      </c>
      <c r="V103" s="34">
        <f>Calculations!AB79</f>
        <v>0</v>
      </c>
      <c r="W103" s="34">
        <f>Calculations!AA79</f>
        <v>0</v>
      </c>
      <c r="X103" s="34">
        <f>Calculations!AC79</f>
        <v>0</v>
      </c>
      <c r="Y103" s="34">
        <f>Calculations!AE79</f>
        <v>6.0000000000000001E-3</v>
      </c>
      <c r="Z103" s="34">
        <f>Calculations!AG79</f>
        <v>0.61728395061728403</v>
      </c>
      <c r="AA103" s="34">
        <f>Calculations!AF79</f>
        <v>8.0000000000000002E-3</v>
      </c>
      <c r="AB103" s="34">
        <f>Calculations!AH79</f>
        <v>0.82304526748971196</v>
      </c>
      <c r="AC103" s="21" t="s">
        <v>52</v>
      </c>
      <c r="AD103" s="20" t="s">
        <v>883</v>
      </c>
      <c r="AE103" s="26" t="s">
        <v>889</v>
      </c>
      <c r="AF103" s="26" t="s">
        <v>890</v>
      </c>
      <c r="AG103" s="26" t="s">
        <v>958</v>
      </c>
      <c r="AH103" s="20" t="s">
        <v>959</v>
      </c>
    </row>
    <row r="104" spans="2:34" ht="75" x14ac:dyDescent="0.25">
      <c r="B104" s="11" t="str">
        <f>Calculations!A80</f>
        <v>19S052</v>
      </c>
      <c r="C104" s="20" t="str">
        <f>Calculations!B80</f>
        <v>Cuerden Strategic Site</v>
      </c>
      <c r="D104" s="20" t="str">
        <f>Calculations!C80</f>
        <v>South Ribble</v>
      </c>
      <c r="E104" s="11" t="str">
        <f>Calculations!D80</f>
        <v>Mixed Use</v>
      </c>
      <c r="F104" s="34">
        <f>Calculations!E80</f>
        <v>66.605000000000004</v>
      </c>
      <c r="G104" s="34">
        <f>Calculations!I80</f>
        <v>65.606000000000009</v>
      </c>
      <c r="H104" s="34">
        <f>Calculations!M80</f>
        <v>98.500112604158858</v>
      </c>
      <c r="I104" s="34">
        <f>Calculations!H80</f>
        <v>0</v>
      </c>
      <c r="J104" s="34">
        <f>Calculations!L80</f>
        <v>0</v>
      </c>
      <c r="K104" s="34">
        <f>Calculations!G80</f>
        <v>0</v>
      </c>
      <c r="L104" s="34">
        <f>Calculations!K80</f>
        <v>0</v>
      </c>
      <c r="M104" s="34">
        <f>Calculations!F80</f>
        <v>0.999</v>
      </c>
      <c r="N104" s="34">
        <f>Calculations!J80</f>
        <v>1.4998873958411529</v>
      </c>
      <c r="O104" s="34">
        <f>Calculations!S80</f>
        <v>5.0389999999999997</v>
      </c>
      <c r="P104" s="34">
        <f>Calculations!X80</f>
        <v>7.5654980857292982</v>
      </c>
      <c r="Q104" s="34">
        <f>Calculations!P80</f>
        <v>0.66900000000000004</v>
      </c>
      <c r="R104" s="34">
        <f>Calculations!V80</f>
        <v>3.5898205840402366</v>
      </c>
      <c r="S104" s="34">
        <f>Calculations!O80</f>
        <v>1.722</v>
      </c>
      <c r="T104" s="34">
        <f>Calculations!T80</f>
        <v>2.585391487125591</v>
      </c>
      <c r="U104" s="34">
        <f>Calculations!Z80</f>
        <v>0</v>
      </c>
      <c r="V104" s="34">
        <f>Calculations!AB80</f>
        <v>0</v>
      </c>
      <c r="W104" s="34">
        <f>Calculations!AA80</f>
        <v>0</v>
      </c>
      <c r="X104" s="34">
        <f>Calculations!AC80</f>
        <v>0</v>
      </c>
      <c r="Y104" s="34">
        <f>Calculations!AE80</f>
        <v>2.1240000000000001</v>
      </c>
      <c r="Z104" s="34">
        <f>Calculations!AG80</f>
        <v>3.1889497785451542</v>
      </c>
      <c r="AA104" s="34">
        <f>Calculations!AF80</f>
        <v>4.0209999999999999</v>
      </c>
      <c r="AB104" s="34">
        <f>Calculations!AH80</f>
        <v>6.0370843029802561</v>
      </c>
      <c r="AC104" s="21" t="s">
        <v>52</v>
      </c>
      <c r="AD104" s="20" t="s">
        <v>880</v>
      </c>
      <c r="AE104" s="26" t="s">
        <v>881</v>
      </c>
      <c r="AF104" s="26" t="s">
        <v>886</v>
      </c>
      <c r="AG104" s="26" t="s">
        <v>960</v>
      </c>
      <c r="AH104" s="20" t="s">
        <v>961</v>
      </c>
    </row>
    <row r="105" spans="2:34" ht="25" x14ac:dyDescent="0.25">
      <c r="B105" s="11" t="str">
        <f>Calculations!A81</f>
        <v>19S062</v>
      </c>
      <c r="C105" s="20" t="str">
        <f>Calculations!B81</f>
        <v>Land off Brindle Road, Bamber Bridge</v>
      </c>
      <c r="D105" s="20" t="str">
        <f>Calculations!C81</f>
        <v>South Ribble</v>
      </c>
      <c r="E105" s="11" t="str">
        <f>Calculations!D81</f>
        <v>Housing</v>
      </c>
      <c r="F105" s="34">
        <f>Calculations!E81</f>
        <v>4.6079999999999997</v>
      </c>
      <c r="G105" s="34">
        <f>Calculations!I81</f>
        <v>4.6079999999999997</v>
      </c>
      <c r="H105" s="34">
        <f>Calculations!M81</f>
        <v>100</v>
      </c>
      <c r="I105" s="34">
        <f>Calculations!H81</f>
        <v>0</v>
      </c>
      <c r="J105" s="34">
        <f>Calculations!L81</f>
        <v>0</v>
      </c>
      <c r="K105" s="34">
        <f>Calculations!G81</f>
        <v>0</v>
      </c>
      <c r="L105" s="34">
        <f>Calculations!K81</f>
        <v>0</v>
      </c>
      <c r="M105" s="34">
        <f>Calculations!F81</f>
        <v>0</v>
      </c>
      <c r="N105" s="34">
        <f>Calculations!J81</f>
        <v>0</v>
      </c>
      <c r="O105" s="34">
        <f>Calculations!S81</f>
        <v>0.27900000000000003</v>
      </c>
      <c r="P105" s="34">
        <f>Calculations!X81</f>
        <v>6.0546875000000009</v>
      </c>
      <c r="Q105" s="34">
        <f>Calculations!P81</f>
        <v>6.6000000000000003E-2</v>
      </c>
      <c r="R105" s="34">
        <f>Calculations!V81</f>
        <v>1.7144097222222223</v>
      </c>
      <c r="S105" s="34">
        <f>Calculations!O81</f>
        <v>1.2999999999999999E-2</v>
      </c>
      <c r="T105" s="34">
        <f>Calculations!T81</f>
        <v>0.28211805555555552</v>
      </c>
      <c r="U105" s="34">
        <f>Calculations!Z81</f>
        <v>0</v>
      </c>
      <c r="V105" s="34">
        <f>Calculations!AB81</f>
        <v>0</v>
      </c>
      <c r="W105" s="34">
        <f>Calculations!AA81</f>
        <v>0</v>
      </c>
      <c r="X105" s="34">
        <f>Calculations!AC81</f>
        <v>0</v>
      </c>
      <c r="Y105" s="34">
        <f>Calculations!AE81</f>
        <v>0.184</v>
      </c>
      <c r="Z105" s="34">
        <f>Calculations!AG81</f>
        <v>3.9930555555555558</v>
      </c>
      <c r="AA105" s="34">
        <f>Calculations!AF81</f>
        <v>0.26800000000000002</v>
      </c>
      <c r="AB105" s="34">
        <f>Calculations!AH81</f>
        <v>5.8159722222222232</v>
      </c>
      <c r="AC105" s="21" t="s">
        <v>52</v>
      </c>
      <c r="AD105" s="20" t="s">
        <v>883</v>
      </c>
      <c r="AE105" s="26" t="s">
        <v>889</v>
      </c>
      <c r="AF105" s="26" t="s">
        <v>890</v>
      </c>
      <c r="AG105" s="26" t="s">
        <v>962</v>
      </c>
      <c r="AH105" s="20" t="s">
        <v>957</v>
      </c>
    </row>
    <row r="106" spans="2:34" ht="37.5" x14ac:dyDescent="0.25">
      <c r="B106" s="11" t="str">
        <f>Calculations!A82</f>
        <v>19S064</v>
      </c>
      <c r="C106" s="20" t="str">
        <f>Calculations!B82</f>
        <v>Land South of Chainhouse Lane, Whitestake</v>
      </c>
      <c r="D106" s="20" t="str">
        <f>Calculations!C82</f>
        <v>South Ribble</v>
      </c>
      <c r="E106" s="11" t="str">
        <f>Calculations!D82</f>
        <v>Housing</v>
      </c>
      <c r="F106" s="34">
        <f>Calculations!E82</f>
        <v>3.7879999999999998</v>
      </c>
      <c r="G106" s="34">
        <f>Calculations!I82</f>
        <v>3.7879999999999998</v>
      </c>
      <c r="H106" s="34">
        <f>Calculations!M82</f>
        <v>100</v>
      </c>
      <c r="I106" s="34">
        <f>Calculations!H82</f>
        <v>0</v>
      </c>
      <c r="J106" s="34">
        <f>Calculations!L82</f>
        <v>0</v>
      </c>
      <c r="K106" s="34">
        <f>Calculations!G82</f>
        <v>0</v>
      </c>
      <c r="L106" s="34">
        <f>Calculations!K82</f>
        <v>0</v>
      </c>
      <c r="M106" s="34">
        <f>Calculations!F82</f>
        <v>0</v>
      </c>
      <c r="N106" s="34">
        <f>Calculations!J82</f>
        <v>0</v>
      </c>
      <c r="O106" s="34">
        <f>Calculations!S82</f>
        <v>1.2</v>
      </c>
      <c r="P106" s="34">
        <f>Calculations!X82</f>
        <v>31.678986272439282</v>
      </c>
      <c r="Q106" s="34">
        <f>Calculations!P82</f>
        <v>0.14299999999999999</v>
      </c>
      <c r="R106" s="34">
        <f>Calculations!V82</f>
        <v>5.5702217529039073</v>
      </c>
      <c r="S106" s="34">
        <f>Calculations!O82</f>
        <v>6.8000000000000005E-2</v>
      </c>
      <c r="T106" s="34">
        <f>Calculations!T82</f>
        <v>1.7951425554382263</v>
      </c>
      <c r="U106" s="34">
        <f>Calculations!Z82</f>
        <v>0</v>
      </c>
      <c r="V106" s="34">
        <f>Calculations!AB82</f>
        <v>0</v>
      </c>
      <c r="W106" s="34">
        <f>Calculations!AA82</f>
        <v>0</v>
      </c>
      <c r="X106" s="34">
        <f>Calculations!AC82</f>
        <v>0</v>
      </c>
      <c r="Y106" s="34">
        <f>Calculations!AE82</f>
        <v>0.223</v>
      </c>
      <c r="Z106" s="34">
        <f>Calculations!AG82</f>
        <v>5.8870116156282997</v>
      </c>
      <c r="AA106" s="34">
        <f>Calculations!AF82</f>
        <v>0.74399999999999999</v>
      </c>
      <c r="AB106" s="34">
        <f>Calculations!AH82</f>
        <v>19.640971488912356</v>
      </c>
      <c r="AC106" s="21" t="s">
        <v>52</v>
      </c>
      <c r="AD106" s="20" t="s">
        <v>883</v>
      </c>
      <c r="AE106" s="26" t="s">
        <v>889</v>
      </c>
      <c r="AF106" s="26" t="s">
        <v>890</v>
      </c>
      <c r="AG106" s="26" t="s">
        <v>963</v>
      </c>
      <c r="AH106" s="20" t="s">
        <v>964</v>
      </c>
    </row>
    <row r="107" spans="2:34" x14ac:dyDescent="0.25">
      <c r="B107" s="11" t="str">
        <f>Calculations!A83</f>
        <v>19S067</v>
      </c>
      <c r="C107" s="20" t="str">
        <f>Calculations!B83</f>
        <v>Land Adjoining East Side of Long Meadow and Oldfield</v>
      </c>
      <c r="D107" s="20" t="str">
        <f>Calculations!C83</f>
        <v>South Ribble</v>
      </c>
      <c r="E107" s="11" t="str">
        <f>Calculations!D83</f>
        <v>Housing</v>
      </c>
      <c r="F107" s="34">
        <f>Calculations!E83</f>
        <v>0.71099999999999997</v>
      </c>
      <c r="G107" s="34">
        <f>Calculations!I83</f>
        <v>0.71099999999999997</v>
      </c>
      <c r="H107" s="34">
        <f>Calculations!M83</f>
        <v>100</v>
      </c>
      <c r="I107" s="34">
        <f>Calculations!H83</f>
        <v>0</v>
      </c>
      <c r="J107" s="34">
        <f>Calculations!L83</f>
        <v>0</v>
      </c>
      <c r="K107" s="34">
        <f>Calculations!G83</f>
        <v>0</v>
      </c>
      <c r="L107" s="34">
        <f>Calculations!K83</f>
        <v>0</v>
      </c>
      <c r="M107" s="34">
        <f>Calculations!F83</f>
        <v>0</v>
      </c>
      <c r="N107" s="34">
        <f>Calculations!J83</f>
        <v>0</v>
      </c>
      <c r="O107" s="34">
        <f>Calculations!S83</f>
        <v>0.13900000000000001</v>
      </c>
      <c r="P107" s="34">
        <f>Calculations!X83</f>
        <v>19.549929676511958</v>
      </c>
      <c r="Q107" s="34">
        <f>Calculations!P83</f>
        <v>0</v>
      </c>
      <c r="R107" s="34">
        <f>Calculations!V83</f>
        <v>0.14064697609001406</v>
      </c>
      <c r="S107" s="34">
        <f>Calculations!O83</f>
        <v>1E-3</v>
      </c>
      <c r="T107" s="34">
        <f>Calculations!T83</f>
        <v>0.14064697609001406</v>
      </c>
      <c r="U107" s="34">
        <f>Calculations!Z83</f>
        <v>0</v>
      </c>
      <c r="V107" s="34">
        <f>Calculations!AB83</f>
        <v>0</v>
      </c>
      <c r="W107" s="34">
        <f>Calculations!AA83</f>
        <v>0</v>
      </c>
      <c r="X107" s="34">
        <f>Calculations!AC83</f>
        <v>0</v>
      </c>
      <c r="Y107" s="34">
        <f>Calculations!AE83</f>
        <v>0.03</v>
      </c>
      <c r="Z107" s="34">
        <f>Calculations!AG83</f>
        <v>4.2194092827004219</v>
      </c>
      <c r="AA107" s="34">
        <f>Calculations!AF83</f>
        <v>0.16300000000000001</v>
      </c>
      <c r="AB107" s="34">
        <f>Calculations!AH83</f>
        <v>22.925457102672294</v>
      </c>
      <c r="AC107" s="21" t="s">
        <v>52</v>
      </c>
      <c r="AD107" s="20" t="s">
        <v>883</v>
      </c>
      <c r="AE107" s="26" t="s">
        <v>889</v>
      </c>
      <c r="AF107" s="26" t="s">
        <v>890</v>
      </c>
      <c r="AG107" s="26" t="s">
        <v>965</v>
      </c>
      <c r="AH107" s="20" t="s">
        <v>966</v>
      </c>
    </row>
    <row r="108" spans="2:34" ht="75" x14ac:dyDescent="0.25">
      <c r="B108" s="11" t="str">
        <f>Calculations!A84</f>
        <v>19S070</v>
      </c>
      <c r="C108" s="20" t="str">
        <f>Calculations!B84</f>
        <v>Land off Victoria Road</v>
      </c>
      <c r="D108" s="20" t="str">
        <f>Calculations!C84</f>
        <v>South Ribble</v>
      </c>
      <c r="E108" s="11" t="str">
        <f>Calculations!D84</f>
        <v>Housing</v>
      </c>
      <c r="F108" s="34">
        <f>Calculations!E84</f>
        <v>6.9180000000000001</v>
      </c>
      <c r="G108" s="34">
        <f>Calculations!I84</f>
        <v>-2.203098814490545E-16</v>
      </c>
      <c r="H108" s="34">
        <f>Calculations!M84</f>
        <v>-3.1845892085726296E-15</v>
      </c>
      <c r="I108" s="34">
        <f>Calculations!H84</f>
        <v>2E-3</v>
      </c>
      <c r="J108" s="34">
        <f>Calculations!L84</f>
        <v>2.8910089621277828E-2</v>
      </c>
      <c r="K108" s="34">
        <f>Calculations!G84</f>
        <v>6.9020000000000001</v>
      </c>
      <c r="L108" s="34">
        <f>Calculations!K84</f>
        <v>99.768719283029768</v>
      </c>
      <c r="M108" s="34">
        <f>Calculations!F84</f>
        <v>1.4E-2</v>
      </c>
      <c r="N108" s="34">
        <f>Calculations!J84</f>
        <v>0.20237062734894479</v>
      </c>
      <c r="O108" s="34">
        <f>Calculations!S84</f>
        <v>0.26500000000000001</v>
      </c>
      <c r="P108" s="34">
        <f>Calculations!X84</f>
        <v>3.8305868748193119</v>
      </c>
      <c r="Q108" s="34">
        <f>Calculations!P84</f>
        <v>2.5000000000000001E-2</v>
      </c>
      <c r="R108" s="34">
        <f>Calculations!V84</f>
        <v>0.36137612026597282</v>
      </c>
      <c r="S108" s="34">
        <f>Calculations!O84</f>
        <v>0</v>
      </c>
      <c r="T108" s="34">
        <f>Calculations!T84</f>
        <v>0</v>
      </c>
      <c r="U108" s="34">
        <f>Calculations!Z84</f>
        <v>0</v>
      </c>
      <c r="V108" s="34">
        <f>Calculations!AB84</f>
        <v>0</v>
      </c>
      <c r="W108" s="34">
        <f>Calculations!AA84</f>
        <v>0</v>
      </c>
      <c r="X108" s="34">
        <f>Calculations!AC84</f>
        <v>0</v>
      </c>
      <c r="Y108" s="34">
        <f>Calculations!AE84</f>
        <v>0.14899999999999999</v>
      </c>
      <c r="Z108" s="34">
        <f>Calculations!AG84</f>
        <v>2.1538016767851982</v>
      </c>
      <c r="AA108" s="34">
        <f>Calculations!AF84</f>
        <v>0.35899999999999999</v>
      </c>
      <c r="AB108" s="34">
        <f>Calculations!AH84</f>
        <v>5.1893610870193694</v>
      </c>
      <c r="AC108" s="21" t="s">
        <v>52</v>
      </c>
      <c r="AD108" s="20" t="s">
        <v>880</v>
      </c>
      <c r="AE108" s="26" t="s">
        <v>881</v>
      </c>
      <c r="AF108" s="26" t="s">
        <v>886</v>
      </c>
      <c r="AG108" s="26" t="s">
        <v>967</v>
      </c>
      <c r="AH108" s="20" t="s">
        <v>968</v>
      </c>
    </row>
    <row r="109" spans="2:34" x14ac:dyDescent="0.25">
      <c r="B109" s="11" t="str">
        <f>Calculations!A85</f>
        <v>19S077</v>
      </c>
      <c r="C109" s="20" t="str">
        <f>Calculations!B85</f>
        <v>Land at Cheshire House Farm, Church Lane</v>
      </c>
      <c r="D109" s="20" t="str">
        <f>Calculations!C85</f>
        <v>South Ribble</v>
      </c>
      <c r="E109" s="11" t="str">
        <f>Calculations!D85</f>
        <v>Housing</v>
      </c>
      <c r="F109" s="34">
        <f>Calculations!E85</f>
        <v>8.0429999999999993</v>
      </c>
      <c r="G109" s="34">
        <f>Calculations!I85</f>
        <v>8.0429999999999993</v>
      </c>
      <c r="H109" s="34">
        <f>Calculations!M85</f>
        <v>100</v>
      </c>
      <c r="I109" s="34">
        <f>Calculations!H85</f>
        <v>0</v>
      </c>
      <c r="J109" s="34">
        <f>Calculations!L85</f>
        <v>0</v>
      </c>
      <c r="K109" s="34">
        <f>Calculations!G85</f>
        <v>0</v>
      </c>
      <c r="L109" s="34">
        <f>Calculations!K85</f>
        <v>0</v>
      </c>
      <c r="M109" s="34">
        <f>Calculations!F85</f>
        <v>0</v>
      </c>
      <c r="N109" s="34">
        <f>Calculations!J85</f>
        <v>0</v>
      </c>
      <c r="O109" s="34">
        <f>Calculations!S85</f>
        <v>0.28999999999999998</v>
      </c>
      <c r="P109" s="34">
        <f>Calculations!X85</f>
        <v>3.6056197936093501</v>
      </c>
      <c r="Q109" s="34">
        <f>Calculations!P85</f>
        <v>4.4999999999999998E-2</v>
      </c>
      <c r="R109" s="34">
        <f>Calculations!V85</f>
        <v>2.1882382195698122</v>
      </c>
      <c r="S109" s="34">
        <f>Calculations!O85</f>
        <v>0.13100000000000001</v>
      </c>
      <c r="T109" s="34">
        <f>Calculations!T85</f>
        <v>1.6287454929752583</v>
      </c>
      <c r="U109" s="34">
        <f>Calculations!Z85</f>
        <v>0</v>
      </c>
      <c r="V109" s="34">
        <f>Calculations!AB85</f>
        <v>0</v>
      </c>
      <c r="W109" s="34">
        <f>Calculations!AA85</f>
        <v>0</v>
      </c>
      <c r="X109" s="34">
        <f>Calculations!AC85</f>
        <v>0</v>
      </c>
      <c r="Y109" s="34">
        <f>Calculations!AE85</f>
        <v>7.1999999999999995E-2</v>
      </c>
      <c r="Z109" s="34">
        <f>Calculations!AG85</f>
        <v>0.89518836255128675</v>
      </c>
      <c r="AA109" s="34">
        <f>Calculations!AF85</f>
        <v>0.14299999999999999</v>
      </c>
      <c r="AB109" s="34">
        <f>Calculations!AH85</f>
        <v>1.7779435534004726</v>
      </c>
      <c r="AC109" s="21" t="s">
        <v>52</v>
      </c>
      <c r="AD109" s="20" t="s">
        <v>883</v>
      </c>
      <c r="AE109" s="26" t="s">
        <v>889</v>
      </c>
      <c r="AF109" s="26" t="s">
        <v>890</v>
      </c>
      <c r="AG109" s="26" t="s">
        <v>969</v>
      </c>
      <c r="AH109" s="20" t="s">
        <v>970</v>
      </c>
    </row>
    <row r="110" spans="2:34" ht="75" x14ac:dyDescent="0.25">
      <c r="B110" s="11" t="str">
        <f>Calculations!A86</f>
        <v>19S087</v>
      </c>
      <c r="C110" s="20" t="str">
        <f>Calculations!B86</f>
        <v>Brindle Rd, Bamber Bridge Ph 1 (Persimmon - Brindle Park)</v>
      </c>
      <c r="D110" s="20" t="str">
        <f>Calculations!C86</f>
        <v>South Ribble</v>
      </c>
      <c r="E110" s="11" t="str">
        <f>Calculations!D86</f>
        <v>Housing</v>
      </c>
      <c r="F110" s="34">
        <f>Calculations!E86</f>
        <v>9.82</v>
      </c>
      <c r="G110" s="34">
        <f>Calculations!I86</f>
        <v>9.761000000000001</v>
      </c>
      <c r="H110" s="34">
        <f>Calculations!M86</f>
        <v>99.399185336048888</v>
      </c>
      <c r="I110" s="34">
        <f>Calculations!H86</f>
        <v>0</v>
      </c>
      <c r="J110" s="34">
        <f>Calculations!L86</f>
        <v>0</v>
      </c>
      <c r="K110" s="34">
        <f>Calculations!G86</f>
        <v>0</v>
      </c>
      <c r="L110" s="34">
        <f>Calculations!K86</f>
        <v>0</v>
      </c>
      <c r="M110" s="34">
        <f>Calculations!F86</f>
        <v>5.8999999999999997E-2</v>
      </c>
      <c r="N110" s="34">
        <f>Calculations!J86</f>
        <v>0.60081466395112004</v>
      </c>
      <c r="O110" s="34">
        <f>Calculations!S86</f>
        <v>0.82900000000000007</v>
      </c>
      <c r="P110" s="34">
        <f>Calculations!X86</f>
        <v>8.4419551934826895</v>
      </c>
      <c r="Q110" s="34">
        <f>Calculations!P86</f>
        <v>9.7000000000000003E-2</v>
      </c>
      <c r="R110" s="34">
        <f>Calculations!V86</f>
        <v>1.7006109979633401</v>
      </c>
      <c r="S110" s="34">
        <f>Calculations!O86</f>
        <v>7.0000000000000007E-2</v>
      </c>
      <c r="T110" s="34">
        <f>Calculations!T86</f>
        <v>0.71283095723014256</v>
      </c>
      <c r="U110" s="34">
        <f>Calculations!Z86</f>
        <v>0</v>
      </c>
      <c r="V110" s="34">
        <f>Calculations!AB86</f>
        <v>0</v>
      </c>
      <c r="W110" s="34">
        <f>Calculations!AA86</f>
        <v>0</v>
      </c>
      <c r="X110" s="34">
        <f>Calculations!AC86</f>
        <v>0</v>
      </c>
      <c r="Y110" s="34">
        <f>Calculations!AE86</f>
        <v>0.54</v>
      </c>
      <c r="Z110" s="34">
        <f>Calculations!AG86</f>
        <v>5.4989816700610996</v>
      </c>
      <c r="AA110" s="34">
        <f>Calculations!AF86</f>
        <v>0.86799999999999999</v>
      </c>
      <c r="AB110" s="34">
        <f>Calculations!AH86</f>
        <v>8.8391038696537674</v>
      </c>
      <c r="AC110" s="21" t="s">
        <v>52</v>
      </c>
      <c r="AD110" s="20" t="s">
        <v>880</v>
      </c>
      <c r="AE110" s="26" t="s">
        <v>881</v>
      </c>
      <c r="AF110" s="26" t="s">
        <v>886</v>
      </c>
      <c r="AG110" s="26" t="s">
        <v>971</v>
      </c>
      <c r="AH110" s="20" t="s">
        <v>972</v>
      </c>
    </row>
    <row r="111" spans="2:34" ht="75" x14ac:dyDescent="0.25">
      <c r="B111" s="11" t="str">
        <f>Calculations!A87</f>
        <v>19S088</v>
      </c>
      <c r="C111" s="20" t="str">
        <f>Calculations!B87</f>
        <v>338 Croston Rd, Farington Moss</v>
      </c>
      <c r="D111" s="20" t="str">
        <f>Calculations!C87</f>
        <v>South Ribble</v>
      </c>
      <c r="E111" s="11" t="str">
        <f>Calculations!D87</f>
        <v>Housing</v>
      </c>
      <c r="F111" s="34">
        <f>Calculations!E87</f>
        <v>19.614999999999998</v>
      </c>
      <c r="G111" s="34">
        <f>Calculations!I87</f>
        <v>18.983999999999998</v>
      </c>
      <c r="H111" s="34">
        <f>Calculations!M87</f>
        <v>96.783074177925059</v>
      </c>
      <c r="I111" s="34">
        <f>Calculations!H87</f>
        <v>0</v>
      </c>
      <c r="J111" s="34">
        <f>Calculations!L87</f>
        <v>0</v>
      </c>
      <c r="K111" s="34">
        <f>Calculations!G87</f>
        <v>0</v>
      </c>
      <c r="L111" s="34">
        <f>Calculations!K87</f>
        <v>0</v>
      </c>
      <c r="M111" s="34">
        <f>Calculations!F87</f>
        <v>0.63100000000000001</v>
      </c>
      <c r="N111" s="34">
        <f>Calculations!J87</f>
        <v>3.216925822074943</v>
      </c>
      <c r="O111" s="34">
        <f>Calculations!S87</f>
        <v>2.3849999999999998</v>
      </c>
      <c r="P111" s="34">
        <f>Calculations!X87</f>
        <v>12.159061942391027</v>
      </c>
      <c r="Q111" s="34">
        <f>Calculations!P87</f>
        <v>0.159</v>
      </c>
      <c r="R111" s="34">
        <f>Calculations!V87</f>
        <v>1.8404282436910528</v>
      </c>
      <c r="S111" s="34">
        <f>Calculations!O87</f>
        <v>0.20200000000000001</v>
      </c>
      <c r="T111" s="34">
        <f>Calculations!T87</f>
        <v>1.0298241141983178</v>
      </c>
      <c r="U111" s="34">
        <f>Calculations!Z87</f>
        <v>0</v>
      </c>
      <c r="V111" s="34">
        <f>Calculations!AB87</f>
        <v>0</v>
      </c>
      <c r="W111" s="34">
        <f>Calculations!AA87</f>
        <v>0</v>
      </c>
      <c r="X111" s="34">
        <f>Calculations!AC87</f>
        <v>0</v>
      </c>
      <c r="Y111" s="34">
        <f>Calculations!AE87</f>
        <v>0.27800000000000002</v>
      </c>
      <c r="Z111" s="34">
        <f>Calculations!AG87</f>
        <v>1.417282691817487</v>
      </c>
      <c r="AA111" s="34">
        <f>Calculations!AF87</f>
        <v>1.6759999999999999</v>
      </c>
      <c r="AB111" s="34">
        <f>Calculations!AH87</f>
        <v>8.5444812643385166</v>
      </c>
      <c r="AC111" s="21" t="s">
        <v>52</v>
      </c>
      <c r="AD111" s="20" t="s">
        <v>880</v>
      </c>
      <c r="AE111" s="26" t="s">
        <v>881</v>
      </c>
      <c r="AF111" s="26" t="s">
        <v>886</v>
      </c>
      <c r="AG111" s="26" t="s">
        <v>971</v>
      </c>
      <c r="AH111" s="20" t="s">
        <v>972</v>
      </c>
    </row>
    <row r="112" spans="2:34" ht="25" x14ac:dyDescent="0.25">
      <c r="B112" s="11" t="str">
        <f>Calculations!A88</f>
        <v>19S093</v>
      </c>
      <c r="C112" s="20" t="str">
        <f>Calculations!B88</f>
        <v>Land off Coote Lane</v>
      </c>
      <c r="D112" s="20" t="str">
        <f>Calculations!C88</f>
        <v>South Ribble</v>
      </c>
      <c r="E112" s="11" t="str">
        <f>Calculations!D88</f>
        <v>Housing</v>
      </c>
      <c r="F112" s="34">
        <f>Calculations!E88</f>
        <v>1.8919999999999999</v>
      </c>
      <c r="G112" s="34">
        <f>Calculations!I88</f>
        <v>1.8919999999999999</v>
      </c>
      <c r="H112" s="34">
        <f>Calculations!M88</f>
        <v>100</v>
      </c>
      <c r="I112" s="34">
        <f>Calculations!H88</f>
        <v>0</v>
      </c>
      <c r="J112" s="34">
        <f>Calculations!L88</f>
        <v>0</v>
      </c>
      <c r="K112" s="34">
        <f>Calculations!G88</f>
        <v>0</v>
      </c>
      <c r="L112" s="34">
        <f>Calculations!K88</f>
        <v>0</v>
      </c>
      <c r="M112" s="34">
        <f>Calculations!F88</f>
        <v>0</v>
      </c>
      <c r="N112" s="34">
        <f>Calculations!J88</f>
        <v>0</v>
      </c>
      <c r="O112" s="34">
        <f>Calculations!S88</f>
        <v>0.29299999999999998</v>
      </c>
      <c r="P112" s="34">
        <f>Calculations!X88</f>
        <v>15.486257928118393</v>
      </c>
      <c r="Q112" s="34">
        <f>Calculations!P88</f>
        <v>7.4999999999999997E-2</v>
      </c>
      <c r="R112" s="34">
        <f>Calculations!V88</f>
        <v>4.4397463002114161</v>
      </c>
      <c r="S112" s="34">
        <f>Calculations!O88</f>
        <v>8.9999999999999993E-3</v>
      </c>
      <c r="T112" s="34">
        <f>Calculations!T88</f>
        <v>0.47568710359408034</v>
      </c>
      <c r="U112" s="34">
        <f>Calculations!Z88</f>
        <v>0</v>
      </c>
      <c r="V112" s="34">
        <f>Calculations!AB88</f>
        <v>0</v>
      </c>
      <c r="W112" s="34">
        <f>Calculations!AA88</f>
        <v>0</v>
      </c>
      <c r="X112" s="34">
        <f>Calculations!AC88</f>
        <v>0</v>
      </c>
      <c r="Y112" s="34">
        <f>Calculations!AE88</f>
        <v>0.21099999999999999</v>
      </c>
      <c r="Z112" s="34">
        <f>Calculations!AG88</f>
        <v>11.152219873150106</v>
      </c>
      <c r="AA112" s="34">
        <f>Calculations!AF88</f>
        <v>0.26500000000000001</v>
      </c>
      <c r="AB112" s="34">
        <f>Calculations!AH88</f>
        <v>14.006342494714588</v>
      </c>
      <c r="AC112" s="21" t="s">
        <v>52</v>
      </c>
      <c r="AD112" s="20" t="s">
        <v>883</v>
      </c>
      <c r="AE112" s="26" t="s">
        <v>889</v>
      </c>
      <c r="AF112" s="26" t="s">
        <v>890</v>
      </c>
      <c r="AG112" s="26" t="s">
        <v>973</v>
      </c>
      <c r="AH112" s="20" t="s">
        <v>957</v>
      </c>
    </row>
    <row r="113" spans="2:34" ht="37.5" x14ac:dyDescent="0.25">
      <c r="B113" s="11" t="str">
        <f>Calculations!A89</f>
        <v>19S094</v>
      </c>
      <c r="C113" s="20" t="str">
        <f>Calculations!B89</f>
        <v>Land at Stilefield/Leigh House and Land at Lime Kiln Farm</v>
      </c>
      <c r="D113" s="20" t="str">
        <f>Calculations!C89</f>
        <v>South Ribble</v>
      </c>
      <c r="E113" s="11" t="str">
        <f>Calculations!D89</f>
        <v>Housing</v>
      </c>
      <c r="F113" s="34">
        <f>Calculations!E89</f>
        <v>13.117000000000001</v>
      </c>
      <c r="G113" s="34">
        <f>Calculations!I89</f>
        <v>13.117000000000001</v>
      </c>
      <c r="H113" s="34">
        <f>Calculations!M89</f>
        <v>100</v>
      </c>
      <c r="I113" s="34">
        <f>Calculations!H89</f>
        <v>0</v>
      </c>
      <c r="J113" s="34">
        <f>Calculations!L89</f>
        <v>0</v>
      </c>
      <c r="K113" s="34">
        <f>Calculations!G89</f>
        <v>0</v>
      </c>
      <c r="L113" s="34">
        <f>Calculations!K89</f>
        <v>0</v>
      </c>
      <c r="M113" s="34">
        <f>Calculations!F89</f>
        <v>0</v>
      </c>
      <c r="N113" s="34">
        <f>Calculations!J89</f>
        <v>0</v>
      </c>
      <c r="O113" s="34">
        <f>Calculations!S89</f>
        <v>0.81499999999999995</v>
      </c>
      <c r="P113" s="34">
        <f>Calculations!X89</f>
        <v>6.2133109704963019</v>
      </c>
      <c r="Q113" s="34">
        <f>Calculations!P89</f>
        <v>0.113</v>
      </c>
      <c r="R113" s="34">
        <f>Calculations!V89</f>
        <v>1.7534497217351528</v>
      </c>
      <c r="S113" s="34">
        <f>Calculations!O89</f>
        <v>0.11700000000000001</v>
      </c>
      <c r="T113" s="34">
        <f>Calculations!T89</f>
        <v>0.89197224975222988</v>
      </c>
      <c r="U113" s="34">
        <f>Calculations!Z89</f>
        <v>0</v>
      </c>
      <c r="V113" s="34">
        <f>Calculations!AB89</f>
        <v>0</v>
      </c>
      <c r="W113" s="34">
        <f>Calculations!AA89</f>
        <v>0</v>
      </c>
      <c r="X113" s="34">
        <f>Calculations!AC89</f>
        <v>0</v>
      </c>
      <c r="Y113" s="34">
        <f>Calculations!AE89</f>
        <v>0.46700000000000003</v>
      </c>
      <c r="Z113" s="34">
        <f>Calculations!AG89</f>
        <v>3.5602653045665926</v>
      </c>
      <c r="AA113" s="34">
        <f>Calculations!AF89</f>
        <v>0.82699999999999996</v>
      </c>
      <c r="AB113" s="34">
        <f>Calculations!AH89</f>
        <v>6.304795303804223</v>
      </c>
      <c r="AC113" s="21" t="s">
        <v>52</v>
      </c>
      <c r="AD113" s="20" t="s">
        <v>883</v>
      </c>
      <c r="AE113" s="26" t="s">
        <v>889</v>
      </c>
      <c r="AF113" s="26" t="s">
        <v>890</v>
      </c>
      <c r="AG113" s="26" t="s">
        <v>974</v>
      </c>
      <c r="AH113" s="20" t="s">
        <v>947</v>
      </c>
    </row>
    <row r="114" spans="2:34" ht="37.5" x14ac:dyDescent="0.25">
      <c r="B114" s="11" t="str">
        <f>Calculations!A90</f>
        <v>19S098</v>
      </c>
      <c r="C114" s="20" t="str">
        <f>Calculations!B90</f>
        <v>Aspley House, Farington</v>
      </c>
      <c r="D114" s="20" t="str">
        <f>Calculations!C90</f>
        <v>South Ribble</v>
      </c>
      <c r="E114" s="11" t="str">
        <f>Calculations!D90</f>
        <v>Housing</v>
      </c>
      <c r="F114" s="34">
        <f>Calculations!E90</f>
        <v>11.195</v>
      </c>
      <c r="G114" s="34">
        <f>Calculations!I90</f>
        <v>11.195</v>
      </c>
      <c r="H114" s="34">
        <f>Calculations!M90</f>
        <v>100</v>
      </c>
      <c r="I114" s="34">
        <f>Calculations!H90</f>
        <v>0</v>
      </c>
      <c r="J114" s="34">
        <f>Calculations!L90</f>
        <v>0</v>
      </c>
      <c r="K114" s="34">
        <f>Calculations!G90</f>
        <v>0</v>
      </c>
      <c r="L114" s="34">
        <f>Calculations!K90</f>
        <v>0</v>
      </c>
      <c r="M114" s="34">
        <f>Calculations!F90</f>
        <v>0</v>
      </c>
      <c r="N114" s="34">
        <f>Calculations!J90</f>
        <v>0</v>
      </c>
      <c r="O114" s="34">
        <f>Calculations!S90</f>
        <v>1.9379999999999999</v>
      </c>
      <c r="P114" s="34">
        <f>Calculations!X90</f>
        <v>17.311299687360428</v>
      </c>
      <c r="Q114" s="34">
        <f>Calculations!P90</f>
        <v>0.34200000000000003</v>
      </c>
      <c r="R114" s="34">
        <f>Calculations!V90</f>
        <v>4.1089772219740954</v>
      </c>
      <c r="S114" s="34">
        <f>Calculations!O90</f>
        <v>0.11799999999999999</v>
      </c>
      <c r="T114" s="34">
        <f>Calculations!T90</f>
        <v>1.0540419830281376</v>
      </c>
      <c r="U114" s="34">
        <f>Calculations!Z90</f>
        <v>0</v>
      </c>
      <c r="V114" s="34">
        <f>Calculations!AB90</f>
        <v>0</v>
      </c>
      <c r="W114" s="34">
        <f>Calculations!AA90</f>
        <v>0</v>
      </c>
      <c r="X114" s="34">
        <f>Calculations!AC90</f>
        <v>0</v>
      </c>
      <c r="Y114" s="34">
        <f>Calculations!AE90</f>
        <v>0.54500000000000004</v>
      </c>
      <c r="Z114" s="34">
        <f>Calculations!AG90</f>
        <v>4.8682447521214831</v>
      </c>
      <c r="AA114" s="34">
        <f>Calculations!AF90</f>
        <v>1.1910000000000001</v>
      </c>
      <c r="AB114" s="34">
        <f>Calculations!AH90</f>
        <v>10.638677981241626</v>
      </c>
      <c r="AC114" s="21" t="s">
        <v>52</v>
      </c>
      <c r="AD114" s="20" t="s">
        <v>883</v>
      </c>
      <c r="AE114" s="26" t="s">
        <v>889</v>
      </c>
      <c r="AF114" s="26" t="s">
        <v>890</v>
      </c>
      <c r="AG114" s="26" t="s">
        <v>963</v>
      </c>
      <c r="AH114" s="20" t="s">
        <v>975</v>
      </c>
    </row>
    <row r="115" spans="2:34" ht="37.5" x14ac:dyDescent="0.25">
      <c r="B115" s="11" t="str">
        <f>Calculations!A91</f>
        <v>19S103</v>
      </c>
      <c r="C115" s="20" t="str">
        <f>Calculations!B91</f>
        <v>Land South of Chain House Lane</v>
      </c>
      <c r="D115" s="20" t="str">
        <f>Calculations!C91</f>
        <v>South Ribble</v>
      </c>
      <c r="E115" s="11" t="str">
        <f>Calculations!D91</f>
        <v>Housing</v>
      </c>
      <c r="F115" s="34">
        <f>Calculations!E91</f>
        <v>3.7490000000000001</v>
      </c>
      <c r="G115" s="34">
        <f>Calculations!I91</f>
        <v>3.7490000000000001</v>
      </c>
      <c r="H115" s="34">
        <f>Calculations!M91</f>
        <v>100</v>
      </c>
      <c r="I115" s="34">
        <f>Calculations!H91</f>
        <v>0</v>
      </c>
      <c r="J115" s="34">
        <f>Calculations!L91</f>
        <v>0</v>
      </c>
      <c r="K115" s="34">
        <f>Calculations!G91</f>
        <v>0</v>
      </c>
      <c r="L115" s="34">
        <f>Calculations!K91</f>
        <v>0</v>
      </c>
      <c r="M115" s="34">
        <f>Calculations!F91</f>
        <v>0</v>
      </c>
      <c r="N115" s="34">
        <f>Calculations!J91</f>
        <v>0</v>
      </c>
      <c r="O115" s="34">
        <f>Calculations!S91</f>
        <v>1.1919999999999999</v>
      </c>
      <c r="P115" s="34">
        <f>Calculations!X91</f>
        <v>31.795145372099228</v>
      </c>
      <c r="Q115" s="34">
        <f>Calculations!P91</f>
        <v>0.14199999999999999</v>
      </c>
      <c r="R115" s="34">
        <f>Calculations!V91</f>
        <v>5.6014937316617761</v>
      </c>
      <c r="S115" s="34">
        <f>Calculations!O91</f>
        <v>6.8000000000000005E-2</v>
      </c>
      <c r="T115" s="34">
        <f>Calculations!T91</f>
        <v>1.8138170178714323</v>
      </c>
      <c r="U115" s="34">
        <f>Calculations!Z91</f>
        <v>0</v>
      </c>
      <c r="V115" s="34">
        <f>Calculations!AB91</f>
        <v>0</v>
      </c>
      <c r="W115" s="34">
        <f>Calculations!AA91</f>
        <v>0</v>
      </c>
      <c r="X115" s="34">
        <f>Calculations!AC91</f>
        <v>0</v>
      </c>
      <c r="Y115" s="34">
        <f>Calculations!AE91</f>
        <v>0.221</v>
      </c>
      <c r="Z115" s="34">
        <f>Calculations!AG91</f>
        <v>5.894905308082155</v>
      </c>
      <c r="AA115" s="34">
        <f>Calculations!AF91</f>
        <v>0.73699999999999999</v>
      </c>
      <c r="AB115" s="34">
        <f>Calculations!AH91</f>
        <v>19.658575620165379</v>
      </c>
      <c r="AC115" s="21" t="s">
        <v>52</v>
      </c>
      <c r="AD115" s="20" t="s">
        <v>883</v>
      </c>
      <c r="AE115" s="26" t="s">
        <v>889</v>
      </c>
      <c r="AF115" s="26" t="s">
        <v>890</v>
      </c>
      <c r="AG115" s="26" t="s">
        <v>963</v>
      </c>
      <c r="AH115" s="20" t="s">
        <v>975</v>
      </c>
    </row>
    <row r="116" spans="2:34" ht="75" x14ac:dyDescent="0.25">
      <c r="B116" s="11" t="str">
        <f>Calculations!A92</f>
        <v>19S108</v>
      </c>
      <c r="C116" s="20" t="str">
        <f>Calculations!B92</f>
        <v>Hospital Crossing, off Bank Head Lane</v>
      </c>
      <c r="D116" s="20" t="str">
        <f>Calculations!C92</f>
        <v>South Ribble</v>
      </c>
      <c r="E116" s="11" t="str">
        <f>Calculations!D92</f>
        <v>Housing</v>
      </c>
      <c r="F116" s="34">
        <f>Calculations!E92</f>
        <v>0.376</v>
      </c>
      <c r="G116" s="34">
        <f>Calculations!I92</f>
        <v>0.33400000000000002</v>
      </c>
      <c r="H116" s="34">
        <f>Calculations!M92</f>
        <v>88.829787234042556</v>
      </c>
      <c r="I116" s="34">
        <f>Calculations!H92</f>
        <v>0</v>
      </c>
      <c r="J116" s="34">
        <f>Calculations!L92</f>
        <v>0</v>
      </c>
      <c r="K116" s="34">
        <f>Calculations!G92</f>
        <v>0</v>
      </c>
      <c r="L116" s="34">
        <f>Calculations!K92</f>
        <v>0</v>
      </c>
      <c r="M116" s="34">
        <f>Calculations!F92</f>
        <v>4.2000000000000003E-2</v>
      </c>
      <c r="N116" s="34">
        <f>Calculations!J92</f>
        <v>11.170212765957448</v>
      </c>
      <c r="O116" s="34">
        <f>Calculations!S92</f>
        <v>0</v>
      </c>
      <c r="P116" s="34">
        <f>Calculations!X92</f>
        <v>0</v>
      </c>
      <c r="Q116" s="34">
        <f>Calculations!P92</f>
        <v>0</v>
      </c>
      <c r="R116" s="34">
        <f>Calculations!V92</f>
        <v>0</v>
      </c>
      <c r="S116" s="34">
        <f>Calculations!O92</f>
        <v>0</v>
      </c>
      <c r="T116" s="34">
        <f>Calculations!T92</f>
        <v>0</v>
      </c>
      <c r="U116" s="34">
        <f>Calculations!Z92</f>
        <v>0</v>
      </c>
      <c r="V116" s="34">
        <f>Calculations!AB92</f>
        <v>0</v>
      </c>
      <c r="W116" s="34">
        <f>Calculations!AA92</f>
        <v>0</v>
      </c>
      <c r="X116" s="34">
        <f>Calculations!AC92</f>
        <v>0</v>
      </c>
      <c r="Y116" s="34">
        <f>Calculations!AE92</f>
        <v>0</v>
      </c>
      <c r="Z116" s="34">
        <f>Calculations!AG92</f>
        <v>0</v>
      </c>
      <c r="AA116" s="34">
        <f>Calculations!AF92</f>
        <v>0</v>
      </c>
      <c r="AB116" s="34">
        <f>Calculations!AH92</f>
        <v>0</v>
      </c>
      <c r="AC116" s="21" t="s">
        <v>52</v>
      </c>
      <c r="AD116" s="20" t="s">
        <v>880</v>
      </c>
      <c r="AE116" s="26" t="s">
        <v>881</v>
      </c>
      <c r="AF116" s="26" t="s">
        <v>886</v>
      </c>
      <c r="AG116" s="26" t="s">
        <v>976</v>
      </c>
      <c r="AH116" s="20" t="s">
        <v>957</v>
      </c>
    </row>
    <row r="117" spans="2:34" ht="37.5" x14ac:dyDescent="0.25">
      <c r="B117" s="11" t="str">
        <f>Calculations!A93</f>
        <v>19S110</v>
      </c>
      <c r="C117" s="20" t="str">
        <f>Calculations!B93</f>
        <v>Land South of Chapel Lane, Longton, Preston, PR4 5EB</v>
      </c>
      <c r="D117" s="20" t="str">
        <f>Calculations!C93</f>
        <v>South Ribble</v>
      </c>
      <c r="E117" s="11" t="str">
        <f>Calculations!D93</f>
        <v>Housing</v>
      </c>
      <c r="F117" s="34">
        <f>Calculations!E93</f>
        <v>8.0459999999999994</v>
      </c>
      <c r="G117" s="34">
        <f>Calculations!I93</f>
        <v>8.0459999999999994</v>
      </c>
      <c r="H117" s="34">
        <f>Calculations!M93</f>
        <v>100</v>
      </c>
      <c r="I117" s="34">
        <f>Calculations!H93</f>
        <v>0</v>
      </c>
      <c r="J117" s="34">
        <f>Calculations!L93</f>
        <v>0</v>
      </c>
      <c r="K117" s="34">
        <f>Calculations!G93</f>
        <v>0</v>
      </c>
      <c r="L117" s="34">
        <f>Calculations!K93</f>
        <v>0</v>
      </c>
      <c r="M117" s="34">
        <f>Calculations!F93</f>
        <v>0</v>
      </c>
      <c r="N117" s="34">
        <f>Calculations!J93</f>
        <v>0</v>
      </c>
      <c r="O117" s="34">
        <f>Calculations!S93</f>
        <v>0.90799999999999992</v>
      </c>
      <c r="P117" s="34">
        <f>Calculations!X93</f>
        <v>11.285110613969675</v>
      </c>
      <c r="Q117" s="34">
        <f>Calculations!P93</f>
        <v>0.121</v>
      </c>
      <c r="R117" s="34">
        <f>Calculations!V93</f>
        <v>3.7907034551329857</v>
      </c>
      <c r="S117" s="34">
        <f>Calculations!O93</f>
        <v>0.184</v>
      </c>
      <c r="T117" s="34">
        <f>Calculations!T93</f>
        <v>2.2868506089982601</v>
      </c>
      <c r="U117" s="34">
        <f>Calculations!Z93</f>
        <v>0</v>
      </c>
      <c r="V117" s="34">
        <f>Calculations!AB93</f>
        <v>0</v>
      </c>
      <c r="W117" s="34">
        <f>Calculations!AA93</f>
        <v>0</v>
      </c>
      <c r="X117" s="34">
        <f>Calculations!AC93</f>
        <v>0</v>
      </c>
      <c r="Y117" s="34">
        <f>Calculations!AE93</f>
        <v>0.251</v>
      </c>
      <c r="Z117" s="34">
        <f>Calculations!AG93</f>
        <v>3.1195625155356699</v>
      </c>
      <c r="AA117" s="34">
        <f>Calculations!AF93</f>
        <v>0.59799999999999998</v>
      </c>
      <c r="AB117" s="34">
        <f>Calculations!AH93</f>
        <v>7.4322644792443455</v>
      </c>
      <c r="AC117" s="21" t="s">
        <v>52</v>
      </c>
      <c r="AD117" s="20" t="s">
        <v>883</v>
      </c>
      <c r="AE117" s="26" t="s">
        <v>889</v>
      </c>
      <c r="AF117" s="26" t="s">
        <v>890</v>
      </c>
      <c r="AG117" s="26" t="s">
        <v>977</v>
      </c>
      <c r="AH117" s="20" t="s">
        <v>978</v>
      </c>
    </row>
    <row r="118" spans="2:34" ht="37.5" x14ac:dyDescent="0.25">
      <c r="B118" s="11" t="str">
        <f>Calculations!A94</f>
        <v>19S119</v>
      </c>
      <c r="C118" s="20" t="str">
        <f>Calculations!B94</f>
        <v>Farington Moss, Land at Lodge Lane, Flensburg Way and Penwortham Way,</v>
      </c>
      <c r="D118" s="20" t="str">
        <f>Calculations!C94</f>
        <v>South Ribble</v>
      </c>
      <c r="E118" s="11" t="str">
        <f>Calculations!D94</f>
        <v>Employment</v>
      </c>
      <c r="F118" s="34">
        <f>Calculations!E94</f>
        <v>11.845000000000001</v>
      </c>
      <c r="G118" s="34">
        <f>Calculations!I94</f>
        <v>11.845000000000001</v>
      </c>
      <c r="H118" s="34">
        <f>Calculations!M94</f>
        <v>100</v>
      </c>
      <c r="I118" s="34">
        <f>Calculations!H94</f>
        <v>0</v>
      </c>
      <c r="J118" s="34">
        <f>Calculations!L94</f>
        <v>0</v>
      </c>
      <c r="K118" s="34">
        <f>Calculations!G94</f>
        <v>0</v>
      </c>
      <c r="L118" s="34">
        <f>Calculations!K94</f>
        <v>0</v>
      </c>
      <c r="M118" s="34">
        <f>Calculations!F94</f>
        <v>0</v>
      </c>
      <c r="N118" s="34">
        <f>Calculations!J94</f>
        <v>0</v>
      </c>
      <c r="O118" s="34">
        <f>Calculations!S94</f>
        <v>1.3439999999999999</v>
      </c>
      <c r="P118" s="34">
        <f>Calculations!X94</f>
        <v>11.346559729843813</v>
      </c>
      <c r="Q118" s="34">
        <f>Calculations!P94</f>
        <v>0.16200000000000001</v>
      </c>
      <c r="R118" s="34">
        <f>Calculations!V94</f>
        <v>2.473617560151963</v>
      </c>
      <c r="S118" s="34">
        <f>Calculations!O94</f>
        <v>0.13100000000000001</v>
      </c>
      <c r="T118" s="34">
        <f>Calculations!T94</f>
        <v>1.1059518784297171</v>
      </c>
      <c r="U118" s="34">
        <f>Calculations!Z94</f>
        <v>0</v>
      </c>
      <c r="V118" s="34">
        <f>Calculations!AB94</f>
        <v>0</v>
      </c>
      <c r="W118" s="34">
        <f>Calculations!AA94</f>
        <v>0</v>
      </c>
      <c r="X118" s="34">
        <f>Calculations!AC94</f>
        <v>0</v>
      </c>
      <c r="Y118" s="34">
        <f>Calculations!AE94</f>
        <v>0.38500000000000001</v>
      </c>
      <c r="Z118" s="34">
        <f>Calculations!AG94</f>
        <v>3.2503165892781767</v>
      </c>
      <c r="AA118" s="34">
        <f>Calculations!AF94</f>
        <v>0.91</v>
      </c>
      <c r="AB118" s="34">
        <f>Calculations!AH94</f>
        <v>7.6825664837484169</v>
      </c>
      <c r="AC118" s="21" t="s">
        <v>53</v>
      </c>
      <c r="AD118" s="20" t="s">
        <v>883</v>
      </c>
      <c r="AE118" s="26" t="s">
        <v>889</v>
      </c>
      <c r="AF118" s="26" t="s">
        <v>890</v>
      </c>
      <c r="AG118" s="26" t="s">
        <v>979</v>
      </c>
      <c r="AH118" s="20" t="s">
        <v>980</v>
      </c>
    </row>
    <row r="119" spans="2:34" ht="25" x14ac:dyDescent="0.25">
      <c r="B119" s="11" t="str">
        <f>Calculations!A95</f>
        <v>19S122</v>
      </c>
      <c r="C119" s="20" t="str">
        <f>Calculations!B95</f>
        <v>Land at Liverpool Road</v>
      </c>
      <c r="D119" s="20" t="str">
        <f>Calculations!C95</f>
        <v>South Ribble</v>
      </c>
      <c r="E119" s="11" t="str">
        <f>Calculations!D95</f>
        <v>Housing</v>
      </c>
      <c r="F119" s="34">
        <f>Calculations!E95</f>
        <v>5.7409999999999997</v>
      </c>
      <c r="G119" s="34">
        <f>Calculations!I95</f>
        <v>5.7409999999999997</v>
      </c>
      <c r="H119" s="34">
        <f>Calculations!M95</f>
        <v>100</v>
      </c>
      <c r="I119" s="34">
        <f>Calculations!H95</f>
        <v>0</v>
      </c>
      <c r="J119" s="34">
        <f>Calculations!L95</f>
        <v>0</v>
      </c>
      <c r="K119" s="34">
        <f>Calculations!G95</f>
        <v>0</v>
      </c>
      <c r="L119" s="34">
        <f>Calculations!K95</f>
        <v>0</v>
      </c>
      <c r="M119" s="34">
        <f>Calculations!F95</f>
        <v>0</v>
      </c>
      <c r="N119" s="34">
        <f>Calculations!J95</f>
        <v>0</v>
      </c>
      <c r="O119" s="34">
        <f>Calculations!S95</f>
        <v>0.16400000000000001</v>
      </c>
      <c r="P119" s="34">
        <f>Calculations!X95</f>
        <v>2.8566451837658948</v>
      </c>
      <c r="Q119" s="34">
        <f>Calculations!P95</f>
        <v>1.0999999999999999E-2</v>
      </c>
      <c r="R119" s="34">
        <f>Calculations!V95</f>
        <v>0.69674272774777912</v>
      </c>
      <c r="S119" s="34">
        <f>Calculations!O95</f>
        <v>2.9000000000000001E-2</v>
      </c>
      <c r="T119" s="34">
        <f>Calculations!T95</f>
        <v>0.50513847761713992</v>
      </c>
      <c r="U119" s="34">
        <f>Calculations!Z95</f>
        <v>0</v>
      </c>
      <c r="V119" s="34">
        <f>Calculations!AB95</f>
        <v>0</v>
      </c>
      <c r="W119" s="34">
        <f>Calculations!AA95</f>
        <v>0</v>
      </c>
      <c r="X119" s="34">
        <f>Calculations!AC95</f>
        <v>0</v>
      </c>
      <c r="Y119" s="34">
        <f>Calculations!AE95</f>
        <v>6.4000000000000001E-2</v>
      </c>
      <c r="Z119" s="34">
        <f>Calculations!AG95</f>
        <v>1.1147883643964467</v>
      </c>
      <c r="AA119" s="34">
        <f>Calculations!AF95</f>
        <v>0.20200000000000001</v>
      </c>
      <c r="AB119" s="34">
        <f>Calculations!AH95</f>
        <v>3.5185507751262848</v>
      </c>
      <c r="AC119" s="21" t="s">
        <v>52</v>
      </c>
      <c r="AD119" s="20" t="s">
        <v>883</v>
      </c>
      <c r="AE119" s="26" t="s">
        <v>889</v>
      </c>
      <c r="AF119" s="26" t="s">
        <v>890</v>
      </c>
      <c r="AG119" s="26" t="s">
        <v>981</v>
      </c>
      <c r="AH119" s="20" t="s">
        <v>982</v>
      </c>
    </row>
    <row r="120" spans="2:34" x14ac:dyDescent="0.25">
      <c r="B120" s="11" t="str">
        <f>Calculations!A96</f>
        <v>19S123</v>
      </c>
      <c r="C120" s="20" t="str">
        <f>Calculations!B96</f>
        <v>10 Knot Lane</v>
      </c>
      <c r="D120" s="20" t="str">
        <f>Calculations!C96</f>
        <v>South Ribble</v>
      </c>
      <c r="E120" s="11" t="str">
        <f>Calculations!D96</f>
        <v>Housing</v>
      </c>
      <c r="F120" s="34">
        <f>Calculations!E96</f>
        <v>0.23300000000000001</v>
      </c>
      <c r="G120" s="34">
        <f>Calculations!I96</f>
        <v>0.23300000000000001</v>
      </c>
      <c r="H120" s="34">
        <f>Calculations!M96</f>
        <v>100</v>
      </c>
      <c r="I120" s="34">
        <f>Calculations!H96</f>
        <v>0</v>
      </c>
      <c r="J120" s="34">
        <f>Calculations!L96</f>
        <v>0</v>
      </c>
      <c r="K120" s="34">
        <f>Calculations!G96</f>
        <v>0</v>
      </c>
      <c r="L120" s="34">
        <f>Calculations!K96</f>
        <v>0</v>
      </c>
      <c r="M120" s="34">
        <f>Calculations!F96</f>
        <v>0</v>
      </c>
      <c r="N120" s="34">
        <f>Calculations!J96</f>
        <v>0</v>
      </c>
      <c r="O120" s="34">
        <f>Calculations!S96</f>
        <v>0</v>
      </c>
      <c r="P120" s="34">
        <f>Calculations!X96</f>
        <v>0</v>
      </c>
      <c r="Q120" s="34">
        <f>Calculations!P96</f>
        <v>0</v>
      </c>
      <c r="R120" s="34">
        <f>Calculations!V96</f>
        <v>0</v>
      </c>
      <c r="S120" s="34">
        <f>Calculations!O96</f>
        <v>0</v>
      </c>
      <c r="T120" s="34">
        <f>Calculations!T96</f>
        <v>0</v>
      </c>
      <c r="U120" s="34">
        <f>Calculations!Z96</f>
        <v>0</v>
      </c>
      <c r="V120" s="34">
        <f>Calculations!AB96</f>
        <v>0</v>
      </c>
      <c r="W120" s="34">
        <f>Calculations!AA96</f>
        <v>0</v>
      </c>
      <c r="X120" s="34">
        <f>Calculations!AC96</f>
        <v>0</v>
      </c>
      <c r="Y120" s="34">
        <f>Calculations!AE96</f>
        <v>0</v>
      </c>
      <c r="Z120" s="34">
        <f>Calculations!AG96</f>
        <v>0</v>
      </c>
      <c r="AA120" s="34">
        <f>Calculations!AF96</f>
        <v>0</v>
      </c>
      <c r="AB120" s="34">
        <f>Calculations!AH96</f>
        <v>0</v>
      </c>
      <c r="AC120" s="21" t="s">
        <v>52</v>
      </c>
      <c r="AD120" s="20" t="s">
        <v>885</v>
      </c>
      <c r="AE120" s="26" t="s">
        <v>893</v>
      </c>
      <c r="AF120" s="26" t="s">
        <v>894</v>
      </c>
      <c r="AG120" s="26" t="s">
        <v>983</v>
      </c>
      <c r="AH120" s="20" t="s">
        <v>984</v>
      </c>
    </row>
    <row r="121" spans="2:34" x14ac:dyDescent="0.25">
      <c r="B121" s="11" t="str">
        <f>Calculations!A97</f>
        <v>19S124</v>
      </c>
      <c r="C121" s="20" t="str">
        <f>Calculations!B97</f>
        <v>Land at Brownedge Road</v>
      </c>
      <c r="D121" s="20" t="str">
        <f>Calculations!C97</f>
        <v>South Ribble</v>
      </c>
      <c r="E121" s="11" t="str">
        <f>Calculations!D97</f>
        <v>Housing</v>
      </c>
      <c r="F121" s="34">
        <f>Calculations!E97</f>
        <v>1.931</v>
      </c>
      <c r="G121" s="34">
        <f>Calculations!I97</f>
        <v>1.931</v>
      </c>
      <c r="H121" s="34">
        <f>Calculations!M97</f>
        <v>100</v>
      </c>
      <c r="I121" s="34">
        <f>Calculations!H97</f>
        <v>0</v>
      </c>
      <c r="J121" s="34">
        <f>Calculations!L97</f>
        <v>0</v>
      </c>
      <c r="K121" s="34">
        <f>Calculations!G97</f>
        <v>0</v>
      </c>
      <c r="L121" s="34">
        <f>Calculations!K97</f>
        <v>0</v>
      </c>
      <c r="M121" s="34">
        <f>Calculations!F97</f>
        <v>0</v>
      </c>
      <c r="N121" s="34">
        <f>Calculations!J97</f>
        <v>0</v>
      </c>
      <c r="O121" s="34">
        <f>Calculations!S97</f>
        <v>0.104</v>
      </c>
      <c r="P121" s="34">
        <f>Calculations!X97</f>
        <v>5.3858104609010873</v>
      </c>
      <c r="Q121" s="34">
        <f>Calculations!P97</f>
        <v>0</v>
      </c>
      <c r="R121" s="34">
        <f>Calculations!V97</f>
        <v>0</v>
      </c>
      <c r="S121" s="34">
        <f>Calculations!O97</f>
        <v>0</v>
      </c>
      <c r="T121" s="34">
        <f>Calculations!T97</f>
        <v>0</v>
      </c>
      <c r="U121" s="34">
        <f>Calculations!Z97</f>
        <v>0</v>
      </c>
      <c r="V121" s="34">
        <f>Calculations!AB97</f>
        <v>0</v>
      </c>
      <c r="W121" s="34">
        <f>Calculations!AA97</f>
        <v>0</v>
      </c>
      <c r="X121" s="34">
        <f>Calculations!AC97</f>
        <v>0</v>
      </c>
      <c r="Y121" s="34">
        <f>Calculations!AE97</f>
        <v>4.9000000000000002E-2</v>
      </c>
      <c r="Z121" s="34">
        <f>Calculations!AG97</f>
        <v>2.5375453133091663</v>
      </c>
      <c r="AA121" s="34">
        <f>Calculations!AF97</f>
        <v>0.13800000000000001</v>
      </c>
      <c r="AB121" s="34">
        <f>Calculations!AH97</f>
        <v>7.146556188503367</v>
      </c>
      <c r="AC121" s="21" t="s">
        <v>52</v>
      </c>
      <c r="AD121" s="20" t="s">
        <v>883</v>
      </c>
      <c r="AE121" s="26" t="s">
        <v>889</v>
      </c>
      <c r="AF121" s="26" t="s">
        <v>890</v>
      </c>
      <c r="AG121" s="26" t="s">
        <v>985</v>
      </c>
      <c r="AH121" s="20" t="s">
        <v>985</v>
      </c>
    </row>
    <row r="122" spans="2:34" ht="75" x14ac:dyDescent="0.25">
      <c r="B122" s="11" t="str">
        <f>Calculations!A98</f>
        <v>19S129</v>
      </c>
      <c r="C122" s="20" t="str">
        <f>Calculations!B98</f>
        <v>Walton Hall Farm, Walton Green</v>
      </c>
      <c r="D122" s="20" t="str">
        <f>Calculations!C98</f>
        <v>South Ribble</v>
      </c>
      <c r="E122" s="11" t="str">
        <f>Calculations!D98</f>
        <v>Housing</v>
      </c>
      <c r="F122" s="34">
        <f>Calculations!E98</f>
        <v>4.0709999999999997</v>
      </c>
      <c r="G122" s="34">
        <f>Calculations!I98</f>
        <v>2.1280000000000001</v>
      </c>
      <c r="H122" s="34">
        <f>Calculations!M98</f>
        <v>52.272169000245647</v>
      </c>
      <c r="I122" s="34">
        <f>Calculations!H98</f>
        <v>1.784</v>
      </c>
      <c r="J122" s="34">
        <f>Calculations!L98</f>
        <v>43.822156718251051</v>
      </c>
      <c r="K122" s="34">
        <f>Calculations!G98</f>
        <v>0</v>
      </c>
      <c r="L122" s="34">
        <f>Calculations!K98</f>
        <v>0</v>
      </c>
      <c r="M122" s="34">
        <f>Calculations!F98</f>
        <v>0.159</v>
      </c>
      <c r="N122" s="34">
        <f>Calculations!J98</f>
        <v>3.9056742815033165</v>
      </c>
      <c r="O122" s="34">
        <f>Calculations!S98</f>
        <v>0.872</v>
      </c>
      <c r="P122" s="34">
        <f>Calculations!X98</f>
        <v>21.419798575288628</v>
      </c>
      <c r="Q122" s="34">
        <f>Calculations!P98</f>
        <v>0.23699999999999999</v>
      </c>
      <c r="R122" s="34">
        <f>Calculations!V98</f>
        <v>10.390567428150332</v>
      </c>
      <c r="S122" s="34">
        <f>Calculations!O98</f>
        <v>0.186</v>
      </c>
      <c r="T122" s="34">
        <f>Calculations!T98</f>
        <v>4.5689019896831242</v>
      </c>
      <c r="U122" s="34">
        <f>Calculations!Z98</f>
        <v>5.7000000000000002E-2</v>
      </c>
      <c r="V122" s="34">
        <f>Calculations!AB98</f>
        <v>1.4001473839351513</v>
      </c>
      <c r="W122" s="34">
        <f>Calculations!AA98</f>
        <v>0</v>
      </c>
      <c r="X122" s="34">
        <f>Calculations!AC98</f>
        <v>0</v>
      </c>
      <c r="Y122" s="34">
        <f>Calculations!AE98</f>
        <v>0.498</v>
      </c>
      <c r="Z122" s="34">
        <f>Calculations!AG98</f>
        <v>12.232866617538688</v>
      </c>
      <c r="AA122" s="34">
        <f>Calculations!AF98</f>
        <v>0.61399999999999999</v>
      </c>
      <c r="AB122" s="34">
        <f>Calculations!AH98</f>
        <v>15.082289363792681</v>
      </c>
      <c r="AC122" s="21" t="s">
        <v>52</v>
      </c>
      <c r="AD122" s="20" t="s">
        <v>880</v>
      </c>
      <c r="AE122" s="26" t="s">
        <v>881</v>
      </c>
      <c r="AF122" s="26" t="s">
        <v>886</v>
      </c>
      <c r="AG122" s="26" t="s">
        <v>986</v>
      </c>
      <c r="AH122" s="20" t="s">
        <v>987</v>
      </c>
    </row>
    <row r="123" spans="2:34" ht="25" x14ac:dyDescent="0.25">
      <c r="B123" s="11" t="str">
        <f>Calculations!A99</f>
        <v>19S132</v>
      </c>
      <c r="C123" s="20" t="str">
        <f>Calculations!B99</f>
        <v>East of Leyland Rd/Land off Claytongate Dr/Land at Moor Hey School/Bellefield (Belle Wood View)</v>
      </c>
      <c r="D123" s="20" t="str">
        <f>Calculations!C99</f>
        <v>South Ribble</v>
      </c>
      <c r="E123" s="11" t="str">
        <f>Calculations!D99</f>
        <v>Housing</v>
      </c>
      <c r="F123" s="34">
        <f>Calculations!E99</f>
        <v>1.8979999999999999</v>
      </c>
      <c r="G123" s="34">
        <f>Calculations!I99</f>
        <v>1.7009999999999998</v>
      </c>
      <c r="H123" s="34">
        <f>Calculations!M99</f>
        <v>89.620653319283448</v>
      </c>
      <c r="I123" s="34">
        <f>Calculations!H99</f>
        <v>0.19700000000000001</v>
      </c>
      <c r="J123" s="34">
        <f>Calculations!L99</f>
        <v>10.379346680716544</v>
      </c>
      <c r="K123" s="34">
        <f>Calculations!G99</f>
        <v>0</v>
      </c>
      <c r="L123" s="34">
        <f>Calculations!K99</f>
        <v>0</v>
      </c>
      <c r="M123" s="34">
        <f>Calculations!F99</f>
        <v>0</v>
      </c>
      <c r="N123" s="34">
        <f>Calculations!J99</f>
        <v>0</v>
      </c>
      <c r="O123" s="34">
        <f>Calculations!S99</f>
        <v>0.23099999999999998</v>
      </c>
      <c r="P123" s="34">
        <f>Calculations!X99</f>
        <v>12.170706006322444</v>
      </c>
      <c r="Q123" s="34">
        <f>Calculations!P99</f>
        <v>2.3E-2</v>
      </c>
      <c r="R123" s="34">
        <f>Calculations!V99</f>
        <v>2.1601685985247627</v>
      </c>
      <c r="S123" s="34">
        <f>Calculations!O99</f>
        <v>1.7999999999999999E-2</v>
      </c>
      <c r="T123" s="34">
        <f>Calculations!T99</f>
        <v>0.9483667017913594</v>
      </c>
      <c r="U123" s="34">
        <f>Calculations!Z99</f>
        <v>0</v>
      </c>
      <c r="V123" s="34">
        <f>Calculations!AB99</f>
        <v>0</v>
      </c>
      <c r="W123" s="34">
        <f>Calculations!AA99</f>
        <v>0</v>
      </c>
      <c r="X123" s="34">
        <f>Calculations!AC99</f>
        <v>0</v>
      </c>
      <c r="Y123" s="34">
        <f>Calculations!AE99</f>
        <v>0.128</v>
      </c>
      <c r="Z123" s="34">
        <f>Calculations!AG99</f>
        <v>6.7439409905163341</v>
      </c>
      <c r="AA123" s="34">
        <f>Calculations!AF99</f>
        <v>0.23100000000000001</v>
      </c>
      <c r="AB123" s="34">
        <f>Calculations!AH99</f>
        <v>12.170706006322446</v>
      </c>
      <c r="AC123" s="21" t="s">
        <v>52</v>
      </c>
      <c r="AD123" s="20" t="s">
        <v>883</v>
      </c>
      <c r="AE123" s="26" t="s">
        <v>887</v>
      </c>
      <c r="AF123" s="26" t="s">
        <v>888</v>
      </c>
      <c r="AG123" s="26" t="s">
        <v>988</v>
      </c>
      <c r="AH123" s="20" t="s">
        <v>972</v>
      </c>
    </row>
    <row r="124" spans="2:34" ht="37.5" x14ac:dyDescent="0.25">
      <c r="B124" s="11" t="str">
        <f>Calculations!A100</f>
        <v>19S137</v>
      </c>
      <c r="C124" s="20" t="str">
        <f>Calculations!B100</f>
        <v>Land off Penwortham Way &amp; Pope Lane</v>
      </c>
      <c r="D124" s="20" t="str">
        <f>Calculations!C100</f>
        <v>South Ribble</v>
      </c>
      <c r="E124" s="11" t="str">
        <f>Calculations!D100</f>
        <v>Housing</v>
      </c>
      <c r="F124" s="34">
        <f>Calculations!E100</f>
        <v>3.32</v>
      </c>
      <c r="G124" s="34">
        <f>Calculations!I100</f>
        <v>3.32</v>
      </c>
      <c r="H124" s="34">
        <f>Calculations!M100</f>
        <v>100</v>
      </c>
      <c r="I124" s="34">
        <f>Calculations!H100</f>
        <v>0</v>
      </c>
      <c r="J124" s="34">
        <f>Calculations!L100</f>
        <v>0</v>
      </c>
      <c r="K124" s="34">
        <f>Calculations!G100</f>
        <v>0</v>
      </c>
      <c r="L124" s="34">
        <f>Calculations!K100</f>
        <v>0</v>
      </c>
      <c r="M124" s="34">
        <f>Calculations!F100</f>
        <v>0</v>
      </c>
      <c r="N124" s="34">
        <f>Calculations!J100</f>
        <v>0</v>
      </c>
      <c r="O124" s="34">
        <f>Calculations!S100</f>
        <v>1.393</v>
      </c>
      <c r="P124" s="34">
        <f>Calculations!X100</f>
        <v>41.957831325301207</v>
      </c>
      <c r="Q124" s="34">
        <f>Calculations!P100</f>
        <v>0.20200000000000001</v>
      </c>
      <c r="R124" s="34">
        <f>Calculations!V100</f>
        <v>6.9578313253012061</v>
      </c>
      <c r="S124" s="34">
        <f>Calculations!O100</f>
        <v>2.9000000000000001E-2</v>
      </c>
      <c r="T124" s="34">
        <f>Calculations!T100</f>
        <v>0.87349397590361455</v>
      </c>
      <c r="U124" s="34">
        <f>Calculations!Z100</f>
        <v>0</v>
      </c>
      <c r="V124" s="34">
        <f>Calculations!AB100</f>
        <v>0</v>
      </c>
      <c r="W124" s="34">
        <f>Calculations!AA100</f>
        <v>0</v>
      </c>
      <c r="X124" s="34">
        <f>Calculations!AC100</f>
        <v>0</v>
      </c>
      <c r="Y124" s="34">
        <f>Calculations!AE100</f>
        <v>0.33100000000000002</v>
      </c>
      <c r="Z124" s="34">
        <f>Calculations!AG100</f>
        <v>9.9698795180722897</v>
      </c>
      <c r="AA124" s="34">
        <f>Calculations!AF100</f>
        <v>1.0189999999999999</v>
      </c>
      <c r="AB124" s="34">
        <f>Calculations!AH100</f>
        <v>30.692771084337352</v>
      </c>
      <c r="AC124" s="21" t="s">
        <v>52</v>
      </c>
      <c r="AD124" s="20" t="s">
        <v>883</v>
      </c>
      <c r="AE124" s="26" t="s">
        <v>889</v>
      </c>
      <c r="AF124" s="26" t="s">
        <v>890</v>
      </c>
      <c r="AG124" s="26" t="s">
        <v>989</v>
      </c>
      <c r="AH124" s="20" t="s">
        <v>990</v>
      </c>
    </row>
    <row r="125" spans="2:34" x14ac:dyDescent="0.25">
      <c r="B125" s="11" t="str">
        <f>Calculations!A101</f>
        <v>19S146</v>
      </c>
      <c r="C125" s="20" t="str">
        <f>Calculations!B101</f>
        <v>Land Adjoining 155 Longmeanygate</v>
      </c>
      <c r="D125" s="20" t="str">
        <f>Calculations!C101</f>
        <v>South Ribble</v>
      </c>
      <c r="E125" s="11" t="str">
        <f>Calculations!D101</f>
        <v>Housing</v>
      </c>
      <c r="F125" s="34">
        <f>Calculations!E101</f>
        <v>0.35399999999999998</v>
      </c>
      <c r="G125" s="34">
        <f>Calculations!I101</f>
        <v>0.35399999999999998</v>
      </c>
      <c r="H125" s="34">
        <f>Calculations!M101</f>
        <v>100</v>
      </c>
      <c r="I125" s="34">
        <f>Calculations!H101</f>
        <v>0</v>
      </c>
      <c r="J125" s="34">
        <f>Calculations!L101</f>
        <v>0</v>
      </c>
      <c r="K125" s="34">
        <f>Calculations!G101</f>
        <v>0</v>
      </c>
      <c r="L125" s="34">
        <f>Calculations!K101</f>
        <v>0</v>
      </c>
      <c r="M125" s="34">
        <f>Calculations!F101</f>
        <v>0</v>
      </c>
      <c r="N125" s="34">
        <f>Calculations!J101</f>
        <v>0</v>
      </c>
      <c r="O125" s="34">
        <f>Calculations!S101</f>
        <v>0.01</v>
      </c>
      <c r="P125" s="34">
        <f>Calculations!X101</f>
        <v>2.8248587570621471</v>
      </c>
      <c r="Q125" s="34">
        <f>Calculations!P101</f>
        <v>0</v>
      </c>
      <c r="R125" s="34">
        <f>Calculations!V101</f>
        <v>0</v>
      </c>
      <c r="S125" s="34">
        <f>Calculations!O101</f>
        <v>0</v>
      </c>
      <c r="T125" s="34">
        <f>Calculations!T101</f>
        <v>0</v>
      </c>
      <c r="U125" s="34">
        <f>Calculations!Z101</f>
        <v>0</v>
      </c>
      <c r="V125" s="34">
        <f>Calculations!AB101</f>
        <v>0</v>
      </c>
      <c r="W125" s="34">
        <f>Calculations!AA101</f>
        <v>0</v>
      </c>
      <c r="X125" s="34">
        <f>Calculations!AC101</f>
        <v>0</v>
      </c>
      <c r="Y125" s="34">
        <f>Calculations!AE101</f>
        <v>0</v>
      </c>
      <c r="Z125" s="34">
        <f>Calculations!AG101</f>
        <v>0</v>
      </c>
      <c r="AA125" s="34">
        <f>Calculations!AF101</f>
        <v>8.9999999999999993E-3</v>
      </c>
      <c r="AB125" s="34">
        <f>Calculations!AH101</f>
        <v>2.5423728813559321</v>
      </c>
      <c r="AC125" s="21" t="s">
        <v>52</v>
      </c>
      <c r="AD125" s="20" t="s">
        <v>883</v>
      </c>
      <c r="AE125" s="26" t="s">
        <v>889</v>
      </c>
      <c r="AF125" s="26" t="s">
        <v>890</v>
      </c>
      <c r="AG125" s="26" t="s">
        <v>991</v>
      </c>
      <c r="AH125" s="20" t="s">
        <v>987</v>
      </c>
    </row>
    <row r="126" spans="2:34" ht="75" x14ac:dyDescent="0.25">
      <c r="B126" s="11" t="str">
        <f>Calculations!A102</f>
        <v>19S147</v>
      </c>
      <c r="C126" s="20" t="str">
        <f>Calculations!B102</f>
        <v>Land Adjoining 153 and 155 Longmeanygate, Midge Hall</v>
      </c>
      <c r="D126" s="20" t="str">
        <f>Calculations!C102</f>
        <v>South Ribble</v>
      </c>
      <c r="E126" s="11" t="str">
        <f>Calculations!D102</f>
        <v>Housing</v>
      </c>
      <c r="F126" s="34">
        <f>Calculations!E102</f>
        <v>1.8759999999999999</v>
      </c>
      <c r="G126" s="34">
        <f>Calculations!I102</f>
        <v>1.7799999999999998</v>
      </c>
      <c r="H126" s="34">
        <f>Calculations!M102</f>
        <v>94.882729211087408</v>
      </c>
      <c r="I126" s="34">
        <f>Calculations!H102</f>
        <v>0</v>
      </c>
      <c r="J126" s="34">
        <f>Calculations!L102</f>
        <v>0</v>
      </c>
      <c r="K126" s="34">
        <f>Calculations!G102</f>
        <v>0</v>
      </c>
      <c r="L126" s="34">
        <f>Calculations!K102</f>
        <v>0</v>
      </c>
      <c r="M126" s="34">
        <f>Calculations!F102</f>
        <v>9.6000000000000002E-2</v>
      </c>
      <c r="N126" s="34">
        <f>Calculations!J102</f>
        <v>5.1172707889125801</v>
      </c>
      <c r="O126" s="34">
        <f>Calculations!S102</f>
        <v>0.98699999999999999</v>
      </c>
      <c r="P126" s="34">
        <f>Calculations!X102</f>
        <v>52.611940298507463</v>
      </c>
      <c r="Q126" s="34">
        <f>Calculations!P102</f>
        <v>0.17599999999999999</v>
      </c>
      <c r="R126" s="34">
        <f>Calculations!V102</f>
        <v>11.513859275053305</v>
      </c>
      <c r="S126" s="34">
        <f>Calculations!O102</f>
        <v>0.04</v>
      </c>
      <c r="T126" s="34">
        <f>Calculations!T102</f>
        <v>2.1321961620469088</v>
      </c>
      <c r="U126" s="34">
        <f>Calculations!Z102</f>
        <v>0</v>
      </c>
      <c r="V126" s="34">
        <f>Calculations!AB102</f>
        <v>0</v>
      </c>
      <c r="W126" s="34">
        <f>Calculations!AA102</f>
        <v>0</v>
      </c>
      <c r="X126" s="34">
        <f>Calculations!AC102</f>
        <v>0</v>
      </c>
      <c r="Y126" s="34">
        <f>Calculations!AE102</f>
        <v>0.46200000000000002</v>
      </c>
      <c r="Z126" s="34">
        <f>Calculations!AG102</f>
        <v>24.626865671641792</v>
      </c>
      <c r="AA126" s="34">
        <f>Calculations!AF102</f>
        <v>0.69499999999999995</v>
      </c>
      <c r="AB126" s="34">
        <f>Calculations!AH102</f>
        <v>37.046908315565034</v>
      </c>
      <c r="AC126" s="21" t="s">
        <v>52</v>
      </c>
      <c r="AD126" s="20" t="s">
        <v>880</v>
      </c>
      <c r="AE126" s="26" t="s">
        <v>881</v>
      </c>
      <c r="AF126" s="26" t="s">
        <v>886</v>
      </c>
      <c r="AG126" s="26" t="s">
        <v>992</v>
      </c>
      <c r="AH126" s="20" t="s">
        <v>990</v>
      </c>
    </row>
    <row r="127" spans="2:34" x14ac:dyDescent="0.25">
      <c r="B127" s="11" t="str">
        <f>Calculations!A103</f>
        <v>19S153</v>
      </c>
      <c r="C127" s="20" t="str">
        <f>Calculations!B103</f>
        <v>Coote Bridge Nursery, Coote Lane</v>
      </c>
      <c r="D127" s="20" t="str">
        <f>Calculations!C103</f>
        <v>South Ribble</v>
      </c>
      <c r="E127" s="11" t="str">
        <f>Calculations!D103</f>
        <v>Housing</v>
      </c>
      <c r="F127" s="34">
        <f>Calculations!E103</f>
        <v>0.78500000000000003</v>
      </c>
      <c r="G127" s="34">
        <f>Calculations!I103</f>
        <v>0.78500000000000003</v>
      </c>
      <c r="H127" s="34">
        <f>Calculations!M103</f>
        <v>100</v>
      </c>
      <c r="I127" s="34">
        <f>Calculations!H103</f>
        <v>0</v>
      </c>
      <c r="J127" s="34">
        <f>Calculations!L103</f>
        <v>0</v>
      </c>
      <c r="K127" s="34">
        <f>Calculations!G103</f>
        <v>0</v>
      </c>
      <c r="L127" s="34">
        <f>Calculations!K103</f>
        <v>0</v>
      </c>
      <c r="M127" s="34">
        <f>Calculations!F103</f>
        <v>0</v>
      </c>
      <c r="N127" s="34">
        <f>Calculations!J103</f>
        <v>0</v>
      </c>
      <c r="O127" s="34">
        <f>Calculations!S103</f>
        <v>0</v>
      </c>
      <c r="P127" s="34">
        <f>Calculations!X103</f>
        <v>0</v>
      </c>
      <c r="Q127" s="34">
        <f>Calculations!P103</f>
        <v>0</v>
      </c>
      <c r="R127" s="34">
        <f>Calculations!V103</f>
        <v>0</v>
      </c>
      <c r="S127" s="34">
        <f>Calculations!O103</f>
        <v>0</v>
      </c>
      <c r="T127" s="34">
        <f>Calculations!T103</f>
        <v>0</v>
      </c>
      <c r="U127" s="34">
        <f>Calculations!Z103</f>
        <v>0</v>
      </c>
      <c r="V127" s="34">
        <f>Calculations!AB103</f>
        <v>0</v>
      </c>
      <c r="W127" s="34">
        <f>Calculations!AA103</f>
        <v>0</v>
      </c>
      <c r="X127" s="34">
        <f>Calculations!AC103</f>
        <v>0</v>
      </c>
      <c r="Y127" s="34">
        <f>Calculations!AE103</f>
        <v>0</v>
      </c>
      <c r="Z127" s="34">
        <f>Calculations!AG103</f>
        <v>0</v>
      </c>
      <c r="AA127" s="34">
        <f>Calculations!AF103</f>
        <v>0</v>
      </c>
      <c r="AB127" s="34">
        <f>Calculations!AH103</f>
        <v>0</v>
      </c>
      <c r="AC127" s="21" t="s">
        <v>52</v>
      </c>
      <c r="AD127" s="20" t="s">
        <v>885</v>
      </c>
      <c r="AE127" s="26" t="s">
        <v>893</v>
      </c>
      <c r="AF127" s="26" t="s">
        <v>894</v>
      </c>
      <c r="AG127" s="26"/>
      <c r="AH127" s="20"/>
    </row>
    <row r="128" spans="2:34" ht="75" x14ac:dyDescent="0.25">
      <c r="B128" s="11" t="str">
        <f>Calculations!A104</f>
        <v>19S158/159/160/167 (all to be merged into one site)</v>
      </c>
      <c r="C128" s="20" t="str">
        <f>Calculations!B104</f>
        <v>Southern area of the major development site at Pickering's Farm</v>
      </c>
      <c r="D128" s="20" t="str">
        <f>Calculations!C104</f>
        <v>South Ribble</v>
      </c>
      <c r="E128" s="11" t="str">
        <f>Calculations!D104</f>
        <v>Housing</v>
      </c>
      <c r="F128" s="34">
        <f>Calculations!E104</f>
        <v>21.713999999999999</v>
      </c>
      <c r="G128" s="34">
        <f>Calculations!I104</f>
        <v>21.346999999999998</v>
      </c>
      <c r="H128" s="34">
        <f>Calculations!M104</f>
        <v>98.309846182186604</v>
      </c>
      <c r="I128" s="34">
        <f>Calculations!H104</f>
        <v>0</v>
      </c>
      <c r="J128" s="34">
        <f>Calculations!L104</f>
        <v>0</v>
      </c>
      <c r="K128" s="34">
        <f>Calculations!G104</f>
        <v>0</v>
      </c>
      <c r="L128" s="34">
        <f>Calculations!K104</f>
        <v>0</v>
      </c>
      <c r="M128" s="34">
        <f>Calculations!F104</f>
        <v>0.36699999999999999</v>
      </c>
      <c r="N128" s="34">
        <f>Calculations!J104</f>
        <v>1.6901538178133926</v>
      </c>
      <c r="O128" s="34">
        <f>Calculations!S104</f>
        <v>1.2069999999999999</v>
      </c>
      <c r="P128" s="34">
        <f>Calculations!X104</f>
        <v>5.5586257713917284</v>
      </c>
      <c r="Q128" s="34">
        <f>Calculations!P104</f>
        <v>0.313</v>
      </c>
      <c r="R128" s="34">
        <f>Calculations!V104</f>
        <v>2.8921433176752327</v>
      </c>
      <c r="S128" s="34">
        <f>Calculations!O104</f>
        <v>0.315</v>
      </c>
      <c r="T128" s="34">
        <f>Calculations!T104</f>
        <v>1.4506769825918764</v>
      </c>
      <c r="U128" s="34">
        <f>Calculations!Z104</f>
        <v>0</v>
      </c>
      <c r="V128" s="34">
        <f>Calculations!AB104</f>
        <v>0</v>
      </c>
      <c r="W128" s="34">
        <f>Calculations!AA104</f>
        <v>0</v>
      </c>
      <c r="X128" s="34">
        <f>Calculations!AC104</f>
        <v>0</v>
      </c>
      <c r="Y128" s="34">
        <f>Calculations!AE104</f>
        <v>0.45600000000000002</v>
      </c>
      <c r="Z128" s="34">
        <f>Calculations!AG104</f>
        <v>2.1000276319425257</v>
      </c>
      <c r="AA128" s="34">
        <f>Calculations!AF104</f>
        <v>0.85399999999999998</v>
      </c>
      <c r="AB128" s="34">
        <f>Calculations!AH104</f>
        <v>3.9329464861379755</v>
      </c>
      <c r="AC128" s="21" t="s">
        <v>52</v>
      </c>
      <c r="AD128" s="20" t="s">
        <v>880</v>
      </c>
      <c r="AE128" s="26" t="s">
        <v>881</v>
      </c>
      <c r="AF128" s="26" t="s">
        <v>886</v>
      </c>
      <c r="AG128" s="26" t="s">
        <v>993</v>
      </c>
      <c r="AH128" s="20" t="s">
        <v>994</v>
      </c>
    </row>
    <row r="129" spans="2:34" ht="75" x14ac:dyDescent="0.25">
      <c r="B129" s="11" t="str">
        <f>Calculations!A105</f>
        <v>19S162</v>
      </c>
      <c r="C129" s="20" t="str">
        <f>Calculations!B105</f>
        <v>South of Factory Lane and East of the West Coast Main Line, PR1 9TE</v>
      </c>
      <c r="D129" s="20" t="str">
        <f>Calculations!C105</f>
        <v>South Ribble</v>
      </c>
      <c r="E129" s="11" t="str">
        <f>Calculations!D105</f>
        <v>Mixed Use</v>
      </c>
      <c r="F129" s="34">
        <f>Calculations!E105</f>
        <v>10.207000000000001</v>
      </c>
      <c r="G129" s="34">
        <f>Calculations!I105</f>
        <v>8.947000000000001</v>
      </c>
      <c r="H129" s="34">
        <f>Calculations!M105</f>
        <v>87.655530518271775</v>
      </c>
      <c r="I129" s="34">
        <f>Calculations!H105</f>
        <v>0.63100000000000001</v>
      </c>
      <c r="J129" s="34">
        <f>Calculations!L105</f>
        <v>6.1820319388654843</v>
      </c>
      <c r="K129" s="34">
        <f>Calculations!G105</f>
        <v>5.0999999999999997E-2</v>
      </c>
      <c r="L129" s="34">
        <f>Calculations!K105</f>
        <v>0.49965709806995195</v>
      </c>
      <c r="M129" s="34">
        <f>Calculations!F105</f>
        <v>0.57799999999999996</v>
      </c>
      <c r="N129" s="34">
        <f>Calculations!J105</f>
        <v>5.662780444792789</v>
      </c>
      <c r="O129" s="34">
        <f>Calculations!S105</f>
        <v>0.49099999999999999</v>
      </c>
      <c r="P129" s="34">
        <f>Calculations!X105</f>
        <v>4.8104242186734592</v>
      </c>
      <c r="Q129" s="34">
        <f>Calculations!P105</f>
        <v>9.6000000000000002E-2</v>
      </c>
      <c r="R129" s="34">
        <f>Calculations!V105</f>
        <v>1.714509650240031</v>
      </c>
      <c r="S129" s="34">
        <f>Calculations!O105</f>
        <v>7.9000000000000001E-2</v>
      </c>
      <c r="T129" s="34">
        <f>Calculations!T105</f>
        <v>0.77397864210835698</v>
      </c>
      <c r="U129" s="34">
        <f>Calculations!Z105</f>
        <v>0.22800000000000001</v>
      </c>
      <c r="V129" s="34">
        <f>Calculations!AB105</f>
        <v>2.2337611443127265</v>
      </c>
      <c r="W129" s="34">
        <f>Calculations!AA105</f>
        <v>1.9E-2</v>
      </c>
      <c r="X129" s="34">
        <f>Calculations!AC105</f>
        <v>0.18614676202606054</v>
      </c>
      <c r="Y129" s="34">
        <f>Calculations!AE105</f>
        <v>0.22800000000000001</v>
      </c>
      <c r="Z129" s="34">
        <f>Calculations!AG105</f>
        <v>2.2337611443127265</v>
      </c>
      <c r="AA129" s="34">
        <f>Calculations!AF105</f>
        <v>0.496</v>
      </c>
      <c r="AB129" s="34">
        <f>Calculations!AH105</f>
        <v>4.859410208680317</v>
      </c>
      <c r="AC129" s="21" t="s">
        <v>52</v>
      </c>
      <c r="AD129" s="20" t="s">
        <v>880</v>
      </c>
      <c r="AE129" s="26" t="s">
        <v>881</v>
      </c>
      <c r="AF129" s="26" t="s">
        <v>886</v>
      </c>
      <c r="AG129" s="26" t="s">
        <v>995</v>
      </c>
      <c r="AH129" s="20" t="s">
        <v>996</v>
      </c>
    </row>
    <row r="130" spans="2:34" ht="75" x14ac:dyDescent="0.25">
      <c r="B130" s="11" t="str">
        <f>Calculations!A106</f>
        <v>19S163</v>
      </c>
      <c r="C130" s="20" t="str">
        <f>Calculations!B106</f>
        <v>Pickering's Farm, Penwortham, PR1 9TQ</v>
      </c>
      <c r="D130" s="20" t="str">
        <f>Calculations!C106</f>
        <v>South Ribble</v>
      </c>
      <c r="E130" s="11" t="str">
        <f>Calculations!D106</f>
        <v>Housing</v>
      </c>
      <c r="F130" s="34">
        <f>Calculations!E106</f>
        <v>78.947000000000003</v>
      </c>
      <c r="G130" s="34">
        <f>Calculations!I106</f>
        <v>78.629000000000005</v>
      </c>
      <c r="H130" s="34">
        <f>Calculations!M106</f>
        <v>99.5971981202579</v>
      </c>
      <c r="I130" s="34">
        <f>Calculations!H106</f>
        <v>0</v>
      </c>
      <c r="J130" s="34">
        <f>Calculations!L106</f>
        <v>0</v>
      </c>
      <c r="K130" s="34">
        <f>Calculations!G106</f>
        <v>0</v>
      </c>
      <c r="L130" s="34">
        <f>Calculations!K106</f>
        <v>0</v>
      </c>
      <c r="M130" s="34">
        <f>Calculations!F106</f>
        <v>0.318</v>
      </c>
      <c r="N130" s="34">
        <f>Calculations!J106</f>
        <v>0.40280187974210552</v>
      </c>
      <c r="O130" s="34">
        <f>Calculations!S106</f>
        <v>11.634</v>
      </c>
      <c r="P130" s="34">
        <f>Calculations!X106</f>
        <v>14.736468770187594</v>
      </c>
      <c r="Q130" s="34">
        <f>Calculations!P106</f>
        <v>2.0390000000000001</v>
      </c>
      <c r="R130" s="34">
        <f>Calculations!V106</f>
        <v>3.9203516283075985</v>
      </c>
      <c r="S130" s="34">
        <f>Calculations!O106</f>
        <v>1.056</v>
      </c>
      <c r="T130" s="34">
        <f>Calculations!T106</f>
        <v>1.3376062421624635</v>
      </c>
      <c r="U130" s="34">
        <f>Calculations!Z106</f>
        <v>0</v>
      </c>
      <c r="V130" s="34">
        <f>Calculations!AB106</f>
        <v>0</v>
      </c>
      <c r="W130" s="34">
        <f>Calculations!AA106</f>
        <v>0</v>
      </c>
      <c r="X130" s="34">
        <f>Calculations!AC106</f>
        <v>0</v>
      </c>
      <c r="Y130" s="34">
        <f>Calculations!AE106</f>
        <v>4.5990000000000002</v>
      </c>
      <c r="Z130" s="34">
        <f>Calculations!AG106</f>
        <v>5.8254271853268644</v>
      </c>
      <c r="AA130" s="34">
        <f>Calculations!AF106</f>
        <v>9.9540000000000006</v>
      </c>
      <c r="AB130" s="34">
        <f>Calculations!AH106</f>
        <v>12.608458839474585</v>
      </c>
      <c r="AC130" s="21" t="s">
        <v>52</v>
      </c>
      <c r="AD130" s="20" t="s">
        <v>880</v>
      </c>
      <c r="AE130" s="26" t="s">
        <v>881</v>
      </c>
      <c r="AF130" s="26" t="s">
        <v>886</v>
      </c>
      <c r="AG130" s="26" t="s">
        <v>997</v>
      </c>
      <c r="AH130" s="20" t="s">
        <v>998</v>
      </c>
    </row>
    <row r="131" spans="2:34" ht="25" x14ac:dyDescent="0.25">
      <c r="B131" s="11" t="str">
        <f>Calculations!A107</f>
        <v>19S165</v>
      </c>
      <c r="C131" s="20" t="str">
        <f>Calculations!B107</f>
        <v>Land to south/rear of Longton Hall, Chapel Ln, Longton</v>
      </c>
      <c r="D131" s="20" t="str">
        <f>Calculations!C107</f>
        <v>South Ribble</v>
      </c>
      <c r="E131" s="11" t="str">
        <f>Calculations!D107</f>
        <v>Housing</v>
      </c>
      <c r="F131" s="34">
        <f>Calculations!E107</f>
        <v>3.2879999999999998</v>
      </c>
      <c r="G131" s="34">
        <f>Calculations!I107</f>
        <v>3.2879999999999998</v>
      </c>
      <c r="H131" s="34">
        <f>Calculations!M107</f>
        <v>100</v>
      </c>
      <c r="I131" s="34">
        <f>Calculations!H107</f>
        <v>0</v>
      </c>
      <c r="J131" s="34">
        <f>Calculations!L107</f>
        <v>0</v>
      </c>
      <c r="K131" s="34">
        <f>Calculations!G107</f>
        <v>0</v>
      </c>
      <c r="L131" s="34">
        <f>Calculations!K107</f>
        <v>0</v>
      </c>
      <c r="M131" s="34">
        <f>Calculations!F107</f>
        <v>0</v>
      </c>
      <c r="N131" s="34">
        <f>Calculations!J107</f>
        <v>0</v>
      </c>
      <c r="O131" s="34">
        <f>Calculations!S107</f>
        <v>0.505</v>
      </c>
      <c r="P131" s="34">
        <f>Calculations!X107</f>
        <v>15.35888077858881</v>
      </c>
      <c r="Q131" s="34">
        <f>Calculations!P107</f>
        <v>5.7000000000000002E-2</v>
      </c>
      <c r="R131" s="34">
        <f>Calculations!V107</f>
        <v>4.9878345498783458</v>
      </c>
      <c r="S131" s="34">
        <f>Calculations!O107</f>
        <v>0.107</v>
      </c>
      <c r="T131" s="34">
        <f>Calculations!T107</f>
        <v>3.2542579075425793</v>
      </c>
      <c r="U131" s="34">
        <f>Calculations!Z107</f>
        <v>0</v>
      </c>
      <c r="V131" s="34">
        <f>Calculations!AB107</f>
        <v>0</v>
      </c>
      <c r="W131" s="34">
        <f>Calculations!AA107</f>
        <v>0</v>
      </c>
      <c r="X131" s="34">
        <f>Calculations!AC107</f>
        <v>0</v>
      </c>
      <c r="Y131" s="34">
        <f>Calculations!AE107</f>
        <v>0.16300000000000001</v>
      </c>
      <c r="Z131" s="34">
        <f>Calculations!AG107</f>
        <v>4.9574209245742091</v>
      </c>
      <c r="AA131" s="34">
        <f>Calculations!AF107</f>
        <v>0.36799999999999999</v>
      </c>
      <c r="AB131" s="34">
        <f>Calculations!AH107</f>
        <v>11.192214111922141</v>
      </c>
      <c r="AC131" s="21" t="s">
        <v>52</v>
      </c>
      <c r="AD131" s="20" t="s">
        <v>883</v>
      </c>
      <c r="AE131" s="26" t="s">
        <v>889</v>
      </c>
      <c r="AF131" s="26" t="s">
        <v>890</v>
      </c>
      <c r="AG131" s="26" t="s">
        <v>999</v>
      </c>
      <c r="AH131" s="20" t="s">
        <v>978</v>
      </c>
    </row>
    <row r="132" spans="2:34" x14ac:dyDescent="0.25">
      <c r="B132" s="11" t="str">
        <f>Calculations!A108</f>
        <v>19S166</v>
      </c>
      <c r="C132" s="20" t="str">
        <f>Calculations!B108</f>
        <v>Moss Side Test Track</v>
      </c>
      <c r="D132" s="20" t="str">
        <f>Calculations!C108</f>
        <v>South Ribble</v>
      </c>
      <c r="E132" s="11" t="str">
        <f>Calculations!D108</f>
        <v>Mixed Use</v>
      </c>
      <c r="F132" s="34">
        <f>Calculations!E108</f>
        <v>40.654000000000003</v>
      </c>
      <c r="G132" s="34">
        <f>Calculations!I108</f>
        <v>40.654000000000003</v>
      </c>
      <c r="H132" s="34">
        <f>Calculations!M108</f>
        <v>100</v>
      </c>
      <c r="I132" s="34">
        <f>Calculations!H108</f>
        <v>0</v>
      </c>
      <c r="J132" s="34">
        <f>Calculations!L108</f>
        <v>0</v>
      </c>
      <c r="K132" s="34">
        <f>Calculations!G108</f>
        <v>0</v>
      </c>
      <c r="L132" s="34">
        <f>Calculations!K108</f>
        <v>0</v>
      </c>
      <c r="M132" s="34">
        <f>Calculations!F108</f>
        <v>0</v>
      </c>
      <c r="N132" s="34">
        <f>Calculations!J108</f>
        <v>0</v>
      </c>
      <c r="O132" s="34">
        <f>Calculations!S108</f>
        <v>7.6709999999999994</v>
      </c>
      <c r="P132" s="34">
        <f>Calculations!X108</f>
        <v>18.868991981108866</v>
      </c>
      <c r="Q132" s="34">
        <f>Calculations!P108</f>
        <v>1.9379999999999999</v>
      </c>
      <c r="R132" s="34">
        <f>Calculations!V108</f>
        <v>6.2626063855955119</v>
      </c>
      <c r="S132" s="34">
        <f>Calculations!O108</f>
        <v>0.60799999999999998</v>
      </c>
      <c r="T132" s="34">
        <f>Calculations!T108</f>
        <v>1.4955477935750479</v>
      </c>
      <c r="U132" s="34">
        <f>Calculations!Z108</f>
        <v>0</v>
      </c>
      <c r="V132" s="34">
        <f>Calculations!AB108</f>
        <v>0</v>
      </c>
      <c r="W132" s="34">
        <f>Calculations!AA108</f>
        <v>0</v>
      </c>
      <c r="X132" s="34">
        <f>Calculations!AC108</f>
        <v>0</v>
      </c>
      <c r="Y132" s="34">
        <f>Calculations!AE108</f>
        <v>3.23</v>
      </c>
      <c r="Z132" s="34">
        <f>Calculations!AG108</f>
        <v>7.9450976533674416</v>
      </c>
      <c r="AA132" s="34">
        <f>Calculations!AF108</f>
        <v>4.6429999999999998</v>
      </c>
      <c r="AB132" s="34">
        <f>Calculations!AH108</f>
        <v>11.420770403896293</v>
      </c>
      <c r="AC132" s="21" t="s">
        <v>52</v>
      </c>
      <c r="AD132" s="20" t="s">
        <v>883</v>
      </c>
      <c r="AE132" s="26" t="s">
        <v>889</v>
      </c>
      <c r="AF132" s="26" t="s">
        <v>890</v>
      </c>
      <c r="AG132" s="26" t="s">
        <v>988</v>
      </c>
      <c r="AH132" s="20" t="s">
        <v>972</v>
      </c>
    </row>
    <row r="133" spans="2:34" ht="75" x14ac:dyDescent="0.25">
      <c r="B133" s="11" t="str">
        <f>Calculations!A109</f>
        <v>19S168</v>
      </c>
      <c r="C133" s="20" t="str">
        <f>Calculations!B109</f>
        <v>Rear of Dunkirk Mill, Slater Ln, Leyland (aka Rear 102-118 Slater Ln)</v>
      </c>
      <c r="D133" s="20" t="str">
        <f>Calculations!C109</f>
        <v>South Ribble</v>
      </c>
      <c r="E133" s="11" t="str">
        <f>Calculations!D109</f>
        <v>Housing</v>
      </c>
      <c r="F133" s="34">
        <f>Calculations!E109</f>
        <v>1.236</v>
      </c>
      <c r="G133" s="34">
        <f>Calculations!I109</f>
        <v>1.236</v>
      </c>
      <c r="H133" s="34">
        <f>Calculations!M109</f>
        <v>100</v>
      </c>
      <c r="I133" s="34">
        <f>Calculations!H109</f>
        <v>0</v>
      </c>
      <c r="J133" s="34">
        <f>Calculations!L109</f>
        <v>0</v>
      </c>
      <c r="K133" s="34">
        <f>Calculations!G109</f>
        <v>0</v>
      </c>
      <c r="L133" s="34">
        <f>Calculations!K109</f>
        <v>0</v>
      </c>
      <c r="M133" s="34">
        <f>Calculations!F109</f>
        <v>0</v>
      </c>
      <c r="N133" s="34">
        <f>Calculations!J109</f>
        <v>0</v>
      </c>
      <c r="O133" s="34">
        <f>Calculations!S109</f>
        <v>6.4000000000000001E-2</v>
      </c>
      <c r="P133" s="34">
        <f>Calculations!X109</f>
        <v>5.1779935275080913</v>
      </c>
      <c r="Q133" s="34">
        <f>Calculations!P109</f>
        <v>1.0999999999999999E-2</v>
      </c>
      <c r="R133" s="34">
        <f>Calculations!V109</f>
        <v>0.88996763754045305</v>
      </c>
      <c r="S133" s="34">
        <f>Calculations!O109</f>
        <v>0</v>
      </c>
      <c r="T133" s="34">
        <f>Calculations!T109</f>
        <v>0</v>
      </c>
      <c r="U133" s="34">
        <f>Calculations!Z109</f>
        <v>0.186</v>
      </c>
      <c r="V133" s="34">
        <f>Calculations!AB109</f>
        <v>15.048543689320388</v>
      </c>
      <c r="W133" s="34">
        <f>Calculations!AA109</f>
        <v>0.17199999999999999</v>
      </c>
      <c r="X133" s="34">
        <f>Calculations!AC109</f>
        <v>13.915857605177992</v>
      </c>
      <c r="Y133" s="34">
        <f>Calculations!AE109</f>
        <v>4.3999999999999997E-2</v>
      </c>
      <c r="Z133" s="34">
        <f>Calculations!AG109</f>
        <v>3.5598705501618122</v>
      </c>
      <c r="AA133" s="34">
        <f>Calculations!AF109</f>
        <v>6.7000000000000004E-2</v>
      </c>
      <c r="AB133" s="34">
        <f>Calculations!AH109</f>
        <v>5.4207119741100325</v>
      </c>
      <c r="AC133" s="21" t="s">
        <v>52</v>
      </c>
      <c r="AD133" s="20" t="s">
        <v>880</v>
      </c>
      <c r="AE133" s="26" t="s">
        <v>882</v>
      </c>
      <c r="AF133" s="26" t="s">
        <v>886</v>
      </c>
      <c r="AG133" s="26" t="s">
        <v>1000</v>
      </c>
      <c r="AH133" s="20" t="s">
        <v>1001</v>
      </c>
    </row>
    <row r="134" spans="2:34" ht="25" x14ac:dyDescent="0.25">
      <c r="B134" s="11" t="str">
        <f>Calculations!A110</f>
        <v>19S169 (central)</v>
      </c>
      <c r="C134" s="20" t="str">
        <f>Calculations!B110</f>
        <v>Land off School Ln/Old School Dr/Land to east of Reynard Cl, Longton (aka Kitty's Frm) - central part</v>
      </c>
      <c r="D134" s="20" t="str">
        <f>Calculations!C110</f>
        <v>South Ribble</v>
      </c>
      <c r="E134" s="11" t="str">
        <f>Calculations!D110</f>
        <v>Housing</v>
      </c>
      <c r="F134" s="34">
        <f>Calculations!E110</f>
        <v>1.514</v>
      </c>
      <c r="G134" s="34">
        <f>Calculations!I110</f>
        <v>1.514</v>
      </c>
      <c r="H134" s="34">
        <f>Calculations!M110</f>
        <v>100</v>
      </c>
      <c r="I134" s="34">
        <f>Calculations!H110</f>
        <v>0</v>
      </c>
      <c r="J134" s="34">
        <f>Calculations!L110</f>
        <v>0</v>
      </c>
      <c r="K134" s="34">
        <f>Calculations!G110</f>
        <v>0</v>
      </c>
      <c r="L134" s="34">
        <f>Calculations!K110</f>
        <v>0</v>
      </c>
      <c r="M134" s="34">
        <f>Calculations!F110</f>
        <v>0</v>
      </c>
      <c r="N134" s="34">
        <f>Calculations!J110</f>
        <v>0</v>
      </c>
      <c r="O134" s="34">
        <f>Calculations!S110</f>
        <v>0.14799999999999999</v>
      </c>
      <c r="P134" s="34">
        <f>Calculations!X110</f>
        <v>9.7754293262879788</v>
      </c>
      <c r="Q134" s="34">
        <f>Calculations!P110</f>
        <v>0.02</v>
      </c>
      <c r="R134" s="34">
        <f>Calculations!V110</f>
        <v>3.8309114927344776</v>
      </c>
      <c r="S134" s="34">
        <f>Calculations!O110</f>
        <v>3.7999999999999999E-2</v>
      </c>
      <c r="T134" s="34">
        <f>Calculations!T110</f>
        <v>2.509907529722589</v>
      </c>
      <c r="U134" s="34">
        <f>Calculations!Z110</f>
        <v>0</v>
      </c>
      <c r="V134" s="34">
        <f>Calculations!AB110</f>
        <v>0</v>
      </c>
      <c r="W134" s="34">
        <f>Calculations!AA110</f>
        <v>0</v>
      </c>
      <c r="X134" s="34">
        <f>Calculations!AC110</f>
        <v>0</v>
      </c>
      <c r="Y134" s="34">
        <f>Calculations!AE110</f>
        <v>0.06</v>
      </c>
      <c r="Z134" s="34">
        <f>Calculations!AG110</f>
        <v>3.9630118890356671</v>
      </c>
      <c r="AA134" s="34">
        <f>Calculations!AF110</f>
        <v>0.112</v>
      </c>
      <c r="AB134" s="34">
        <f>Calculations!AH110</f>
        <v>7.3976221928665788</v>
      </c>
      <c r="AC134" s="21" t="s">
        <v>52</v>
      </c>
      <c r="AD134" s="20" t="s">
        <v>883</v>
      </c>
      <c r="AE134" s="26" t="s">
        <v>889</v>
      </c>
      <c r="AF134" s="26" t="s">
        <v>890</v>
      </c>
      <c r="AG134" s="26" t="s">
        <v>988</v>
      </c>
      <c r="AH134" s="20" t="s">
        <v>972</v>
      </c>
    </row>
    <row r="135" spans="2:34" ht="25" x14ac:dyDescent="0.25">
      <c r="B135" s="11" t="str">
        <f>Calculations!A111</f>
        <v>19S169 (east)</v>
      </c>
      <c r="C135" s="20" t="str">
        <f>Calculations!B111</f>
        <v>Land off School Ln/Old School Dr/Land to east of Reynard Cl, Longton (aka Kitty's Frm) - eastern part</v>
      </c>
      <c r="D135" s="20" t="str">
        <f>Calculations!C111</f>
        <v>South Ribble</v>
      </c>
      <c r="E135" s="11" t="str">
        <f>Calculations!D111</f>
        <v>Housing</v>
      </c>
      <c r="F135" s="34">
        <f>Calculations!E111</f>
        <v>1.169</v>
      </c>
      <c r="G135" s="34">
        <f>Calculations!I111</f>
        <v>1.169</v>
      </c>
      <c r="H135" s="34">
        <f>Calculations!M111</f>
        <v>100</v>
      </c>
      <c r="I135" s="34">
        <f>Calculations!H111</f>
        <v>0</v>
      </c>
      <c r="J135" s="34">
        <f>Calculations!L111</f>
        <v>0</v>
      </c>
      <c r="K135" s="34">
        <f>Calculations!G111</f>
        <v>0</v>
      </c>
      <c r="L135" s="34">
        <f>Calculations!K111</f>
        <v>0</v>
      </c>
      <c r="M135" s="34">
        <f>Calculations!F111</f>
        <v>0</v>
      </c>
      <c r="N135" s="34">
        <f>Calculations!J111</f>
        <v>0</v>
      </c>
      <c r="O135" s="34">
        <f>Calculations!S111</f>
        <v>1.2999999999999999E-2</v>
      </c>
      <c r="P135" s="34">
        <f>Calculations!X111</f>
        <v>1.1120615911035072</v>
      </c>
      <c r="Q135" s="34">
        <f>Calculations!P111</f>
        <v>2E-3</v>
      </c>
      <c r="R135" s="34">
        <f>Calculations!V111</f>
        <v>0.17108639863130881</v>
      </c>
      <c r="S135" s="34">
        <f>Calculations!O111</f>
        <v>0</v>
      </c>
      <c r="T135" s="34">
        <f>Calculations!T111</f>
        <v>0</v>
      </c>
      <c r="U135" s="34">
        <f>Calculations!Z111</f>
        <v>0</v>
      </c>
      <c r="V135" s="34">
        <f>Calculations!AB111</f>
        <v>0</v>
      </c>
      <c r="W135" s="34">
        <f>Calculations!AA111</f>
        <v>0</v>
      </c>
      <c r="X135" s="34">
        <f>Calculations!AC111</f>
        <v>0</v>
      </c>
      <c r="Y135" s="34">
        <f>Calculations!AE111</f>
        <v>4.0000000000000001E-3</v>
      </c>
      <c r="Z135" s="34">
        <f>Calculations!AG111</f>
        <v>0.34217279726261762</v>
      </c>
      <c r="AA135" s="34">
        <f>Calculations!AF111</f>
        <v>1.6E-2</v>
      </c>
      <c r="AB135" s="34">
        <f>Calculations!AH111</f>
        <v>1.3686911890504705</v>
      </c>
      <c r="AC135" s="21" t="s">
        <v>52</v>
      </c>
      <c r="AD135" s="20" t="s">
        <v>883</v>
      </c>
      <c r="AE135" s="26" t="s">
        <v>889</v>
      </c>
      <c r="AF135" s="26" t="s">
        <v>890</v>
      </c>
      <c r="AG135" s="26" t="s">
        <v>1002</v>
      </c>
      <c r="AH135" s="20" t="s">
        <v>978</v>
      </c>
    </row>
    <row r="136" spans="2:34" x14ac:dyDescent="0.25">
      <c r="B136" s="11" t="str">
        <f>Calculations!A112</f>
        <v>19S170</v>
      </c>
      <c r="C136" s="20" t="str">
        <f>Calculations!B112</f>
        <v>Lostock Hall Primary School, Avondale Dr</v>
      </c>
      <c r="D136" s="20" t="str">
        <f>Calculations!C112</f>
        <v>South Ribble</v>
      </c>
      <c r="E136" s="11" t="str">
        <f>Calculations!D112</f>
        <v>Housing</v>
      </c>
      <c r="F136" s="34">
        <f>Calculations!E112</f>
        <v>1.508</v>
      </c>
      <c r="G136" s="34">
        <f>Calculations!I112</f>
        <v>1.508</v>
      </c>
      <c r="H136" s="34">
        <f>Calculations!M112</f>
        <v>100</v>
      </c>
      <c r="I136" s="34">
        <f>Calculations!H112</f>
        <v>0</v>
      </c>
      <c r="J136" s="34">
        <f>Calculations!L112</f>
        <v>0</v>
      </c>
      <c r="K136" s="34">
        <f>Calculations!G112</f>
        <v>0</v>
      </c>
      <c r="L136" s="34">
        <f>Calculations!K112</f>
        <v>0</v>
      </c>
      <c r="M136" s="34">
        <f>Calculations!F112</f>
        <v>0</v>
      </c>
      <c r="N136" s="34">
        <f>Calculations!J112</f>
        <v>0</v>
      </c>
      <c r="O136" s="34">
        <f>Calculations!S112</f>
        <v>5.1000000000000004E-2</v>
      </c>
      <c r="P136" s="34">
        <f>Calculations!X112</f>
        <v>3.3819628647214857</v>
      </c>
      <c r="Q136" s="34">
        <f>Calculations!P112</f>
        <v>1.4E-2</v>
      </c>
      <c r="R136" s="34">
        <f>Calculations!V112</f>
        <v>1.3925729442970822</v>
      </c>
      <c r="S136" s="34">
        <f>Calculations!O112</f>
        <v>7.0000000000000001E-3</v>
      </c>
      <c r="T136" s="34">
        <f>Calculations!T112</f>
        <v>0.46419098143236071</v>
      </c>
      <c r="U136" s="34">
        <f>Calculations!Z112</f>
        <v>0</v>
      </c>
      <c r="V136" s="34">
        <f>Calculations!AB112</f>
        <v>0</v>
      </c>
      <c r="W136" s="34">
        <f>Calculations!AA112</f>
        <v>0</v>
      </c>
      <c r="X136" s="34">
        <f>Calculations!AC112</f>
        <v>0</v>
      </c>
      <c r="Y136" s="34">
        <f>Calculations!AE112</f>
        <v>2.9000000000000001E-2</v>
      </c>
      <c r="Z136" s="34">
        <f>Calculations!AG112</f>
        <v>1.9230769230769231</v>
      </c>
      <c r="AA136" s="34">
        <f>Calculations!AF112</f>
        <v>5.6000000000000001E-2</v>
      </c>
      <c r="AB136" s="34">
        <f>Calculations!AH112</f>
        <v>3.7135278514588856</v>
      </c>
      <c r="AC136" s="21" t="s">
        <v>52</v>
      </c>
      <c r="AD136" s="20" t="s">
        <v>883</v>
      </c>
      <c r="AE136" s="26" t="s">
        <v>889</v>
      </c>
      <c r="AF136" s="26" t="s">
        <v>890</v>
      </c>
      <c r="AG136" s="26" t="s">
        <v>988</v>
      </c>
      <c r="AH136" s="20" t="s">
        <v>972</v>
      </c>
    </row>
    <row r="137" spans="2:34" x14ac:dyDescent="0.25">
      <c r="B137" s="11" t="str">
        <f>Calculations!A113</f>
        <v>19S171</v>
      </c>
      <c r="C137" s="20" t="str">
        <f>Calculations!B113</f>
        <v>118 Chapel Lane</v>
      </c>
      <c r="D137" s="20" t="str">
        <f>Calculations!C113</f>
        <v>South Ribble</v>
      </c>
      <c r="E137" s="11" t="str">
        <f>Calculations!D113</f>
        <v>Housing</v>
      </c>
      <c r="F137" s="34">
        <f>Calculations!E113</f>
        <v>2.1999999999999999E-2</v>
      </c>
      <c r="G137" s="34">
        <f>Calculations!I113</f>
        <v>2.1999999999999999E-2</v>
      </c>
      <c r="H137" s="34">
        <f>Calculations!M113</f>
        <v>100</v>
      </c>
      <c r="I137" s="34">
        <f>Calculations!H113</f>
        <v>0</v>
      </c>
      <c r="J137" s="34">
        <f>Calculations!L113</f>
        <v>0</v>
      </c>
      <c r="K137" s="34">
        <f>Calculations!G113</f>
        <v>0</v>
      </c>
      <c r="L137" s="34">
        <f>Calculations!K113</f>
        <v>0</v>
      </c>
      <c r="M137" s="34">
        <f>Calculations!F113</f>
        <v>0</v>
      </c>
      <c r="N137" s="34">
        <f>Calculations!J113</f>
        <v>0</v>
      </c>
      <c r="O137" s="34">
        <f>Calculations!S113</f>
        <v>0</v>
      </c>
      <c r="P137" s="34">
        <f>Calculations!X113</f>
        <v>0</v>
      </c>
      <c r="Q137" s="34">
        <f>Calculations!P113</f>
        <v>0</v>
      </c>
      <c r="R137" s="34">
        <f>Calculations!V113</f>
        <v>0</v>
      </c>
      <c r="S137" s="34">
        <f>Calculations!O113</f>
        <v>0</v>
      </c>
      <c r="T137" s="34">
        <f>Calculations!T113</f>
        <v>0</v>
      </c>
      <c r="U137" s="34">
        <f>Calculations!Z113</f>
        <v>0</v>
      </c>
      <c r="V137" s="34">
        <f>Calculations!AB113</f>
        <v>0</v>
      </c>
      <c r="W137" s="34">
        <f>Calculations!AA113</f>
        <v>0</v>
      </c>
      <c r="X137" s="34">
        <f>Calculations!AC113</f>
        <v>0</v>
      </c>
      <c r="Y137" s="34">
        <f>Calculations!AE113</f>
        <v>0</v>
      </c>
      <c r="Z137" s="34">
        <f>Calculations!AG113</f>
        <v>0</v>
      </c>
      <c r="AA137" s="34">
        <f>Calculations!AF113</f>
        <v>0</v>
      </c>
      <c r="AB137" s="34">
        <f>Calculations!AH113</f>
        <v>0</v>
      </c>
      <c r="AC137" s="21" t="s">
        <v>52</v>
      </c>
      <c r="AD137" s="20" t="s">
        <v>885</v>
      </c>
      <c r="AE137" s="26" t="s">
        <v>893</v>
      </c>
      <c r="AF137" s="26" t="s">
        <v>894</v>
      </c>
      <c r="AG137" s="26"/>
      <c r="AH137" s="20"/>
    </row>
    <row r="138" spans="2:34" x14ac:dyDescent="0.25">
      <c r="B138" s="11" t="str">
        <f>Calculations!A114</f>
        <v>19S172</v>
      </c>
      <c r="C138" s="20" t="str">
        <f>Calculations!B114</f>
        <v>15 Studholme Crescent</v>
      </c>
      <c r="D138" s="20" t="str">
        <f>Calculations!C114</f>
        <v>South Ribble</v>
      </c>
      <c r="E138" s="11" t="str">
        <f>Calculations!D114</f>
        <v>Housing</v>
      </c>
      <c r="F138" s="34">
        <f>Calculations!E114</f>
        <v>2.5000000000000001E-2</v>
      </c>
      <c r="G138" s="34">
        <f>Calculations!I114</f>
        <v>2.5000000000000001E-2</v>
      </c>
      <c r="H138" s="34">
        <f>Calculations!M114</f>
        <v>100</v>
      </c>
      <c r="I138" s="34">
        <f>Calculations!H114</f>
        <v>0</v>
      </c>
      <c r="J138" s="34">
        <f>Calculations!L114</f>
        <v>0</v>
      </c>
      <c r="K138" s="34">
        <f>Calculations!G114</f>
        <v>0</v>
      </c>
      <c r="L138" s="34">
        <f>Calculations!K114</f>
        <v>0</v>
      </c>
      <c r="M138" s="34">
        <f>Calculations!F114</f>
        <v>0</v>
      </c>
      <c r="N138" s="34">
        <f>Calculations!J114</f>
        <v>0</v>
      </c>
      <c r="O138" s="34">
        <f>Calculations!S114</f>
        <v>0</v>
      </c>
      <c r="P138" s="34">
        <f>Calculations!X114</f>
        <v>0</v>
      </c>
      <c r="Q138" s="34">
        <f>Calculations!P114</f>
        <v>0</v>
      </c>
      <c r="R138" s="34">
        <f>Calculations!V114</f>
        <v>0</v>
      </c>
      <c r="S138" s="34">
        <f>Calculations!O114</f>
        <v>0</v>
      </c>
      <c r="T138" s="34">
        <f>Calculations!T114</f>
        <v>0</v>
      </c>
      <c r="U138" s="34">
        <f>Calculations!Z114</f>
        <v>0</v>
      </c>
      <c r="V138" s="34">
        <f>Calculations!AB114</f>
        <v>0</v>
      </c>
      <c r="W138" s="34">
        <f>Calculations!AA114</f>
        <v>0</v>
      </c>
      <c r="X138" s="34">
        <f>Calculations!AC114</f>
        <v>0</v>
      </c>
      <c r="Y138" s="34">
        <f>Calculations!AE114</f>
        <v>0</v>
      </c>
      <c r="Z138" s="34">
        <f>Calculations!AG114</f>
        <v>0</v>
      </c>
      <c r="AA138" s="34">
        <f>Calculations!AF114</f>
        <v>0</v>
      </c>
      <c r="AB138" s="34">
        <f>Calculations!AH114</f>
        <v>0</v>
      </c>
      <c r="AC138" s="21" t="s">
        <v>52</v>
      </c>
      <c r="AD138" s="20" t="s">
        <v>885</v>
      </c>
      <c r="AE138" s="26" t="s">
        <v>893</v>
      </c>
      <c r="AF138" s="26" t="s">
        <v>894</v>
      </c>
      <c r="AG138" s="26"/>
      <c r="AH138" s="20"/>
    </row>
    <row r="139" spans="2:34" x14ac:dyDescent="0.25">
      <c r="B139" s="11" t="str">
        <f>Calculations!A115</f>
        <v>19S173</v>
      </c>
      <c r="C139" s="20" t="str">
        <f>Calculations!B115</f>
        <v>Land Adjacent 136 Liverpool Road</v>
      </c>
      <c r="D139" s="20" t="str">
        <f>Calculations!C115</f>
        <v>South Ribble</v>
      </c>
      <c r="E139" s="11" t="str">
        <f>Calculations!D115</f>
        <v>Housing</v>
      </c>
      <c r="F139" s="34">
        <f>Calculations!E115</f>
        <v>6.4000000000000001E-2</v>
      </c>
      <c r="G139" s="34">
        <f>Calculations!I115</f>
        <v>6.4000000000000001E-2</v>
      </c>
      <c r="H139" s="34">
        <f>Calculations!M115</f>
        <v>100</v>
      </c>
      <c r="I139" s="34">
        <f>Calculations!H115</f>
        <v>0</v>
      </c>
      <c r="J139" s="34">
        <f>Calculations!L115</f>
        <v>0</v>
      </c>
      <c r="K139" s="34">
        <f>Calculations!G115</f>
        <v>0</v>
      </c>
      <c r="L139" s="34">
        <f>Calculations!K115</f>
        <v>0</v>
      </c>
      <c r="M139" s="34">
        <f>Calculations!F115</f>
        <v>0</v>
      </c>
      <c r="N139" s="34">
        <f>Calculations!J115</f>
        <v>0</v>
      </c>
      <c r="O139" s="34">
        <f>Calculations!S115</f>
        <v>2.1000000000000001E-2</v>
      </c>
      <c r="P139" s="34">
        <f>Calculations!X115</f>
        <v>32.8125</v>
      </c>
      <c r="Q139" s="34">
        <f>Calculations!P115</f>
        <v>1E-3</v>
      </c>
      <c r="R139" s="34">
        <f>Calculations!V115</f>
        <v>1.5625</v>
      </c>
      <c r="S139" s="34">
        <f>Calculations!O115</f>
        <v>0</v>
      </c>
      <c r="T139" s="34">
        <f>Calculations!T115</f>
        <v>0</v>
      </c>
      <c r="U139" s="34">
        <f>Calculations!Z115</f>
        <v>0</v>
      </c>
      <c r="V139" s="34">
        <f>Calculations!AB115</f>
        <v>0</v>
      </c>
      <c r="W139" s="34">
        <f>Calculations!AA115</f>
        <v>0</v>
      </c>
      <c r="X139" s="34">
        <f>Calculations!AC115</f>
        <v>0</v>
      </c>
      <c r="Y139" s="34">
        <f>Calculations!AE115</f>
        <v>5.0000000000000001E-3</v>
      </c>
      <c r="Z139" s="34">
        <f>Calculations!AG115</f>
        <v>7.8125</v>
      </c>
      <c r="AA139" s="34">
        <f>Calculations!AF115</f>
        <v>2.5999999999999999E-2</v>
      </c>
      <c r="AB139" s="34">
        <f>Calculations!AH115</f>
        <v>40.625</v>
      </c>
      <c r="AC139" s="21" t="s">
        <v>52</v>
      </c>
      <c r="AD139" s="20" t="s">
        <v>883</v>
      </c>
      <c r="AE139" s="26" t="s">
        <v>889</v>
      </c>
      <c r="AF139" s="26" t="s">
        <v>890</v>
      </c>
      <c r="AG139" s="26" t="s">
        <v>1003</v>
      </c>
      <c r="AH139" s="20" t="s">
        <v>966</v>
      </c>
    </row>
    <row r="140" spans="2:34" x14ac:dyDescent="0.25">
      <c r="B140" s="11" t="str">
        <f>Calculations!A116</f>
        <v>19S174</v>
      </c>
      <c r="C140" s="20" t="str">
        <f>Calculations!B116</f>
        <v>Land Adjacent 22 Brownedge Rd</v>
      </c>
      <c r="D140" s="20" t="str">
        <f>Calculations!C116</f>
        <v>South Ribble</v>
      </c>
      <c r="E140" s="11" t="str">
        <f>Calculations!D116</f>
        <v>Housing</v>
      </c>
      <c r="F140" s="34">
        <f>Calculations!E116</f>
        <v>3.5999999999999997E-2</v>
      </c>
      <c r="G140" s="34">
        <f>Calculations!I116</f>
        <v>3.5999999999999997E-2</v>
      </c>
      <c r="H140" s="34">
        <f>Calculations!M116</f>
        <v>100</v>
      </c>
      <c r="I140" s="34">
        <f>Calculations!H116</f>
        <v>0</v>
      </c>
      <c r="J140" s="34">
        <f>Calculations!L116</f>
        <v>0</v>
      </c>
      <c r="K140" s="34">
        <f>Calculations!G116</f>
        <v>0</v>
      </c>
      <c r="L140" s="34">
        <f>Calculations!K116</f>
        <v>0</v>
      </c>
      <c r="M140" s="34">
        <f>Calculations!F116</f>
        <v>0</v>
      </c>
      <c r="N140" s="34">
        <f>Calculations!J116</f>
        <v>0</v>
      </c>
      <c r="O140" s="34">
        <f>Calculations!S116</f>
        <v>0</v>
      </c>
      <c r="P140" s="34">
        <f>Calculations!X116</f>
        <v>0</v>
      </c>
      <c r="Q140" s="34">
        <f>Calculations!P116</f>
        <v>0</v>
      </c>
      <c r="R140" s="34">
        <f>Calculations!V116</f>
        <v>0</v>
      </c>
      <c r="S140" s="34">
        <f>Calculations!O116</f>
        <v>0</v>
      </c>
      <c r="T140" s="34">
        <f>Calculations!T116</f>
        <v>0</v>
      </c>
      <c r="U140" s="34">
        <f>Calculations!Z116</f>
        <v>0</v>
      </c>
      <c r="V140" s="34">
        <f>Calculations!AB116</f>
        <v>0</v>
      </c>
      <c r="W140" s="34">
        <f>Calculations!AA116</f>
        <v>0</v>
      </c>
      <c r="X140" s="34">
        <f>Calculations!AC116</f>
        <v>0</v>
      </c>
      <c r="Y140" s="34">
        <f>Calculations!AE116</f>
        <v>0</v>
      </c>
      <c r="Z140" s="34">
        <f>Calculations!AG116</f>
        <v>0</v>
      </c>
      <c r="AA140" s="34">
        <f>Calculations!AF116</f>
        <v>0</v>
      </c>
      <c r="AB140" s="34">
        <f>Calculations!AH116</f>
        <v>0</v>
      </c>
      <c r="AC140" s="21" t="s">
        <v>52</v>
      </c>
      <c r="AD140" s="20" t="s">
        <v>885</v>
      </c>
      <c r="AE140" s="26" t="s">
        <v>893</v>
      </c>
      <c r="AF140" s="26" t="s">
        <v>894</v>
      </c>
      <c r="AG140" s="26"/>
      <c r="AH140" s="20"/>
    </row>
    <row r="141" spans="2:34" x14ac:dyDescent="0.25">
      <c r="B141" s="11" t="str">
        <f>Calculations!A117</f>
        <v>19S175</v>
      </c>
      <c r="C141" s="20" t="str">
        <f>Calculations!B117</f>
        <v>Land Adjacent 22 Cowling Lane</v>
      </c>
      <c r="D141" s="20" t="str">
        <f>Calculations!C117</f>
        <v>South Ribble</v>
      </c>
      <c r="E141" s="11" t="str">
        <f>Calculations!D117</f>
        <v>Housing</v>
      </c>
      <c r="F141" s="34">
        <f>Calculations!E117</f>
        <v>3.5999999999999997E-2</v>
      </c>
      <c r="G141" s="34">
        <f>Calculations!I117</f>
        <v>3.5999999999999997E-2</v>
      </c>
      <c r="H141" s="34">
        <f>Calculations!M117</f>
        <v>100</v>
      </c>
      <c r="I141" s="34">
        <f>Calculations!H117</f>
        <v>0</v>
      </c>
      <c r="J141" s="34">
        <f>Calculations!L117</f>
        <v>0</v>
      </c>
      <c r="K141" s="34">
        <f>Calculations!G117</f>
        <v>0</v>
      </c>
      <c r="L141" s="34">
        <f>Calculations!K117</f>
        <v>0</v>
      </c>
      <c r="M141" s="34">
        <f>Calculations!F117</f>
        <v>0</v>
      </c>
      <c r="N141" s="34">
        <f>Calculations!J117</f>
        <v>0</v>
      </c>
      <c r="O141" s="34">
        <f>Calculations!S117</f>
        <v>0</v>
      </c>
      <c r="P141" s="34">
        <f>Calculations!X117</f>
        <v>0</v>
      </c>
      <c r="Q141" s="34">
        <f>Calculations!P117</f>
        <v>0</v>
      </c>
      <c r="R141" s="34">
        <f>Calculations!V117</f>
        <v>0</v>
      </c>
      <c r="S141" s="34">
        <f>Calculations!O117</f>
        <v>0</v>
      </c>
      <c r="T141" s="34">
        <f>Calculations!T117</f>
        <v>0</v>
      </c>
      <c r="U141" s="34">
        <f>Calculations!Z117</f>
        <v>0</v>
      </c>
      <c r="V141" s="34">
        <f>Calculations!AB117</f>
        <v>0</v>
      </c>
      <c r="W141" s="34">
        <f>Calculations!AA117</f>
        <v>0</v>
      </c>
      <c r="X141" s="34">
        <f>Calculations!AC117</f>
        <v>0</v>
      </c>
      <c r="Y141" s="34">
        <f>Calculations!AE117</f>
        <v>0</v>
      </c>
      <c r="Z141" s="34">
        <f>Calculations!AG117</f>
        <v>0</v>
      </c>
      <c r="AA141" s="34">
        <f>Calculations!AF117</f>
        <v>0</v>
      </c>
      <c r="AB141" s="34">
        <f>Calculations!AH117</f>
        <v>0</v>
      </c>
      <c r="AC141" s="21" t="s">
        <v>52</v>
      </c>
      <c r="AD141" s="20" t="s">
        <v>885</v>
      </c>
      <c r="AE141" s="26" t="s">
        <v>893</v>
      </c>
      <c r="AF141" s="26" t="s">
        <v>894</v>
      </c>
      <c r="AG141" s="26"/>
      <c r="AH141" s="20"/>
    </row>
    <row r="142" spans="2:34" x14ac:dyDescent="0.25">
      <c r="B142" s="11" t="str">
        <f>Calculations!A118</f>
        <v>19S176</v>
      </c>
      <c r="C142" s="20" t="str">
        <f>Calculations!B118</f>
        <v>Land Adjacent The Fields, Long Moss Lane</v>
      </c>
      <c r="D142" s="20" t="str">
        <f>Calculations!C118</f>
        <v>South Ribble</v>
      </c>
      <c r="E142" s="11" t="str">
        <f>Calculations!D118</f>
        <v>Housing</v>
      </c>
      <c r="F142" s="34">
        <f>Calculations!E118</f>
        <v>6.0999999999999999E-2</v>
      </c>
      <c r="G142" s="34">
        <f>Calculations!I118</f>
        <v>6.0999999999999999E-2</v>
      </c>
      <c r="H142" s="34">
        <f>Calculations!M118</f>
        <v>100</v>
      </c>
      <c r="I142" s="34">
        <f>Calculations!H118</f>
        <v>0</v>
      </c>
      <c r="J142" s="34">
        <f>Calculations!L118</f>
        <v>0</v>
      </c>
      <c r="K142" s="34">
        <f>Calculations!G118</f>
        <v>0</v>
      </c>
      <c r="L142" s="34">
        <f>Calculations!K118</f>
        <v>0</v>
      </c>
      <c r="M142" s="34">
        <f>Calculations!F118</f>
        <v>0</v>
      </c>
      <c r="N142" s="34">
        <f>Calculations!J118</f>
        <v>0</v>
      </c>
      <c r="O142" s="34">
        <f>Calculations!S118</f>
        <v>0</v>
      </c>
      <c r="P142" s="34">
        <f>Calculations!X118</f>
        <v>0</v>
      </c>
      <c r="Q142" s="34">
        <f>Calculations!P118</f>
        <v>0</v>
      </c>
      <c r="R142" s="34">
        <f>Calculations!V118</f>
        <v>0</v>
      </c>
      <c r="S142" s="34">
        <f>Calculations!O118</f>
        <v>0</v>
      </c>
      <c r="T142" s="34">
        <f>Calculations!T118</f>
        <v>0</v>
      </c>
      <c r="U142" s="34">
        <f>Calculations!Z118</f>
        <v>0</v>
      </c>
      <c r="V142" s="34">
        <f>Calculations!AB118</f>
        <v>0</v>
      </c>
      <c r="W142" s="34">
        <f>Calculations!AA118</f>
        <v>0</v>
      </c>
      <c r="X142" s="34">
        <f>Calculations!AC118</f>
        <v>0</v>
      </c>
      <c r="Y142" s="34">
        <f>Calculations!AE118</f>
        <v>0</v>
      </c>
      <c r="Z142" s="34">
        <f>Calculations!AG118</f>
        <v>0</v>
      </c>
      <c r="AA142" s="34">
        <f>Calculations!AF118</f>
        <v>0</v>
      </c>
      <c r="AB142" s="34">
        <f>Calculations!AH118</f>
        <v>0</v>
      </c>
      <c r="AC142" s="21" t="s">
        <v>52</v>
      </c>
      <c r="AD142" s="20" t="s">
        <v>885</v>
      </c>
      <c r="AE142" s="26" t="s">
        <v>893</v>
      </c>
      <c r="AF142" s="26" t="s">
        <v>894</v>
      </c>
      <c r="AG142" s="26"/>
      <c r="AH142" s="20"/>
    </row>
    <row r="143" spans="2:34" ht="62.5" x14ac:dyDescent="0.25">
      <c r="B143" s="11" t="str">
        <f>Calculations!A119</f>
        <v>19S177</v>
      </c>
      <c r="C143" s="20" t="str">
        <f>Calculations!B119</f>
        <v>Land between Heatherleigh and Moss Ln, aka Croston Rd/Sth of Bannister Ln, aka Croston Rd Sth, aka Rear of 2 Leyland Ln - 420 Croston Rd north of Heatherleigh - North of Sthern Section (The Pastures - Tilia Homes - formerly Kier Homes)</v>
      </c>
      <c r="D143" s="20" t="str">
        <f>Calculations!C119</f>
        <v>South Ribble</v>
      </c>
      <c r="E143" s="11" t="str">
        <f>Calculations!D119</f>
        <v>Housing</v>
      </c>
      <c r="F143" s="34">
        <f>Calculations!E119</f>
        <v>6.1689999999999996</v>
      </c>
      <c r="G143" s="34">
        <f>Calculations!I119</f>
        <v>6.1689999999999996</v>
      </c>
      <c r="H143" s="34">
        <f>Calculations!M119</f>
        <v>100</v>
      </c>
      <c r="I143" s="34">
        <f>Calculations!H119</f>
        <v>0</v>
      </c>
      <c r="J143" s="34">
        <f>Calculations!L119</f>
        <v>0</v>
      </c>
      <c r="K143" s="34">
        <f>Calculations!G119</f>
        <v>0</v>
      </c>
      <c r="L143" s="34">
        <f>Calculations!K119</f>
        <v>0</v>
      </c>
      <c r="M143" s="34">
        <f>Calculations!F119</f>
        <v>0</v>
      </c>
      <c r="N143" s="34">
        <f>Calculations!J119</f>
        <v>0</v>
      </c>
      <c r="O143" s="34">
        <f>Calculations!S119</f>
        <v>0.60699999999999998</v>
      </c>
      <c r="P143" s="34">
        <f>Calculations!X119</f>
        <v>9.8395201815529258</v>
      </c>
      <c r="Q143" s="34">
        <f>Calculations!P119</f>
        <v>5.6000000000000001E-2</v>
      </c>
      <c r="R143" s="34">
        <f>Calculations!V119</f>
        <v>1.7993191765278003</v>
      </c>
      <c r="S143" s="34">
        <f>Calculations!O119</f>
        <v>5.5E-2</v>
      </c>
      <c r="T143" s="34">
        <f>Calculations!T119</f>
        <v>0.89155454692818936</v>
      </c>
      <c r="U143" s="34">
        <f>Calculations!Z119</f>
        <v>0</v>
      </c>
      <c r="V143" s="34">
        <f>Calculations!AB119</f>
        <v>0</v>
      </c>
      <c r="W143" s="34">
        <f>Calculations!AA119</f>
        <v>0</v>
      </c>
      <c r="X143" s="34">
        <f>Calculations!AC119</f>
        <v>0</v>
      </c>
      <c r="Y143" s="34">
        <f>Calculations!AE119</f>
        <v>0.104</v>
      </c>
      <c r="Z143" s="34">
        <f>Calculations!AG119</f>
        <v>1.6858485978278488</v>
      </c>
      <c r="AA143" s="34">
        <f>Calculations!AF119</f>
        <v>0.39500000000000002</v>
      </c>
      <c r="AB143" s="34">
        <f>Calculations!AH119</f>
        <v>6.4029826552115416</v>
      </c>
      <c r="AC143" s="21" t="s">
        <v>52</v>
      </c>
      <c r="AD143" s="20" t="s">
        <v>883</v>
      </c>
      <c r="AE143" s="26" t="s">
        <v>889</v>
      </c>
      <c r="AF143" s="26" t="s">
        <v>890</v>
      </c>
      <c r="AG143" s="26" t="s">
        <v>988</v>
      </c>
      <c r="AH143" s="20" t="s">
        <v>1004</v>
      </c>
    </row>
    <row r="144" spans="2:34" x14ac:dyDescent="0.25">
      <c r="B144" s="11" t="str">
        <f>Calculations!A120</f>
        <v>19S179</v>
      </c>
      <c r="C144" s="20" t="str">
        <f>Calculations!B120</f>
        <v>Land at Rear of 35 Ellen Street</v>
      </c>
      <c r="D144" s="20" t="str">
        <f>Calculations!C120</f>
        <v>South Ribble</v>
      </c>
      <c r="E144" s="11" t="str">
        <f>Calculations!D120</f>
        <v>Housing</v>
      </c>
      <c r="F144" s="34">
        <f>Calculations!E120</f>
        <v>1.9E-2</v>
      </c>
      <c r="G144" s="34">
        <f>Calculations!I120</f>
        <v>1.9E-2</v>
      </c>
      <c r="H144" s="34">
        <f>Calculations!M120</f>
        <v>100</v>
      </c>
      <c r="I144" s="34">
        <f>Calculations!H120</f>
        <v>0</v>
      </c>
      <c r="J144" s="34">
        <f>Calculations!L120</f>
        <v>0</v>
      </c>
      <c r="K144" s="34">
        <f>Calculations!G120</f>
        <v>0</v>
      </c>
      <c r="L144" s="34">
        <f>Calculations!K120</f>
        <v>0</v>
      </c>
      <c r="M144" s="34">
        <f>Calculations!F120</f>
        <v>0</v>
      </c>
      <c r="N144" s="34">
        <f>Calculations!J120</f>
        <v>0</v>
      </c>
      <c r="O144" s="34">
        <f>Calculations!S120</f>
        <v>0</v>
      </c>
      <c r="P144" s="34">
        <f>Calculations!X120</f>
        <v>0</v>
      </c>
      <c r="Q144" s="34">
        <f>Calculations!P120</f>
        <v>0</v>
      </c>
      <c r="R144" s="34">
        <f>Calculations!V120</f>
        <v>0</v>
      </c>
      <c r="S144" s="34">
        <f>Calculations!O120</f>
        <v>0</v>
      </c>
      <c r="T144" s="34">
        <f>Calculations!T120</f>
        <v>0</v>
      </c>
      <c r="U144" s="34">
        <f>Calculations!Z120</f>
        <v>0</v>
      </c>
      <c r="V144" s="34">
        <f>Calculations!AB120</f>
        <v>0</v>
      </c>
      <c r="W144" s="34">
        <f>Calculations!AA120</f>
        <v>0</v>
      </c>
      <c r="X144" s="34">
        <f>Calculations!AC120</f>
        <v>0</v>
      </c>
      <c r="Y144" s="34">
        <f>Calculations!AE120</f>
        <v>0</v>
      </c>
      <c r="Z144" s="34">
        <f>Calculations!AG120</f>
        <v>0</v>
      </c>
      <c r="AA144" s="34">
        <f>Calculations!AF120</f>
        <v>0</v>
      </c>
      <c r="AB144" s="34">
        <f>Calculations!AH120</f>
        <v>0</v>
      </c>
      <c r="AC144" s="21" t="s">
        <v>52</v>
      </c>
      <c r="AD144" s="20" t="s">
        <v>885</v>
      </c>
      <c r="AE144" s="26" t="s">
        <v>893</v>
      </c>
      <c r="AF144" s="26" t="s">
        <v>894</v>
      </c>
      <c r="AG144" s="26"/>
      <c r="AH144" s="20"/>
    </row>
    <row r="145" spans="2:34" x14ac:dyDescent="0.25">
      <c r="B145" s="11" t="str">
        <f>Calculations!A121</f>
        <v>19S181</v>
      </c>
      <c r="C145" s="20" t="str">
        <f>Calculations!B121</f>
        <v>Land Between 27-29 Park Lane</v>
      </c>
      <c r="D145" s="20" t="str">
        <f>Calculations!C121</f>
        <v>South Ribble</v>
      </c>
      <c r="E145" s="11" t="str">
        <f>Calculations!D121</f>
        <v>Housing</v>
      </c>
      <c r="F145" s="34">
        <f>Calculations!E121</f>
        <v>4.2000000000000003E-2</v>
      </c>
      <c r="G145" s="34">
        <f>Calculations!I121</f>
        <v>4.2000000000000003E-2</v>
      </c>
      <c r="H145" s="34">
        <f>Calculations!M121</f>
        <v>100</v>
      </c>
      <c r="I145" s="34">
        <f>Calculations!H121</f>
        <v>0</v>
      </c>
      <c r="J145" s="34">
        <f>Calculations!L121</f>
        <v>0</v>
      </c>
      <c r="K145" s="34">
        <f>Calculations!G121</f>
        <v>0</v>
      </c>
      <c r="L145" s="34">
        <f>Calculations!K121</f>
        <v>0</v>
      </c>
      <c r="M145" s="34">
        <f>Calculations!F121</f>
        <v>0</v>
      </c>
      <c r="N145" s="34">
        <f>Calculations!J121</f>
        <v>0</v>
      </c>
      <c r="O145" s="34">
        <f>Calculations!S121</f>
        <v>0</v>
      </c>
      <c r="P145" s="34">
        <f>Calculations!X121</f>
        <v>0</v>
      </c>
      <c r="Q145" s="34">
        <f>Calculations!P121</f>
        <v>0</v>
      </c>
      <c r="R145" s="34">
        <f>Calculations!V121</f>
        <v>0</v>
      </c>
      <c r="S145" s="34">
        <f>Calculations!O121</f>
        <v>0</v>
      </c>
      <c r="T145" s="34">
        <f>Calculations!T121</f>
        <v>0</v>
      </c>
      <c r="U145" s="34">
        <f>Calculations!Z121</f>
        <v>0</v>
      </c>
      <c r="V145" s="34">
        <f>Calculations!AB121</f>
        <v>0</v>
      </c>
      <c r="W145" s="34">
        <f>Calculations!AA121</f>
        <v>0</v>
      </c>
      <c r="X145" s="34">
        <f>Calculations!AC121</f>
        <v>0</v>
      </c>
      <c r="Y145" s="34">
        <f>Calculations!AE121</f>
        <v>0</v>
      </c>
      <c r="Z145" s="34">
        <f>Calculations!AG121</f>
        <v>0</v>
      </c>
      <c r="AA145" s="34">
        <f>Calculations!AF121</f>
        <v>0</v>
      </c>
      <c r="AB145" s="34">
        <f>Calculations!AH121</f>
        <v>0</v>
      </c>
      <c r="AC145" s="21" t="s">
        <v>52</v>
      </c>
      <c r="AD145" s="20" t="s">
        <v>885</v>
      </c>
      <c r="AE145" s="26" t="s">
        <v>893</v>
      </c>
      <c r="AF145" s="26" t="s">
        <v>894</v>
      </c>
      <c r="AG145" s="26"/>
      <c r="AH145" s="20"/>
    </row>
    <row r="146" spans="2:34" ht="75" x14ac:dyDescent="0.25">
      <c r="B146" s="11" t="str">
        <f>Calculations!A122</f>
        <v>19S182</v>
      </c>
      <c r="C146" s="20" t="str">
        <f>Calculations!B122</f>
        <v>Land Rear of Church and 249-251 Leyland Lane</v>
      </c>
      <c r="D146" s="20" t="str">
        <f>Calculations!C122</f>
        <v>South Ribble</v>
      </c>
      <c r="E146" s="11" t="str">
        <f>Calculations!D122</f>
        <v>Housing</v>
      </c>
      <c r="F146" s="34">
        <f>Calculations!E122</f>
        <v>0.61299999999999999</v>
      </c>
      <c r="G146" s="34">
        <f>Calculations!I122</f>
        <v>0.222</v>
      </c>
      <c r="H146" s="34">
        <f>Calculations!M122</f>
        <v>36.215334420880914</v>
      </c>
      <c r="I146" s="34">
        <f>Calculations!H122</f>
        <v>2.9000000000000001E-2</v>
      </c>
      <c r="J146" s="34">
        <f>Calculations!L122</f>
        <v>4.7308319738988587</v>
      </c>
      <c r="K146" s="34">
        <f>Calculations!G122</f>
        <v>5.0000000000000001E-3</v>
      </c>
      <c r="L146" s="34">
        <f>Calculations!K122</f>
        <v>0.81566068515497558</v>
      </c>
      <c r="M146" s="34">
        <f>Calculations!F122</f>
        <v>0.35699999999999998</v>
      </c>
      <c r="N146" s="34">
        <f>Calculations!J122</f>
        <v>58.238172920065253</v>
      </c>
      <c r="O146" s="34">
        <f>Calculations!S122</f>
        <v>0.34399999999999997</v>
      </c>
      <c r="P146" s="34">
        <f>Calculations!X122</f>
        <v>56.117455138662308</v>
      </c>
      <c r="Q146" s="34">
        <f>Calculations!P122</f>
        <v>0.185</v>
      </c>
      <c r="R146" s="34">
        <f>Calculations!V122</f>
        <v>48.776508972267536</v>
      </c>
      <c r="S146" s="34">
        <f>Calculations!O122</f>
        <v>0.114</v>
      </c>
      <c r="T146" s="34">
        <f>Calculations!T122</f>
        <v>18.597063621533444</v>
      </c>
      <c r="U146" s="34">
        <f>Calculations!Z122</f>
        <v>3.5000000000000003E-2</v>
      </c>
      <c r="V146" s="34">
        <f>Calculations!AB122</f>
        <v>5.709624796084829</v>
      </c>
      <c r="W146" s="34">
        <f>Calculations!AA122</f>
        <v>2.9000000000000001E-2</v>
      </c>
      <c r="X146" s="34">
        <f>Calculations!AC122</f>
        <v>4.7308319738988587</v>
      </c>
      <c r="Y146" s="34">
        <f>Calculations!AE122</f>
        <v>0.21099999999999999</v>
      </c>
      <c r="Z146" s="34">
        <f>Calculations!AG122</f>
        <v>34.420880913539968</v>
      </c>
      <c r="AA146" s="34">
        <f>Calculations!AF122</f>
        <v>6.0999999999999999E-2</v>
      </c>
      <c r="AB146" s="34">
        <f>Calculations!AH122</f>
        <v>9.9510603588907003</v>
      </c>
      <c r="AC146" s="21" t="s">
        <v>52</v>
      </c>
      <c r="AD146" s="20" t="s">
        <v>880</v>
      </c>
      <c r="AE146" s="26" t="s">
        <v>881</v>
      </c>
      <c r="AF146" s="26" t="s">
        <v>886</v>
      </c>
      <c r="AG146" s="26" t="s">
        <v>1005</v>
      </c>
      <c r="AH146" s="20" t="s">
        <v>966</v>
      </c>
    </row>
    <row r="147" spans="2:34" x14ac:dyDescent="0.25">
      <c r="B147" s="11" t="str">
        <f>Calculations!A123</f>
        <v>19S183</v>
      </c>
      <c r="C147" s="20" t="str">
        <f>Calculations!B123</f>
        <v>Rear of 195 Liverpool Old Road</v>
      </c>
      <c r="D147" s="20" t="str">
        <f>Calculations!C123</f>
        <v>South Ribble</v>
      </c>
      <c r="E147" s="11" t="str">
        <f>Calculations!D123</f>
        <v>Housing</v>
      </c>
      <c r="F147" s="34">
        <f>Calculations!E123</f>
        <v>5.2999999999999999E-2</v>
      </c>
      <c r="G147" s="34">
        <f>Calculations!I123</f>
        <v>5.2999999999999999E-2</v>
      </c>
      <c r="H147" s="34">
        <f>Calculations!M123</f>
        <v>100</v>
      </c>
      <c r="I147" s="34">
        <f>Calculations!H123</f>
        <v>0</v>
      </c>
      <c r="J147" s="34">
        <f>Calculations!L123</f>
        <v>0</v>
      </c>
      <c r="K147" s="34">
        <f>Calculations!G123</f>
        <v>0</v>
      </c>
      <c r="L147" s="34">
        <f>Calculations!K123</f>
        <v>0</v>
      </c>
      <c r="M147" s="34">
        <f>Calculations!F123</f>
        <v>0</v>
      </c>
      <c r="N147" s="34">
        <f>Calculations!J123</f>
        <v>0</v>
      </c>
      <c r="O147" s="34">
        <f>Calculations!S123</f>
        <v>0</v>
      </c>
      <c r="P147" s="34">
        <f>Calculations!X123</f>
        <v>0</v>
      </c>
      <c r="Q147" s="34">
        <f>Calculations!P123</f>
        <v>0</v>
      </c>
      <c r="R147" s="34">
        <f>Calculations!V123</f>
        <v>0</v>
      </c>
      <c r="S147" s="34">
        <f>Calculations!O123</f>
        <v>0</v>
      </c>
      <c r="T147" s="34">
        <f>Calculations!T123</f>
        <v>0</v>
      </c>
      <c r="U147" s="34">
        <f>Calculations!Z123</f>
        <v>0</v>
      </c>
      <c r="V147" s="34">
        <f>Calculations!AB123</f>
        <v>0</v>
      </c>
      <c r="W147" s="34">
        <f>Calculations!AA123</f>
        <v>0</v>
      </c>
      <c r="X147" s="34">
        <f>Calculations!AC123</f>
        <v>0</v>
      </c>
      <c r="Y147" s="34">
        <f>Calculations!AE123</f>
        <v>0</v>
      </c>
      <c r="Z147" s="34">
        <f>Calculations!AG123</f>
        <v>0</v>
      </c>
      <c r="AA147" s="34">
        <f>Calculations!AF123</f>
        <v>0</v>
      </c>
      <c r="AB147" s="34">
        <f>Calculations!AH123</f>
        <v>0</v>
      </c>
      <c r="AC147" s="21" t="s">
        <v>52</v>
      </c>
      <c r="AD147" s="20" t="s">
        <v>885</v>
      </c>
      <c r="AE147" s="26" t="s">
        <v>893</v>
      </c>
      <c r="AF147" s="26" t="s">
        <v>894</v>
      </c>
      <c r="AG147" s="26"/>
      <c r="AH147" s="20"/>
    </row>
    <row r="148" spans="2:34" ht="75" x14ac:dyDescent="0.25">
      <c r="B148" s="11" t="str">
        <f>Calculations!A124</f>
        <v>19S188</v>
      </c>
      <c r="C148" s="20" t="str">
        <f>Calculations!B124</f>
        <v>North Of Lancashire Business Park</v>
      </c>
      <c r="D148" s="20" t="str">
        <f>Calculations!C124</f>
        <v>South Ribble</v>
      </c>
      <c r="E148" s="11" t="str">
        <f>Calculations!D124</f>
        <v>Employment</v>
      </c>
      <c r="F148" s="34">
        <f>Calculations!E124</f>
        <v>9.234</v>
      </c>
      <c r="G148" s="34">
        <f>Calculations!I124</f>
        <v>6.8689999999999998</v>
      </c>
      <c r="H148" s="34">
        <f>Calculations!M124</f>
        <v>74.388130820879354</v>
      </c>
      <c r="I148" s="34">
        <f>Calculations!H124</f>
        <v>0.39500000000000002</v>
      </c>
      <c r="J148" s="34">
        <f>Calculations!L124</f>
        <v>4.2776694823478447</v>
      </c>
      <c r="K148" s="34">
        <f>Calculations!G124</f>
        <v>4.2999999999999997E-2</v>
      </c>
      <c r="L148" s="34">
        <f>Calculations!K124</f>
        <v>0.46567034871128438</v>
      </c>
      <c r="M148" s="34">
        <f>Calculations!F124</f>
        <v>1.927</v>
      </c>
      <c r="N148" s="34">
        <f>Calculations!J124</f>
        <v>20.868529348061511</v>
      </c>
      <c r="O148" s="34">
        <f>Calculations!S124</f>
        <v>1.349</v>
      </c>
      <c r="P148" s="34">
        <f>Calculations!X124</f>
        <v>14.609053497942387</v>
      </c>
      <c r="Q148" s="34">
        <f>Calculations!P124</f>
        <v>0.21199999999999999</v>
      </c>
      <c r="R148" s="34">
        <f>Calculations!V124</f>
        <v>6.5085553389646957</v>
      </c>
      <c r="S148" s="34">
        <f>Calculations!O124</f>
        <v>0.38900000000000001</v>
      </c>
      <c r="T148" s="34">
        <f>Calculations!T124</f>
        <v>4.2126922243881308</v>
      </c>
      <c r="U148" s="34">
        <f>Calculations!Z124</f>
        <v>2.3679999999999999</v>
      </c>
      <c r="V148" s="34">
        <f>Calculations!AB124</f>
        <v>25.644357808100498</v>
      </c>
      <c r="W148" s="34">
        <f>Calculations!AA124</f>
        <v>2.2839999999999998</v>
      </c>
      <c r="X148" s="34">
        <f>Calculations!AC124</f>
        <v>24.734676196664498</v>
      </c>
      <c r="Y148" s="34">
        <f>Calculations!AE124</f>
        <v>0.42499999999999999</v>
      </c>
      <c r="Z148" s="34">
        <f>Calculations!AG124</f>
        <v>4.602555772146415</v>
      </c>
      <c r="AA148" s="34">
        <f>Calculations!AF124</f>
        <v>0.749</v>
      </c>
      <c r="AB148" s="34">
        <f>Calculations!AH124</f>
        <v>8.1113277019709766</v>
      </c>
      <c r="AC148" s="21" t="s">
        <v>53</v>
      </c>
      <c r="AD148" s="20" t="s">
        <v>880</v>
      </c>
      <c r="AE148" s="26" t="s">
        <v>881</v>
      </c>
      <c r="AF148" s="26" t="s">
        <v>886</v>
      </c>
      <c r="AG148" s="26" t="s">
        <v>1006</v>
      </c>
      <c r="AH148" s="20"/>
    </row>
    <row r="149" spans="2:34" x14ac:dyDescent="0.25">
      <c r="B149" s="11" t="str">
        <f>Calculations!A125</f>
        <v>19S189</v>
      </c>
      <c r="C149" s="20" t="str">
        <f>Calculations!B125</f>
        <v>Land off West Paddock</v>
      </c>
      <c r="D149" s="20" t="str">
        <f>Calculations!C125</f>
        <v>South Ribble</v>
      </c>
      <c r="E149" s="11" t="str">
        <f>Calculations!D125</f>
        <v>Housing</v>
      </c>
      <c r="F149" s="34">
        <f>Calculations!E125</f>
        <v>1.9379999999999999</v>
      </c>
      <c r="G149" s="34">
        <f>Calculations!I125</f>
        <v>1.9379999999999999</v>
      </c>
      <c r="H149" s="34">
        <f>Calculations!M125</f>
        <v>100</v>
      </c>
      <c r="I149" s="34">
        <f>Calculations!H125</f>
        <v>0</v>
      </c>
      <c r="J149" s="34">
        <f>Calculations!L125</f>
        <v>0</v>
      </c>
      <c r="K149" s="34">
        <f>Calculations!G125</f>
        <v>0</v>
      </c>
      <c r="L149" s="34">
        <f>Calculations!K125</f>
        <v>0</v>
      </c>
      <c r="M149" s="34">
        <f>Calculations!F125</f>
        <v>0</v>
      </c>
      <c r="N149" s="34">
        <f>Calculations!J125</f>
        <v>0</v>
      </c>
      <c r="O149" s="34">
        <f>Calculations!S125</f>
        <v>6.9000000000000006E-2</v>
      </c>
      <c r="P149" s="34">
        <f>Calculations!X125</f>
        <v>3.560371517027864</v>
      </c>
      <c r="Q149" s="34">
        <f>Calculations!P125</f>
        <v>1.4999999999999999E-2</v>
      </c>
      <c r="R149" s="34">
        <f>Calculations!V125</f>
        <v>1.5995872033023737</v>
      </c>
      <c r="S149" s="34">
        <f>Calculations!O125</f>
        <v>1.6E-2</v>
      </c>
      <c r="T149" s="34">
        <f>Calculations!T125</f>
        <v>0.82559339525283804</v>
      </c>
      <c r="U149" s="34">
        <f>Calculations!Z125</f>
        <v>0</v>
      </c>
      <c r="V149" s="34">
        <f>Calculations!AB125</f>
        <v>0</v>
      </c>
      <c r="W149" s="34">
        <f>Calculations!AA125</f>
        <v>0</v>
      </c>
      <c r="X149" s="34">
        <f>Calculations!AC125</f>
        <v>0</v>
      </c>
      <c r="Y149" s="34">
        <f>Calculations!AE125</f>
        <v>3.6999999999999998E-2</v>
      </c>
      <c r="Z149" s="34">
        <f>Calculations!AG125</f>
        <v>1.9091847265221877</v>
      </c>
      <c r="AA149" s="34">
        <f>Calculations!AF125</f>
        <v>4.2000000000000003E-2</v>
      </c>
      <c r="AB149" s="34">
        <f>Calculations!AH125</f>
        <v>2.1671826625386998</v>
      </c>
      <c r="AC149" s="21" t="s">
        <v>52</v>
      </c>
      <c r="AD149" s="20" t="s">
        <v>883</v>
      </c>
      <c r="AE149" s="26" t="s">
        <v>889</v>
      </c>
      <c r="AF149" s="26" t="s">
        <v>890</v>
      </c>
      <c r="AG149" s="26" t="s">
        <v>988</v>
      </c>
      <c r="AH149" s="20" t="s">
        <v>972</v>
      </c>
    </row>
    <row r="150" spans="2:34" ht="37.5" x14ac:dyDescent="0.25">
      <c r="B150" s="11" t="str">
        <f>Calculations!A126</f>
        <v>19S190</v>
      </c>
      <c r="C150" s="20" t="str">
        <f>Calculations!B126</f>
        <v>Land Adjacent to Leyland Business Park, Farington</v>
      </c>
      <c r="D150" s="20" t="str">
        <f>Calculations!C126</f>
        <v>South Ribble</v>
      </c>
      <c r="E150" s="11" t="str">
        <f>Calculations!D126</f>
        <v>Employment</v>
      </c>
      <c r="F150" s="34">
        <f>Calculations!E126</f>
        <v>2.19</v>
      </c>
      <c r="G150" s="34">
        <f>Calculations!I126</f>
        <v>2.19</v>
      </c>
      <c r="H150" s="34">
        <f>Calculations!M126</f>
        <v>100</v>
      </c>
      <c r="I150" s="34">
        <f>Calculations!H126</f>
        <v>0</v>
      </c>
      <c r="J150" s="34">
        <f>Calculations!L126</f>
        <v>0</v>
      </c>
      <c r="K150" s="34">
        <f>Calculations!G126</f>
        <v>0</v>
      </c>
      <c r="L150" s="34">
        <f>Calculations!K126</f>
        <v>0</v>
      </c>
      <c r="M150" s="34">
        <f>Calculations!F126</f>
        <v>0</v>
      </c>
      <c r="N150" s="34">
        <f>Calculations!J126</f>
        <v>0</v>
      </c>
      <c r="O150" s="34">
        <f>Calculations!S126</f>
        <v>0.124</v>
      </c>
      <c r="P150" s="34">
        <f>Calculations!X126</f>
        <v>5.6621004566210047</v>
      </c>
      <c r="Q150" s="34">
        <f>Calculations!P126</f>
        <v>2.5000000000000001E-2</v>
      </c>
      <c r="R150" s="34">
        <f>Calculations!V126</f>
        <v>3.9269406392694064</v>
      </c>
      <c r="S150" s="34">
        <f>Calculations!O126</f>
        <v>6.0999999999999999E-2</v>
      </c>
      <c r="T150" s="34">
        <f>Calculations!T126</f>
        <v>2.7853881278538815</v>
      </c>
      <c r="U150" s="34">
        <f>Calculations!Z126</f>
        <v>0</v>
      </c>
      <c r="V150" s="34">
        <f>Calculations!AB126</f>
        <v>0</v>
      </c>
      <c r="W150" s="34">
        <f>Calculations!AA126</f>
        <v>0</v>
      </c>
      <c r="X150" s="34">
        <f>Calculations!AC126</f>
        <v>0</v>
      </c>
      <c r="Y150" s="34">
        <f>Calculations!AE126</f>
        <v>3.7999999999999999E-2</v>
      </c>
      <c r="Z150" s="34">
        <f>Calculations!AG126</f>
        <v>1.7351598173515983</v>
      </c>
      <c r="AA150" s="34">
        <f>Calculations!AF126</f>
        <v>3.9E-2</v>
      </c>
      <c r="AB150" s="34">
        <f>Calculations!AH126</f>
        <v>1.7808219178082192</v>
      </c>
      <c r="AC150" s="21" t="s">
        <v>53</v>
      </c>
      <c r="AD150" s="20" t="s">
        <v>883</v>
      </c>
      <c r="AE150" s="26" t="s">
        <v>889</v>
      </c>
      <c r="AF150" s="26" t="s">
        <v>890</v>
      </c>
      <c r="AG150" s="26" t="s">
        <v>1007</v>
      </c>
      <c r="AH150" s="20" t="s">
        <v>1008</v>
      </c>
    </row>
    <row r="151" spans="2:34" ht="75" x14ac:dyDescent="0.25">
      <c r="B151" s="11" t="str">
        <f>Calculations!A127</f>
        <v>19S191</v>
      </c>
      <c r="C151" s="20" t="str">
        <f>Calculations!B127</f>
        <v>Kellet Lane</v>
      </c>
      <c r="D151" s="20" t="str">
        <f>Calculations!C127</f>
        <v>South Ribble</v>
      </c>
      <c r="E151" s="11" t="str">
        <f>Calculations!D127</f>
        <v>Housing</v>
      </c>
      <c r="F151" s="34">
        <f>Calculations!E127</f>
        <v>2.6520000000000001</v>
      </c>
      <c r="G151" s="34">
        <f>Calculations!I127</f>
        <v>2.6440000000000001</v>
      </c>
      <c r="H151" s="34">
        <f>Calculations!M127</f>
        <v>99.698340874811464</v>
      </c>
      <c r="I151" s="34">
        <f>Calculations!H127</f>
        <v>0</v>
      </c>
      <c r="J151" s="34">
        <f>Calculations!L127</f>
        <v>0</v>
      </c>
      <c r="K151" s="34">
        <f>Calculations!G127</f>
        <v>0</v>
      </c>
      <c r="L151" s="34">
        <f>Calculations!K127</f>
        <v>0</v>
      </c>
      <c r="M151" s="34">
        <f>Calculations!F127</f>
        <v>8.0000000000000002E-3</v>
      </c>
      <c r="N151" s="34">
        <f>Calculations!J127</f>
        <v>0.30165912518853699</v>
      </c>
      <c r="O151" s="34">
        <f>Calculations!S127</f>
        <v>0.58400000000000007</v>
      </c>
      <c r="P151" s="34">
        <f>Calculations!X127</f>
        <v>22.021116138763201</v>
      </c>
      <c r="Q151" s="34">
        <f>Calculations!P127</f>
        <v>9.1999999999999998E-2</v>
      </c>
      <c r="R151" s="34">
        <f>Calculations!V127</f>
        <v>9.539969834087481</v>
      </c>
      <c r="S151" s="34">
        <f>Calculations!O127</f>
        <v>0.161</v>
      </c>
      <c r="T151" s="34">
        <f>Calculations!T127</f>
        <v>6.0708898944193059</v>
      </c>
      <c r="U151" s="34">
        <f>Calculations!Z127</f>
        <v>0</v>
      </c>
      <c r="V151" s="34">
        <f>Calculations!AB127</f>
        <v>0</v>
      </c>
      <c r="W151" s="34">
        <f>Calculations!AA127</f>
        <v>0</v>
      </c>
      <c r="X151" s="34">
        <f>Calculations!AC127</f>
        <v>0</v>
      </c>
      <c r="Y151" s="34">
        <f>Calculations!AE127</f>
        <v>0.36399999999999999</v>
      </c>
      <c r="Z151" s="34">
        <f>Calculations!AG127</f>
        <v>13.725490196078431</v>
      </c>
      <c r="AA151" s="34">
        <f>Calculations!AF127</f>
        <v>0.39400000000000002</v>
      </c>
      <c r="AB151" s="34">
        <f>Calculations!AH127</f>
        <v>14.856711915535445</v>
      </c>
      <c r="AC151" s="21" t="s">
        <v>52</v>
      </c>
      <c r="AD151" s="20" t="s">
        <v>880</v>
      </c>
      <c r="AE151" s="26" t="s">
        <v>881</v>
      </c>
      <c r="AF151" s="26" t="s">
        <v>886</v>
      </c>
      <c r="AG151" s="26" t="s">
        <v>1009</v>
      </c>
      <c r="AH151" s="20" t="s">
        <v>1010</v>
      </c>
    </row>
    <row r="152" spans="2:34" ht="25" x14ac:dyDescent="0.25">
      <c r="B152" s="11" t="str">
        <f>Calculations!A128</f>
        <v>19S194</v>
      </c>
      <c r="C152" s="20" t="str">
        <f>Calculations!B128</f>
        <v>Land Rear of Cornwood, Broadoak Lane</v>
      </c>
      <c r="D152" s="20" t="str">
        <f>Calculations!C128</f>
        <v>South Ribble</v>
      </c>
      <c r="E152" s="11" t="str">
        <f>Calculations!D128</f>
        <v>Housing</v>
      </c>
      <c r="F152" s="34">
        <f>Calculations!E128</f>
        <v>0.27800000000000002</v>
      </c>
      <c r="G152" s="34">
        <f>Calculations!I128</f>
        <v>0.27800000000000002</v>
      </c>
      <c r="H152" s="34">
        <f>Calculations!M128</f>
        <v>100</v>
      </c>
      <c r="I152" s="34">
        <f>Calculations!H128</f>
        <v>0</v>
      </c>
      <c r="J152" s="34">
        <f>Calculations!L128</f>
        <v>0</v>
      </c>
      <c r="K152" s="34">
        <f>Calculations!G128</f>
        <v>0</v>
      </c>
      <c r="L152" s="34">
        <f>Calculations!K128</f>
        <v>0</v>
      </c>
      <c r="M152" s="34">
        <f>Calculations!F128</f>
        <v>0</v>
      </c>
      <c r="N152" s="34">
        <f>Calculations!J128</f>
        <v>0</v>
      </c>
      <c r="O152" s="34">
        <f>Calculations!S128</f>
        <v>6.5000000000000002E-2</v>
      </c>
      <c r="P152" s="34">
        <f>Calculations!X128</f>
        <v>23.381294964028775</v>
      </c>
      <c r="Q152" s="34">
        <f>Calculations!P128</f>
        <v>1.7999999999999999E-2</v>
      </c>
      <c r="R152" s="34">
        <f>Calculations!V128</f>
        <v>6.4748201438848909</v>
      </c>
      <c r="S152" s="34">
        <f>Calculations!O128</f>
        <v>0</v>
      </c>
      <c r="T152" s="34">
        <f>Calculations!T128</f>
        <v>0</v>
      </c>
      <c r="U152" s="34">
        <f>Calculations!Z128</f>
        <v>0</v>
      </c>
      <c r="V152" s="34">
        <f>Calculations!AB128</f>
        <v>0</v>
      </c>
      <c r="W152" s="34">
        <f>Calculations!AA128</f>
        <v>0</v>
      </c>
      <c r="X152" s="34">
        <f>Calculations!AC128</f>
        <v>0</v>
      </c>
      <c r="Y152" s="34">
        <f>Calculations!AE128</f>
        <v>5.3999999999999999E-2</v>
      </c>
      <c r="Z152" s="34">
        <f>Calculations!AG128</f>
        <v>19.424460431654676</v>
      </c>
      <c r="AA152" s="34">
        <f>Calculations!AF128</f>
        <v>5.2999999999999999E-2</v>
      </c>
      <c r="AB152" s="34">
        <f>Calculations!AH128</f>
        <v>19.064748201438846</v>
      </c>
      <c r="AC152" s="21" t="s">
        <v>52</v>
      </c>
      <c r="AD152" s="20" t="s">
        <v>883</v>
      </c>
      <c r="AE152" s="26" t="s">
        <v>889</v>
      </c>
      <c r="AF152" s="26" t="s">
        <v>890</v>
      </c>
      <c r="AG152" s="26" t="s">
        <v>1011</v>
      </c>
      <c r="AH152" s="20" t="s">
        <v>1012</v>
      </c>
    </row>
    <row r="153" spans="2:34" ht="25" x14ac:dyDescent="0.25">
      <c r="B153" s="11" t="str">
        <f>Calculations!A129</f>
        <v>19S195</v>
      </c>
      <c r="C153" s="20" t="str">
        <f>Calculations!B129</f>
        <v>St Leonard's Vicarage Church Brow</v>
      </c>
      <c r="D153" s="20" t="str">
        <f>Calculations!C129</f>
        <v>South Ribble</v>
      </c>
      <c r="E153" s="11" t="str">
        <f>Calculations!D129</f>
        <v>Housing</v>
      </c>
      <c r="F153" s="34">
        <f>Calculations!E129</f>
        <v>0.82699999999999996</v>
      </c>
      <c r="G153" s="34">
        <f>Calculations!I129</f>
        <v>0.82699999999999996</v>
      </c>
      <c r="H153" s="34">
        <f>Calculations!M129</f>
        <v>100</v>
      </c>
      <c r="I153" s="34">
        <f>Calculations!H129</f>
        <v>0</v>
      </c>
      <c r="J153" s="34">
        <f>Calculations!L129</f>
        <v>0</v>
      </c>
      <c r="K153" s="34">
        <f>Calculations!G129</f>
        <v>0</v>
      </c>
      <c r="L153" s="34">
        <f>Calculations!K129</f>
        <v>0</v>
      </c>
      <c r="M153" s="34">
        <f>Calculations!F129</f>
        <v>0</v>
      </c>
      <c r="N153" s="34">
        <f>Calculations!J129</f>
        <v>0</v>
      </c>
      <c r="O153" s="34">
        <f>Calculations!S129</f>
        <v>0.01</v>
      </c>
      <c r="P153" s="34">
        <f>Calculations!X129</f>
        <v>1.2091898428053205</v>
      </c>
      <c r="Q153" s="34">
        <f>Calculations!P129</f>
        <v>0</v>
      </c>
      <c r="R153" s="34">
        <f>Calculations!V129</f>
        <v>0</v>
      </c>
      <c r="S153" s="34">
        <f>Calculations!O129</f>
        <v>0</v>
      </c>
      <c r="T153" s="34">
        <f>Calculations!T129</f>
        <v>0</v>
      </c>
      <c r="U153" s="34">
        <f>Calculations!Z129</f>
        <v>0</v>
      </c>
      <c r="V153" s="34">
        <f>Calculations!AB129</f>
        <v>0</v>
      </c>
      <c r="W153" s="34">
        <f>Calculations!AA129</f>
        <v>0</v>
      </c>
      <c r="X153" s="34">
        <f>Calculations!AC129</f>
        <v>0</v>
      </c>
      <c r="Y153" s="34">
        <f>Calculations!AE129</f>
        <v>7.0000000000000001E-3</v>
      </c>
      <c r="Z153" s="34">
        <f>Calculations!AG129</f>
        <v>0.84643288996372434</v>
      </c>
      <c r="AA153" s="34">
        <f>Calculations!AF129</f>
        <v>1.4E-2</v>
      </c>
      <c r="AB153" s="34">
        <f>Calculations!AH129</f>
        <v>1.6928657799274487</v>
      </c>
      <c r="AC153" s="21" t="s">
        <v>52</v>
      </c>
      <c r="AD153" s="20" t="s">
        <v>883</v>
      </c>
      <c r="AE153" s="26" t="s">
        <v>889</v>
      </c>
      <c r="AF153" s="26" t="s">
        <v>890</v>
      </c>
      <c r="AG153" s="26" t="s">
        <v>1013</v>
      </c>
      <c r="AH153" s="20" t="s">
        <v>1014</v>
      </c>
    </row>
    <row r="154" spans="2:34" ht="25" x14ac:dyDescent="0.25">
      <c r="B154" s="11" t="str">
        <f>Calculations!A130</f>
        <v>19S196</v>
      </c>
      <c r="C154" s="20" t="str">
        <f>Calculations!B130</f>
        <v>Land Adjacnet 19 and 21 Chapel Lane</v>
      </c>
      <c r="D154" s="20" t="str">
        <f>Calculations!C130</f>
        <v>South Ribble</v>
      </c>
      <c r="E154" s="11" t="str">
        <f>Calculations!D130</f>
        <v>Housing</v>
      </c>
      <c r="F154" s="34">
        <f>Calculations!E130</f>
        <v>0.61199999999999999</v>
      </c>
      <c r="G154" s="34">
        <f>Calculations!I130</f>
        <v>0.61199999999999999</v>
      </c>
      <c r="H154" s="34">
        <f>Calculations!M130</f>
        <v>100</v>
      </c>
      <c r="I154" s="34">
        <f>Calculations!H130</f>
        <v>0</v>
      </c>
      <c r="J154" s="34">
        <f>Calculations!L130</f>
        <v>0</v>
      </c>
      <c r="K154" s="34">
        <f>Calculations!G130</f>
        <v>0</v>
      </c>
      <c r="L154" s="34">
        <f>Calculations!K130</f>
        <v>0</v>
      </c>
      <c r="M154" s="34">
        <f>Calculations!F130</f>
        <v>0</v>
      </c>
      <c r="N154" s="34">
        <f>Calculations!J130</f>
        <v>0</v>
      </c>
      <c r="O154" s="34">
        <f>Calculations!S130</f>
        <v>5.1999999999999998E-2</v>
      </c>
      <c r="P154" s="34">
        <f>Calculations!X130</f>
        <v>8.4967320261437909</v>
      </c>
      <c r="Q154" s="34">
        <f>Calculations!P130</f>
        <v>0</v>
      </c>
      <c r="R154" s="34">
        <f>Calculations!V130</f>
        <v>0</v>
      </c>
      <c r="S154" s="34">
        <f>Calculations!O130</f>
        <v>0</v>
      </c>
      <c r="T154" s="34">
        <f>Calculations!T130</f>
        <v>0</v>
      </c>
      <c r="U154" s="34">
        <f>Calculations!Z130</f>
        <v>0</v>
      </c>
      <c r="V154" s="34">
        <f>Calculations!AB130</f>
        <v>0</v>
      </c>
      <c r="W154" s="34">
        <f>Calculations!AA130</f>
        <v>0</v>
      </c>
      <c r="X154" s="34">
        <f>Calculations!AC130</f>
        <v>0</v>
      </c>
      <c r="Y154" s="34">
        <f>Calculations!AE130</f>
        <v>3.2000000000000001E-2</v>
      </c>
      <c r="Z154" s="34">
        <f>Calculations!AG130</f>
        <v>5.2287581699346406</v>
      </c>
      <c r="AA154" s="34">
        <f>Calculations!AF130</f>
        <v>6.4000000000000001E-2</v>
      </c>
      <c r="AB154" s="34">
        <f>Calculations!AH130</f>
        <v>10.457516339869281</v>
      </c>
      <c r="AC154" s="21" t="s">
        <v>52</v>
      </c>
      <c r="AD154" s="20" t="s">
        <v>883</v>
      </c>
      <c r="AE154" s="26" t="s">
        <v>889</v>
      </c>
      <c r="AF154" s="26" t="s">
        <v>890</v>
      </c>
      <c r="AG154" s="26" t="s">
        <v>1015</v>
      </c>
      <c r="AH154" s="20" t="s">
        <v>1012</v>
      </c>
    </row>
    <row r="155" spans="2:34" x14ac:dyDescent="0.25">
      <c r="B155" s="11" t="str">
        <f>Calculations!A131</f>
        <v>19S197</v>
      </c>
      <c r="C155" s="20" t="str">
        <f>Calculations!B131</f>
        <v>Baxi New Offices, Ribble House, Brownedge Road,</v>
      </c>
      <c r="D155" s="20" t="str">
        <f>Calculations!C131</f>
        <v>South Ribble</v>
      </c>
      <c r="E155" s="11" t="str">
        <f>Calculations!D131</f>
        <v>Housing</v>
      </c>
      <c r="F155" s="34">
        <f>Calculations!E131</f>
        <v>0.40100000000000002</v>
      </c>
      <c r="G155" s="34">
        <f>Calculations!I131</f>
        <v>0.40100000000000002</v>
      </c>
      <c r="H155" s="34">
        <f>Calculations!M131</f>
        <v>100</v>
      </c>
      <c r="I155" s="34">
        <f>Calculations!H131</f>
        <v>0</v>
      </c>
      <c r="J155" s="34">
        <f>Calculations!L131</f>
        <v>0</v>
      </c>
      <c r="K155" s="34">
        <f>Calculations!G131</f>
        <v>0</v>
      </c>
      <c r="L155" s="34">
        <f>Calculations!K131</f>
        <v>0</v>
      </c>
      <c r="M155" s="34">
        <f>Calculations!F131</f>
        <v>0</v>
      </c>
      <c r="N155" s="34">
        <f>Calculations!J131</f>
        <v>0</v>
      </c>
      <c r="O155" s="34">
        <f>Calculations!S131</f>
        <v>8.9999999999999993E-3</v>
      </c>
      <c r="P155" s="34">
        <f>Calculations!X131</f>
        <v>2.2443890274314211</v>
      </c>
      <c r="Q155" s="34">
        <f>Calculations!P131</f>
        <v>0</v>
      </c>
      <c r="R155" s="34">
        <f>Calculations!V131</f>
        <v>0</v>
      </c>
      <c r="S155" s="34">
        <f>Calculations!O131</f>
        <v>0</v>
      </c>
      <c r="T155" s="34">
        <f>Calculations!T131</f>
        <v>0</v>
      </c>
      <c r="U155" s="34">
        <f>Calculations!Z131</f>
        <v>0</v>
      </c>
      <c r="V155" s="34">
        <f>Calculations!AB131</f>
        <v>0</v>
      </c>
      <c r="W155" s="34">
        <f>Calculations!AA131</f>
        <v>0</v>
      </c>
      <c r="X155" s="34">
        <f>Calculations!AC131</f>
        <v>0</v>
      </c>
      <c r="Y155" s="34">
        <f>Calculations!AE131</f>
        <v>7.0000000000000001E-3</v>
      </c>
      <c r="Z155" s="34">
        <f>Calculations!AG131</f>
        <v>1.7456359102244388</v>
      </c>
      <c r="AA155" s="34">
        <f>Calculations!AF131</f>
        <v>1.4E-2</v>
      </c>
      <c r="AB155" s="34">
        <f>Calculations!AH131</f>
        <v>3.4912718204488775</v>
      </c>
      <c r="AC155" s="21" t="s">
        <v>52</v>
      </c>
      <c r="AD155" s="20" t="s">
        <v>883</v>
      </c>
      <c r="AE155" s="26" t="s">
        <v>889</v>
      </c>
      <c r="AF155" s="26" t="s">
        <v>890</v>
      </c>
      <c r="AG155" s="26" t="s">
        <v>1016</v>
      </c>
      <c r="AH155" s="20" t="s">
        <v>1012</v>
      </c>
    </row>
    <row r="156" spans="2:34" ht="75" x14ac:dyDescent="0.25">
      <c r="B156" s="11" t="str">
        <f>Calculations!A132</f>
        <v>19S198</v>
      </c>
      <c r="C156" s="20" t="str">
        <f>Calculations!B132</f>
        <v>HPH Mayfield House Haulage Yard (Formerly Pickfords), Chorley Road</v>
      </c>
      <c r="D156" s="20" t="str">
        <f>Calculations!C132</f>
        <v>South Ribble</v>
      </c>
      <c r="E156" s="11" t="str">
        <f>Calculations!D132</f>
        <v>Housing</v>
      </c>
      <c r="F156" s="34">
        <f>Calculations!E132</f>
        <v>0.54600000000000004</v>
      </c>
      <c r="G156" s="34">
        <f>Calculations!I132</f>
        <v>1.3000000000000067E-2</v>
      </c>
      <c r="H156" s="34">
        <f>Calculations!M132</f>
        <v>2.3809523809523929</v>
      </c>
      <c r="I156" s="34">
        <f>Calculations!H132</f>
        <v>0.48099999999999998</v>
      </c>
      <c r="J156" s="34">
        <f>Calculations!L132</f>
        <v>88.095238095238088</v>
      </c>
      <c r="K156" s="34">
        <f>Calculations!G132</f>
        <v>0</v>
      </c>
      <c r="L156" s="34">
        <f>Calculations!K132</f>
        <v>0</v>
      </c>
      <c r="M156" s="34">
        <f>Calculations!F132</f>
        <v>5.1999999999999998E-2</v>
      </c>
      <c r="N156" s="34">
        <f>Calculations!J132</f>
        <v>9.5238095238095237</v>
      </c>
      <c r="O156" s="34">
        <f>Calculations!S132</f>
        <v>0.36399999999999999</v>
      </c>
      <c r="P156" s="34">
        <f>Calculations!X132</f>
        <v>66.666666666666657</v>
      </c>
      <c r="Q156" s="34">
        <f>Calculations!P132</f>
        <v>6.8000000000000005E-2</v>
      </c>
      <c r="R156" s="34">
        <f>Calculations!V132</f>
        <v>23.076923076923077</v>
      </c>
      <c r="S156" s="34">
        <f>Calculations!O132</f>
        <v>5.8000000000000003E-2</v>
      </c>
      <c r="T156" s="34">
        <f>Calculations!T132</f>
        <v>10.622710622710622</v>
      </c>
      <c r="U156" s="34">
        <f>Calculations!Z132</f>
        <v>5.1999999999999998E-2</v>
      </c>
      <c r="V156" s="34">
        <f>Calculations!AB132</f>
        <v>9.5238095238095237</v>
      </c>
      <c r="W156" s="34">
        <f>Calculations!AA132</f>
        <v>0</v>
      </c>
      <c r="X156" s="34">
        <f>Calculations!AC132</f>
        <v>0</v>
      </c>
      <c r="Y156" s="34">
        <f>Calculations!AE132</f>
        <v>0.22</v>
      </c>
      <c r="Z156" s="34">
        <f>Calculations!AG132</f>
        <v>40.293040293040292</v>
      </c>
      <c r="AA156" s="34">
        <f>Calculations!AF132</f>
        <v>0.3</v>
      </c>
      <c r="AB156" s="34">
        <f>Calculations!AH132</f>
        <v>54.945054945054942</v>
      </c>
      <c r="AC156" s="21" t="s">
        <v>52</v>
      </c>
      <c r="AD156" s="20" t="s">
        <v>880</v>
      </c>
      <c r="AE156" s="26" t="s">
        <v>881</v>
      </c>
      <c r="AF156" s="26" t="s">
        <v>886</v>
      </c>
      <c r="AG156" s="26" t="s">
        <v>1017</v>
      </c>
      <c r="AH156" s="20" t="s">
        <v>1018</v>
      </c>
    </row>
    <row r="157" spans="2:34" ht="75" x14ac:dyDescent="0.25">
      <c r="B157" s="11" t="str">
        <f>Calculations!A133</f>
        <v>19S199</v>
      </c>
      <c r="C157" s="20" t="str">
        <f>Calculations!B133</f>
        <v>Lostock Grove Rest Home, Slater Lane</v>
      </c>
      <c r="D157" s="20" t="str">
        <f>Calculations!C133</f>
        <v>South Ribble</v>
      </c>
      <c r="E157" s="11" t="str">
        <f>Calculations!D133</f>
        <v>Housing</v>
      </c>
      <c r="F157" s="34">
        <f>Calculations!E133</f>
        <v>0.183</v>
      </c>
      <c r="G157" s="34">
        <f>Calculations!I133</f>
        <v>6.0999999999999985E-2</v>
      </c>
      <c r="H157" s="34">
        <f>Calculations!M133</f>
        <v>33.333333333333329</v>
      </c>
      <c r="I157" s="34">
        <f>Calculations!H133</f>
        <v>0.105</v>
      </c>
      <c r="J157" s="34">
        <f>Calculations!L133</f>
        <v>57.377049180327866</v>
      </c>
      <c r="K157" s="34">
        <f>Calculations!G133</f>
        <v>1E-3</v>
      </c>
      <c r="L157" s="34">
        <f>Calculations!K133</f>
        <v>0.54644808743169404</v>
      </c>
      <c r="M157" s="34">
        <f>Calculations!F133</f>
        <v>1.6E-2</v>
      </c>
      <c r="N157" s="34">
        <f>Calculations!J133</f>
        <v>8.7431693989071047</v>
      </c>
      <c r="O157" s="34">
        <f>Calculations!S133</f>
        <v>0.10200000000000001</v>
      </c>
      <c r="P157" s="34">
        <f>Calculations!X133</f>
        <v>55.73770491803279</v>
      </c>
      <c r="Q157" s="34">
        <f>Calculations!P133</f>
        <v>6.0000000000000001E-3</v>
      </c>
      <c r="R157" s="34">
        <f>Calculations!V133</f>
        <v>3.278688524590164</v>
      </c>
      <c r="S157" s="34">
        <f>Calculations!O133</f>
        <v>0</v>
      </c>
      <c r="T157" s="34">
        <f>Calculations!T133</f>
        <v>0</v>
      </c>
      <c r="U157" s="34">
        <f>Calculations!Z133</f>
        <v>0.11700000000000001</v>
      </c>
      <c r="V157" s="34">
        <f>Calculations!AB133</f>
        <v>63.934426229508205</v>
      </c>
      <c r="W157" s="34">
        <f>Calculations!AA133</f>
        <v>0.09</v>
      </c>
      <c r="X157" s="34">
        <f>Calculations!AC133</f>
        <v>49.180327868852459</v>
      </c>
      <c r="Y157" s="34">
        <f>Calculations!AE133</f>
        <v>0.03</v>
      </c>
      <c r="Z157" s="34">
        <f>Calculations!AG133</f>
        <v>16.393442622950818</v>
      </c>
      <c r="AA157" s="34">
        <f>Calculations!AF133</f>
        <v>0.112</v>
      </c>
      <c r="AB157" s="34">
        <f>Calculations!AH133</f>
        <v>61.202185792349731</v>
      </c>
      <c r="AC157" s="21" t="s">
        <v>52</v>
      </c>
      <c r="AD157" s="20" t="s">
        <v>880</v>
      </c>
      <c r="AE157" s="26" t="s">
        <v>881</v>
      </c>
      <c r="AF157" s="26" t="s">
        <v>886</v>
      </c>
      <c r="AG157" s="26" t="s">
        <v>1019</v>
      </c>
      <c r="AH157" s="20" t="s">
        <v>1012</v>
      </c>
    </row>
    <row r="158" spans="2:34" x14ac:dyDescent="0.25">
      <c r="B158" s="11" t="str">
        <f>Calculations!A134</f>
        <v>19S201</v>
      </c>
      <c r="C158" s="20" t="str">
        <f>Calculations!B134</f>
        <v>Farington Saw Mills, Stanifield Lane</v>
      </c>
      <c r="D158" s="20" t="str">
        <f>Calculations!C134</f>
        <v>South Ribble</v>
      </c>
      <c r="E158" s="11" t="str">
        <f>Calculations!D134</f>
        <v>Housing</v>
      </c>
      <c r="F158" s="34">
        <f>Calculations!E134</f>
        <v>0.30399999999999999</v>
      </c>
      <c r="G158" s="34">
        <f>Calculations!I134</f>
        <v>0.30399999999999999</v>
      </c>
      <c r="H158" s="34">
        <f>Calculations!M134</f>
        <v>100</v>
      </c>
      <c r="I158" s="34">
        <f>Calculations!H134</f>
        <v>0</v>
      </c>
      <c r="J158" s="34">
        <f>Calculations!L134</f>
        <v>0</v>
      </c>
      <c r="K158" s="34">
        <f>Calculations!G134</f>
        <v>0</v>
      </c>
      <c r="L158" s="34">
        <f>Calculations!K134</f>
        <v>0</v>
      </c>
      <c r="M158" s="34">
        <f>Calculations!F134</f>
        <v>0</v>
      </c>
      <c r="N158" s="34">
        <f>Calculations!J134</f>
        <v>0</v>
      </c>
      <c r="O158" s="34">
        <f>Calculations!S134</f>
        <v>0</v>
      </c>
      <c r="P158" s="34">
        <f>Calculations!X134</f>
        <v>0</v>
      </c>
      <c r="Q158" s="34">
        <f>Calculations!P134</f>
        <v>0</v>
      </c>
      <c r="R158" s="34">
        <f>Calculations!V134</f>
        <v>0</v>
      </c>
      <c r="S158" s="34">
        <f>Calculations!O134</f>
        <v>0</v>
      </c>
      <c r="T158" s="34">
        <f>Calculations!T134</f>
        <v>0</v>
      </c>
      <c r="U158" s="34">
        <f>Calculations!Z134</f>
        <v>0</v>
      </c>
      <c r="V158" s="34">
        <f>Calculations!AB134</f>
        <v>0</v>
      </c>
      <c r="W158" s="34">
        <f>Calculations!AA134</f>
        <v>0</v>
      </c>
      <c r="X158" s="34">
        <f>Calculations!AC134</f>
        <v>0</v>
      </c>
      <c r="Y158" s="34">
        <f>Calculations!AE134</f>
        <v>0</v>
      </c>
      <c r="Z158" s="34">
        <f>Calculations!AG134</f>
        <v>0</v>
      </c>
      <c r="AA158" s="34">
        <f>Calculations!AF134</f>
        <v>0</v>
      </c>
      <c r="AB158" s="34">
        <f>Calculations!AH134</f>
        <v>0</v>
      </c>
      <c r="AC158" s="21" t="s">
        <v>52</v>
      </c>
      <c r="AD158" s="20" t="s">
        <v>885</v>
      </c>
      <c r="AE158" s="26" t="s">
        <v>893</v>
      </c>
      <c r="AF158" s="26" t="s">
        <v>894</v>
      </c>
      <c r="AG158" s="26"/>
      <c r="AH158" s="20"/>
    </row>
    <row r="159" spans="2:34" ht="25" x14ac:dyDescent="0.25">
      <c r="B159" s="11" t="str">
        <f>Calculations!A135</f>
        <v>19S202</v>
      </c>
      <c r="C159" s="20" t="str">
        <f>Calculations!B135</f>
        <v>85 Todd Lane North (Cartmell &amp; Barlow Ltd/BJ Watsons)</v>
      </c>
      <c r="D159" s="20" t="str">
        <f>Calculations!C135</f>
        <v>South Ribble</v>
      </c>
      <c r="E159" s="11" t="str">
        <f>Calculations!D135</f>
        <v>Housing</v>
      </c>
      <c r="F159" s="34">
        <f>Calculations!E135</f>
        <v>0.312</v>
      </c>
      <c r="G159" s="34">
        <f>Calculations!I135</f>
        <v>0.312</v>
      </c>
      <c r="H159" s="34">
        <f>Calculations!M135</f>
        <v>100</v>
      </c>
      <c r="I159" s="34">
        <f>Calculations!H135</f>
        <v>0</v>
      </c>
      <c r="J159" s="34">
        <f>Calculations!L135</f>
        <v>0</v>
      </c>
      <c r="K159" s="34">
        <f>Calculations!G135</f>
        <v>0</v>
      </c>
      <c r="L159" s="34">
        <f>Calculations!K135</f>
        <v>0</v>
      </c>
      <c r="M159" s="34">
        <f>Calculations!F135</f>
        <v>0</v>
      </c>
      <c r="N159" s="34">
        <f>Calculations!J135</f>
        <v>0</v>
      </c>
      <c r="O159" s="34">
        <f>Calculations!S135</f>
        <v>3.0000000000000001E-3</v>
      </c>
      <c r="P159" s="34">
        <f>Calculations!X135</f>
        <v>0.96153846153846156</v>
      </c>
      <c r="Q159" s="34">
        <f>Calculations!P135</f>
        <v>0</v>
      </c>
      <c r="R159" s="34">
        <f>Calculations!V135</f>
        <v>0</v>
      </c>
      <c r="S159" s="34">
        <f>Calculations!O135</f>
        <v>0</v>
      </c>
      <c r="T159" s="34">
        <f>Calculations!T135</f>
        <v>0</v>
      </c>
      <c r="U159" s="34">
        <f>Calculations!Z135</f>
        <v>0</v>
      </c>
      <c r="V159" s="34">
        <f>Calculations!AB135</f>
        <v>0</v>
      </c>
      <c r="W159" s="34">
        <f>Calculations!AA135</f>
        <v>0</v>
      </c>
      <c r="X159" s="34">
        <f>Calculations!AC135</f>
        <v>0</v>
      </c>
      <c r="Y159" s="34">
        <f>Calculations!AE135</f>
        <v>0</v>
      </c>
      <c r="Z159" s="34">
        <f>Calculations!AG135</f>
        <v>0</v>
      </c>
      <c r="AA159" s="34">
        <f>Calculations!AF135</f>
        <v>7.0000000000000001E-3</v>
      </c>
      <c r="AB159" s="34">
        <f>Calculations!AH135</f>
        <v>2.2435897435897436</v>
      </c>
      <c r="AC159" s="21" t="s">
        <v>52</v>
      </c>
      <c r="AD159" s="20" t="s">
        <v>883</v>
      </c>
      <c r="AE159" s="26" t="s">
        <v>889</v>
      </c>
      <c r="AF159" s="26" t="s">
        <v>890</v>
      </c>
      <c r="AG159" s="26" t="s">
        <v>1020</v>
      </c>
      <c r="AH159" s="20" t="s">
        <v>1012</v>
      </c>
    </row>
    <row r="160" spans="2:34" ht="25" x14ac:dyDescent="0.25">
      <c r="B160" s="11" t="str">
        <f>Calculations!A136</f>
        <v>19S203</v>
      </c>
      <c r="C160" s="20" t="str">
        <f>Calculations!B136</f>
        <v>Land Adjacent to 20 Ladyacre</v>
      </c>
      <c r="D160" s="20" t="str">
        <f>Calculations!C136</f>
        <v>South Ribble</v>
      </c>
      <c r="E160" s="11" t="str">
        <f>Calculations!D136</f>
        <v>Housing</v>
      </c>
      <c r="F160" s="34">
        <f>Calculations!E136</f>
        <v>0.22600000000000001</v>
      </c>
      <c r="G160" s="34">
        <f>Calculations!I136</f>
        <v>0.22600000000000001</v>
      </c>
      <c r="H160" s="34">
        <f>Calculations!M136</f>
        <v>100</v>
      </c>
      <c r="I160" s="34">
        <f>Calculations!H136</f>
        <v>0</v>
      </c>
      <c r="J160" s="34">
        <f>Calculations!L136</f>
        <v>0</v>
      </c>
      <c r="K160" s="34">
        <f>Calculations!G136</f>
        <v>0</v>
      </c>
      <c r="L160" s="34">
        <f>Calculations!K136</f>
        <v>0</v>
      </c>
      <c r="M160" s="34">
        <f>Calculations!F136</f>
        <v>0</v>
      </c>
      <c r="N160" s="34">
        <f>Calculations!J136</f>
        <v>0</v>
      </c>
      <c r="O160" s="34">
        <f>Calculations!S136</f>
        <v>0.152</v>
      </c>
      <c r="P160" s="34">
        <f>Calculations!X136</f>
        <v>67.25663716814158</v>
      </c>
      <c r="Q160" s="34">
        <f>Calculations!P136</f>
        <v>0.03</v>
      </c>
      <c r="R160" s="34">
        <f>Calculations!V136</f>
        <v>13.274336283185839</v>
      </c>
      <c r="S160" s="34">
        <f>Calculations!O136</f>
        <v>0</v>
      </c>
      <c r="T160" s="34">
        <f>Calculations!T136</f>
        <v>0</v>
      </c>
      <c r="U160" s="34">
        <f>Calculations!Z136</f>
        <v>0</v>
      </c>
      <c r="V160" s="34">
        <f>Calculations!AB136</f>
        <v>0</v>
      </c>
      <c r="W160" s="34">
        <f>Calculations!AA136</f>
        <v>0</v>
      </c>
      <c r="X160" s="34">
        <f>Calculations!AC136</f>
        <v>0</v>
      </c>
      <c r="Y160" s="34">
        <f>Calculations!AE136</f>
        <v>0.08</v>
      </c>
      <c r="Z160" s="34">
        <f>Calculations!AG136</f>
        <v>35.398230088495573</v>
      </c>
      <c r="AA160" s="34">
        <f>Calculations!AF136</f>
        <v>0.16200000000000001</v>
      </c>
      <c r="AB160" s="34">
        <f>Calculations!AH136</f>
        <v>71.681415929203538</v>
      </c>
      <c r="AC160" s="21" t="s">
        <v>52</v>
      </c>
      <c r="AD160" s="20" t="s">
        <v>883</v>
      </c>
      <c r="AE160" s="26" t="s">
        <v>889</v>
      </c>
      <c r="AF160" s="26" t="s">
        <v>890</v>
      </c>
      <c r="AG160" s="26" t="s">
        <v>1021</v>
      </c>
      <c r="AH160" s="20" t="s">
        <v>987</v>
      </c>
    </row>
    <row r="161" spans="2:34" x14ac:dyDescent="0.25">
      <c r="B161" s="11" t="str">
        <f>Calculations!A137</f>
        <v>19S204</v>
      </c>
      <c r="C161" s="20" t="str">
        <f>Calculations!B137</f>
        <v>Golden Hill Garage, 208-216 Golden Hill Lane</v>
      </c>
      <c r="D161" s="20" t="str">
        <f>Calculations!C137</f>
        <v>South Ribble</v>
      </c>
      <c r="E161" s="11" t="str">
        <f>Calculations!D137</f>
        <v>Housing</v>
      </c>
      <c r="F161" s="34">
        <f>Calculations!E137</f>
        <v>0.182</v>
      </c>
      <c r="G161" s="34">
        <f>Calculations!I137</f>
        <v>0.182</v>
      </c>
      <c r="H161" s="34">
        <f>Calculations!M137</f>
        <v>100</v>
      </c>
      <c r="I161" s="34">
        <f>Calculations!H137</f>
        <v>0</v>
      </c>
      <c r="J161" s="34">
        <f>Calculations!L137</f>
        <v>0</v>
      </c>
      <c r="K161" s="34">
        <f>Calculations!G137</f>
        <v>0</v>
      </c>
      <c r="L161" s="34">
        <f>Calculations!K137</f>
        <v>0</v>
      </c>
      <c r="M161" s="34">
        <f>Calculations!F137</f>
        <v>0</v>
      </c>
      <c r="N161" s="34">
        <f>Calculations!J137</f>
        <v>0</v>
      </c>
      <c r="O161" s="34">
        <f>Calculations!S137</f>
        <v>0</v>
      </c>
      <c r="P161" s="34">
        <f>Calculations!X137</f>
        <v>0</v>
      </c>
      <c r="Q161" s="34">
        <f>Calculations!P137</f>
        <v>0</v>
      </c>
      <c r="R161" s="34">
        <f>Calculations!V137</f>
        <v>0</v>
      </c>
      <c r="S161" s="34">
        <f>Calculations!O137</f>
        <v>0</v>
      </c>
      <c r="T161" s="34">
        <f>Calculations!T137</f>
        <v>0</v>
      </c>
      <c r="U161" s="34">
        <f>Calculations!Z137</f>
        <v>0</v>
      </c>
      <c r="V161" s="34">
        <f>Calculations!AB137</f>
        <v>0</v>
      </c>
      <c r="W161" s="34">
        <f>Calculations!AA137</f>
        <v>0</v>
      </c>
      <c r="X161" s="34">
        <f>Calculations!AC137</f>
        <v>0</v>
      </c>
      <c r="Y161" s="34">
        <f>Calculations!AE137</f>
        <v>0</v>
      </c>
      <c r="Z161" s="34">
        <f>Calculations!AG137</f>
        <v>0</v>
      </c>
      <c r="AA161" s="34">
        <f>Calculations!AF137</f>
        <v>0</v>
      </c>
      <c r="AB161" s="34">
        <f>Calculations!AH137</f>
        <v>0</v>
      </c>
      <c r="AC161" s="21" t="s">
        <v>52</v>
      </c>
      <c r="AD161" s="20" t="s">
        <v>885</v>
      </c>
      <c r="AE161" s="26" t="s">
        <v>893</v>
      </c>
      <c r="AF161" s="26" t="s">
        <v>894</v>
      </c>
      <c r="AG161" s="26"/>
      <c r="AH161" s="20"/>
    </row>
    <row r="162" spans="2:34" x14ac:dyDescent="0.25">
      <c r="B162" s="11" t="str">
        <f>Calculations!A138</f>
        <v>19S205</v>
      </c>
      <c r="C162" s="20" t="str">
        <f>Calculations!B138</f>
        <v>Former Rydal Motors, Liverpool Road</v>
      </c>
      <c r="D162" s="20" t="str">
        <f>Calculations!C138</f>
        <v>South Ribble</v>
      </c>
      <c r="E162" s="11" t="str">
        <f>Calculations!D138</f>
        <v>Housing</v>
      </c>
      <c r="F162" s="34">
        <f>Calculations!E138</f>
        <v>0.159</v>
      </c>
      <c r="G162" s="34">
        <f>Calculations!I138</f>
        <v>0.159</v>
      </c>
      <c r="H162" s="34">
        <f>Calculations!M138</f>
        <v>100</v>
      </c>
      <c r="I162" s="34">
        <f>Calculations!H138</f>
        <v>0</v>
      </c>
      <c r="J162" s="34">
        <f>Calculations!L138</f>
        <v>0</v>
      </c>
      <c r="K162" s="34">
        <f>Calculations!G138</f>
        <v>0</v>
      </c>
      <c r="L162" s="34">
        <f>Calculations!K138</f>
        <v>0</v>
      </c>
      <c r="M162" s="34">
        <f>Calculations!F138</f>
        <v>0</v>
      </c>
      <c r="N162" s="34">
        <f>Calculations!J138</f>
        <v>0</v>
      </c>
      <c r="O162" s="34">
        <f>Calculations!S138</f>
        <v>0</v>
      </c>
      <c r="P162" s="34">
        <f>Calculations!X138</f>
        <v>0</v>
      </c>
      <c r="Q162" s="34">
        <f>Calculations!P138</f>
        <v>0</v>
      </c>
      <c r="R162" s="34">
        <f>Calculations!V138</f>
        <v>0</v>
      </c>
      <c r="S162" s="34">
        <f>Calculations!O138</f>
        <v>0</v>
      </c>
      <c r="T162" s="34">
        <f>Calculations!T138</f>
        <v>0</v>
      </c>
      <c r="U162" s="34">
        <f>Calculations!Z138</f>
        <v>0</v>
      </c>
      <c r="V162" s="34">
        <f>Calculations!AB138</f>
        <v>0</v>
      </c>
      <c r="W162" s="34">
        <f>Calculations!AA138</f>
        <v>0</v>
      </c>
      <c r="X162" s="34">
        <f>Calculations!AC138</f>
        <v>0</v>
      </c>
      <c r="Y162" s="34">
        <f>Calculations!AE138</f>
        <v>0</v>
      </c>
      <c r="Z162" s="34">
        <f>Calculations!AG138</f>
        <v>0</v>
      </c>
      <c r="AA162" s="34">
        <f>Calculations!AF138</f>
        <v>0</v>
      </c>
      <c r="AB162" s="34">
        <f>Calculations!AH138</f>
        <v>0</v>
      </c>
      <c r="AC162" s="21" t="s">
        <v>52</v>
      </c>
      <c r="AD162" s="20" t="s">
        <v>885</v>
      </c>
      <c r="AE162" s="26" t="s">
        <v>893</v>
      </c>
      <c r="AF162" s="26" t="s">
        <v>894</v>
      </c>
      <c r="AG162" s="26"/>
      <c r="AH162" s="20"/>
    </row>
    <row r="163" spans="2:34" x14ac:dyDescent="0.25">
      <c r="B163" s="11" t="str">
        <f>Calculations!A139</f>
        <v>19S206</v>
      </c>
      <c r="C163" s="20" t="str">
        <f>Calculations!B139</f>
        <v>Land at Eden Street</v>
      </c>
      <c r="D163" s="20" t="str">
        <f>Calculations!C139</f>
        <v>South Ribble</v>
      </c>
      <c r="E163" s="11" t="str">
        <f>Calculations!D139</f>
        <v>Housing</v>
      </c>
      <c r="F163" s="34">
        <f>Calculations!E139</f>
        <v>0.154</v>
      </c>
      <c r="G163" s="34">
        <f>Calculations!I139</f>
        <v>0.154</v>
      </c>
      <c r="H163" s="34">
        <f>Calculations!M139</f>
        <v>100</v>
      </c>
      <c r="I163" s="34">
        <f>Calculations!H139</f>
        <v>0</v>
      </c>
      <c r="J163" s="34">
        <f>Calculations!L139</f>
        <v>0</v>
      </c>
      <c r="K163" s="34">
        <f>Calculations!G139</f>
        <v>0</v>
      </c>
      <c r="L163" s="34">
        <f>Calculations!K139</f>
        <v>0</v>
      </c>
      <c r="M163" s="34">
        <f>Calculations!F139</f>
        <v>0</v>
      </c>
      <c r="N163" s="34">
        <f>Calculations!J139</f>
        <v>0</v>
      </c>
      <c r="O163" s="34">
        <f>Calculations!S139</f>
        <v>0</v>
      </c>
      <c r="P163" s="34">
        <f>Calculations!X139</f>
        <v>0</v>
      </c>
      <c r="Q163" s="34">
        <f>Calculations!P139</f>
        <v>0</v>
      </c>
      <c r="R163" s="34">
        <f>Calculations!V139</f>
        <v>0</v>
      </c>
      <c r="S163" s="34">
        <f>Calculations!O139</f>
        <v>0</v>
      </c>
      <c r="T163" s="34">
        <f>Calculations!T139</f>
        <v>0</v>
      </c>
      <c r="U163" s="34">
        <f>Calculations!Z139</f>
        <v>0</v>
      </c>
      <c r="V163" s="34">
        <f>Calculations!AB139</f>
        <v>0</v>
      </c>
      <c r="W163" s="34">
        <f>Calculations!AA139</f>
        <v>0</v>
      </c>
      <c r="X163" s="34">
        <f>Calculations!AC139</f>
        <v>0</v>
      </c>
      <c r="Y163" s="34">
        <f>Calculations!AE139</f>
        <v>0</v>
      </c>
      <c r="Z163" s="34">
        <f>Calculations!AG139</f>
        <v>0</v>
      </c>
      <c r="AA163" s="34">
        <f>Calculations!AF139</f>
        <v>1E-3</v>
      </c>
      <c r="AB163" s="34">
        <f>Calculations!AH139</f>
        <v>0.64935064935064934</v>
      </c>
      <c r="AC163" s="21" t="s">
        <v>52</v>
      </c>
      <c r="AD163" s="20" t="s">
        <v>883</v>
      </c>
      <c r="AE163" s="26" t="s">
        <v>889</v>
      </c>
      <c r="AF163" s="26" t="s">
        <v>890</v>
      </c>
      <c r="AG163" s="26" t="s">
        <v>1022</v>
      </c>
      <c r="AH163" s="20" t="s">
        <v>1012</v>
      </c>
    </row>
    <row r="164" spans="2:34" x14ac:dyDescent="0.25">
      <c r="B164" s="11" t="str">
        <f>Calculations!A140</f>
        <v>19S208</v>
      </c>
      <c r="C164" s="20" t="str">
        <f>Calculations!B140</f>
        <v>51 Station Road</v>
      </c>
      <c r="D164" s="20" t="str">
        <f>Calculations!C140</f>
        <v>South Ribble</v>
      </c>
      <c r="E164" s="11" t="str">
        <f>Calculations!D140</f>
        <v>Housing</v>
      </c>
      <c r="F164" s="34">
        <f>Calculations!E140</f>
        <v>6.9000000000000006E-2</v>
      </c>
      <c r="G164" s="34">
        <f>Calculations!I140</f>
        <v>6.9000000000000006E-2</v>
      </c>
      <c r="H164" s="34">
        <f>Calculations!M140</f>
        <v>100</v>
      </c>
      <c r="I164" s="34">
        <f>Calculations!H140</f>
        <v>0</v>
      </c>
      <c r="J164" s="34">
        <f>Calculations!L140</f>
        <v>0</v>
      </c>
      <c r="K164" s="34">
        <f>Calculations!G140</f>
        <v>0</v>
      </c>
      <c r="L164" s="34">
        <f>Calculations!K140</f>
        <v>0</v>
      </c>
      <c r="M164" s="34">
        <f>Calculations!F140</f>
        <v>0</v>
      </c>
      <c r="N164" s="34">
        <f>Calculations!J140</f>
        <v>0</v>
      </c>
      <c r="O164" s="34">
        <f>Calculations!S140</f>
        <v>0</v>
      </c>
      <c r="P164" s="34">
        <f>Calculations!X140</f>
        <v>0</v>
      </c>
      <c r="Q164" s="34">
        <f>Calculations!P140</f>
        <v>0</v>
      </c>
      <c r="R164" s="34">
        <f>Calculations!V140</f>
        <v>0</v>
      </c>
      <c r="S164" s="34">
        <f>Calculations!O140</f>
        <v>0</v>
      </c>
      <c r="T164" s="34">
        <f>Calculations!T140</f>
        <v>0</v>
      </c>
      <c r="U164" s="34">
        <f>Calculations!Z140</f>
        <v>0</v>
      </c>
      <c r="V164" s="34">
        <f>Calculations!AB140</f>
        <v>0</v>
      </c>
      <c r="W164" s="34">
        <f>Calculations!AA140</f>
        <v>0</v>
      </c>
      <c r="X164" s="34">
        <f>Calculations!AC140</f>
        <v>0</v>
      </c>
      <c r="Y164" s="34">
        <f>Calculations!AE140</f>
        <v>0</v>
      </c>
      <c r="Z164" s="34">
        <f>Calculations!AG140</f>
        <v>0</v>
      </c>
      <c r="AA164" s="34">
        <f>Calculations!AF140</f>
        <v>0</v>
      </c>
      <c r="AB164" s="34">
        <f>Calculations!AH140</f>
        <v>0</v>
      </c>
      <c r="AC164" s="21" t="s">
        <v>52</v>
      </c>
      <c r="AD164" s="20" t="s">
        <v>885</v>
      </c>
      <c r="AE164" s="26" t="s">
        <v>893</v>
      </c>
      <c r="AF164" s="26" t="s">
        <v>894</v>
      </c>
      <c r="AG164" s="26"/>
      <c r="AH164" s="20"/>
    </row>
    <row r="165" spans="2:34" x14ac:dyDescent="0.25">
      <c r="B165" s="11" t="str">
        <f>Calculations!A141</f>
        <v>19S210</v>
      </c>
      <c r="C165" s="20" t="str">
        <f>Calculations!B141</f>
        <v>Land on West Side of Mill Street</v>
      </c>
      <c r="D165" s="20" t="str">
        <f>Calculations!C141</f>
        <v>South Ribble</v>
      </c>
      <c r="E165" s="11" t="str">
        <f>Calculations!D141</f>
        <v>Housing</v>
      </c>
      <c r="F165" s="34">
        <f>Calculations!E141</f>
        <v>0.19</v>
      </c>
      <c r="G165" s="34">
        <f>Calculations!I141</f>
        <v>0.19</v>
      </c>
      <c r="H165" s="34">
        <f>Calculations!M141</f>
        <v>100</v>
      </c>
      <c r="I165" s="34">
        <f>Calculations!H141</f>
        <v>0</v>
      </c>
      <c r="J165" s="34">
        <f>Calculations!L141</f>
        <v>0</v>
      </c>
      <c r="K165" s="34">
        <f>Calculations!G141</f>
        <v>0</v>
      </c>
      <c r="L165" s="34">
        <f>Calculations!K141</f>
        <v>0</v>
      </c>
      <c r="M165" s="34">
        <f>Calculations!F141</f>
        <v>0</v>
      </c>
      <c r="N165" s="34">
        <f>Calculations!J141</f>
        <v>0</v>
      </c>
      <c r="O165" s="34">
        <f>Calculations!S141</f>
        <v>0</v>
      </c>
      <c r="P165" s="34">
        <f>Calculations!X141</f>
        <v>0</v>
      </c>
      <c r="Q165" s="34">
        <f>Calculations!P141</f>
        <v>0</v>
      </c>
      <c r="R165" s="34">
        <f>Calculations!V141</f>
        <v>0</v>
      </c>
      <c r="S165" s="34">
        <f>Calculations!O141</f>
        <v>0</v>
      </c>
      <c r="T165" s="34">
        <f>Calculations!T141</f>
        <v>0</v>
      </c>
      <c r="U165" s="34">
        <f>Calculations!Z141</f>
        <v>0</v>
      </c>
      <c r="V165" s="34">
        <f>Calculations!AB141</f>
        <v>0</v>
      </c>
      <c r="W165" s="34">
        <f>Calculations!AA141</f>
        <v>0</v>
      </c>
      <c r="X165" s="34">
        <f>Calculations!AC141</f>
        <v>0</v>
      </c>
      <c r="Y165" s="34">
        <f>Calculations!AE141</f>
        <v>0</v>
      </c>
      <c r="Z165" s="34">
        <f>Calculations!AG141</f>
        <v>0</v>
      </c>
      <c r="AA165" s="34">
        <f>Calculations!AF141</f>
        <v>0</v>
      </c>
      <c r="AB165" s="34">
        <f>Calculations!AH141</f>
        <v>0</v>
      </c>
      <c r="AC165" s="21" t="s">
        <v>52</v>
      </c>
      <c r="AD165" s="20" t="s">
        <v>885</v>
      </c>
      <c r="AE165" s="26" t="s">
        <v>893</v>
      </c>
      <c r="AF165" s="26" t="s">
        <v>894</v>
      </c>
      <c r="AG165" s="26"/>
      <c r="AH165" s="20"/>
    </row>
    <row r="166" spans="2:34" ht="25" x14ac:dyDescent="0.25">
      <c r="B166" s="11" t="str">
        <f>Calculations!A142</f>
        <v>19S212</v>
      </c>
      <c r="C166" s="20" t="str">
        <f>Calculations!B142</f>
        <v>South of Coote Lane, Chain House Lane, Farington</v>
      </c>
      <c r="D166" s="20" t="str">
        <f>Calculations!C142</f>
        <v>South Ribble</v>
      </c>
      <c r="E166" s="11" t="str">
        <f>Calculations!D142</f>
        <v>Housing</v>
      </c>
      <c r="F166" s="34">
        <f>Calculations!E142</f>
        <v>31.001000000000001</v>
      </c>
      <c r="G166" s="34">
        <f>Calculations!I142</f>
        <v>31.001000000000001</v>
      </c>
      <c r="H166" s="34">
        <f>Calculations!M142</f>
        <v>100</v>
      </c>
      <c r="I166" s="34">
        <f>Calculations!H142</f>
        <v>0</v>
      </c>
      <c r="J166" s="34">
        <f>Calculations!L142</f>
        <v>0</v>
      </c>
      <c r="K166" s="34">
        <f>Calculations!G142</f>
        <v>0</v>
      </c>
      <c r="L166" s="34">
        <f>Calculations!K142</f>
        <v>0</v>
      </c>
      <c r="M166" s="34">
        <f>Calculations!F142</f>
        <v>0</v>
      </c>
      <c r="N166" s="34">
        <f>Calculations!J142</f>
        <v>0</v>
      </c>
      <c r="O166" s="34">
        <f>Calculations!S142</f>
        <v>4.9670000000000005</v>
      </c>
      <c r="P166" s="34">
        <f>Calculations!X142</f>
        <v>16.022063804393408</v>
      </c>
      <c r="Q166" s="34">
        <f>Calculations!P142</f>
        <v>0.79600000000000004</v>
      </c>
      <c r="R166" s="34">
        <f>Calculations!V142</f>
        <v>3.6676236250443535</v>
      </c>
      <c r="S166" s="34">
        <f>Calculations!O142</f>
        <v>0.34100000000000003</v>
      </c>
      <c r="T166" s="34">
        <f>Calculations!T142</f>
        <v>1.0999645172736363</v>
      </c>
      <c r="U166" s="34">
        <f>Calculations!Z142</f>
        <v>0</v>
      </c>
      <c r="V166" s="34">
        <f>Calculations!AB142</f>
        <v>0</v>
      </c>
      <c r="W166" s="34">
        <f>Calculations!AA142</f>
        <v>0</v>
      </c>
      <c r="X166" s="34">
        <f>Calculations!AC142</f>
        <v>0</v>
      </c>
      <c r="Y166" s="34">
        <f>Calculations!AE142</f>
        <v>1.8160000000000001</v>
      </c>
      <c r="Z166" s="34">
        <f>Calculations!AG142</f>
        <v>5.8578755524015351</v>
      </c>
      <c r="AA166" s="34">
        <f>Calculations!AF142</f>
        <v>3.6269999999999998</v>
      </c>
      <c r="AB166" s="34">
        <f>Calculations!AH142</f>
        <v>11.699622592819585</v>
      </c>
      <c r="AC166" s="21" t="s">
        <v>52</v>
      </c>
      <c r="AD166" s="20" t="s">
        <v>883</v>
      </c>
      <c r="AE166" s="26" t="s">
        <v>889</v>
      </c>
      <c r="AF166" s="26" t="s">
        <v>890</v>
      </c>
      <c r="AG166" s="26" t="s">
        <v>1023</v>
      </c>
      <c r="AH166" s="20" t="s">
        <v>1024</v>
      </c>
    </row>
    <row r="167" spans="2:34" ht="25" x14ac:dyDescent="0.25">
      <c r="B167" s="11" t="str">
        <f>Calculations!A143</f>
        <v>19S213</v>
      </c>
      <c r="C167" s="20" t="str">
        <f>Calculations!B143</f>
        <v>Land Sth of Hampshire Rd (Eccleston Homes - Holland House Farm)</v>
      </c>
      <c r="D167" s="20" t="str">
        <f>Calculations!C143</f>
        <v>South Ribble</v>
      </c>
      <c r="E167" s="11" t="str">
        <f>Calculations!D143</f>
        <v>Housing</v>
      </c>
      <c r="F167" s="34">
        <f>Calculations!E143</f>
        <v>1.3420000000000001</v>
      </c>
      <c r="G167" s="34">
        <f>Calculations!I143</f>
        <v>1.3420000000000001</v>
      </c>
      <c r="H167" s="34">
        <f>Calculations!M143</f>
        <v>100</v>
      </c>
      <c r="I167" s="34">
        <f>Calculations!H143</f>
        <v>0</v>
      </c>
      <c r="J167" s="34">
        <f>Calculations!L143</f>
        <v>0</v>
      </c>
      <c r="K167" s="34">
        <f>Calculations!G143</f>
        <v>0</v>
      </c>
      <c r="L167" s="34">
        <f>Calculations!K143</f>
        <v>0</v>
      </c>
      <c r="M167" s="34">
        <f>Calculations!F143</f>
        <v>0</v>
      </c>
      <c r="N167" s="34">
        <f>Calculations!J143</f>
        <v>0</v>
      </c>
      <c r="O167" s="34">
        <f>Calculations!S143</f>
        <v>5.2000000000000005E-2</v>
      </c>
      <c r="P167" s="34">
        <f>Calculations!X143</f>
        <v>3.8748137108792844</v>
      </c>
      <c r="Q167" s="34">
        <f>Calculations!P143</f>
        <v>2.1000000000000001E-2</v>
      </c>
      <c r="R167" s="34">
        <f>Calculations!V143</f>
        <v>1.564828614008942</v>
      </c>
      <c r="S167" s="34">
        <f>Calculations!O143</f>
        <v>0</v>
      </c>
      <c r="T167" s="34">
        <f>Calculations!T143</f>
        <v>0</v>
      </c>
      <c r="U167" s="34">
        <f>Calculations!Z143</f>
        <v>0</v>
      </c>
      <c r="V167" s="34">
        <f>Calculations!AB143</f>
        <v>0</v>
      </c>
      <c r="W167" s="34">
        <f>Calculations!AA143</f>
        <v>0</v>
      </c>
      <c r="X167" s="34">
        <f>Calculations!AC143</f>
        <v>0</v>
      </c>
      <c r="Y167" s="34">
        <f>Calculations!AE143</f>
        <v>3.5999999999999997E-2</v>
      </c>
      <c r="Z167" s="34">
        <f>Calculations!AG143</f>
        <v>2.6825633383010428</v>
      </c>
      <c r="AA167" s="34">
        <f>Calculations!AF143</f>
        <v>5.2999999999999999E-2</v>
      </c>
      <c r="AB167" s="34">
        <f>Calculations!AH143</f>
        <v>3.9493293591654246</v>
      </c>
      <c r="AC167" s="21" t="s">
        <v>52</v>
      </c>
      <c r="AD167" s="20" t="s">
        <v>883</v>
      </c>
      <c r="AE167" s="26" t="s">
        <v>889</v>
      </c>
      <c r="AF167" s="26" t="s">
        <v>890</v>
      </c>
      <c r="AG167" s="26" t="s">
        <v>971</v>
      </c>
      <c r="AH167" s="20" t="s">
        <v>972</v>
      </c>
    </row>
    <row r="168" spans="2:34" ht="50" x14ac:dyDescent="0.25">
      <c r="B168" s="11" t="str">
        <f>Calculations!A144</f>
        <v>19S215</v>
      </c>
      <c r="C168" s="20" t="str">
        <f>Calculations!B144</f>
        <v>South of Factory Lane and East of the West Coast Main Line, PR1 9TE</v>
      </c>
      <c r="D168" s="20" t="str">
        <f>Calculations!C144</f>
        <v>South Ribble</v>
      </c>
      <c r="E168" s="11" t="str">
        <f>Calculations!D144</f>
        <v>Housing</v>
      </c>
      <c r="F168" s="34">
        <f>Calculations!E144</f>
        <v>2.5819999999999999</v>
      </c>
      <c r="G168" s="34">
        <f>Calculations!I144</f>
        <v>2.5819999999999999</v>
      </c>
      <c r="H168" s="34">
        <f>Calculations!M144</f>
        <v>100</v>
      </c>
      <c r="I168" s="34">
        <f>Calculations!H144</f>
        <v>0</v>
      </c>
      <c r="J168" s="34">
        <f>Calculations!L144</f>
        <v>0</v>
      </c>
      <c r="K168" s="34">
        <f>Calculations!G144</f>
        <v>0</v>
      </c>
      <c r="L168" s="34">
        <f>Calculations!K144</f>
        <v>0</v>
      </c>
      <c r="M168" s="34">
        <f>Calculations!F144</f>
        <v>0</v>
      </c>
      <c r="N168" s="34">
        <f>Calculations!J144</f>
        <v>0</v>
      </c>
      <c r="O168" s="34">
        <f>Calculations!S144</f>
        <v>9.4E-2</v>
      </c>
      <c r="P168" s="34">
        <f>Calculations!X144</f>
        <v>3.6405886909372582</v>
      </c>
      <c r="Q168" s="34">
        <f>Calculations!P144</f>
        <v>2.5999999999999999E-2</v>
      </c>
      <c r="R168" s="34">
        <f>Calculations!V144</f>
        <v>2.5174283501161892</v>
      </c>
      <c r="S168" s="34">
        <f>Calculations!O144</f>
        <v>3.9E-2</v>
      </c>
      <c r="T168" s="34">
        <f>Calculations!T144</f>
        <v>1.5104570100697134</v>
      </c>
      <c r="U168" s="34">
        <f>Calculations!Z144</f>
        <v>0</v>
      </c>
      <c r="V168" s="34">
        <f>Calculations!AB144</f>
        <v>0</v>
      </c>
      <c r="W168" s="34">
        <f>Calculations!AA144</f>
        <v>0</v>
      </c>
      <c r="X168" s="34">
        <f>Calculations!AC144</f>
        <v>0</v>
      </c>
      <c r="Y168" s="34">
        <f>Calculations!AE144</f>
        <v>3.1E-2</v>
      </c>
      <c r="Z168" s="34">
        <f>Calculations!AG144</f>
        <v>1.2006196746707978</v>
      </c>
      <c r="AA168" s="34">
        <f>Calculations!AF144</f>
        <v>3.9E-2</v>
      </c>
      <c r="AB168" s="34">
        <f>Calculations!AH144</f>
        <v>1.5104570100697134</v>
      </c>
      <c r="AC168" s="21" t="s">
        <v>52</v>
      </c>
      <c r="AD168" s="20" t="s">
        <v>883</v>
      </c>
      <c r="AE168" s="26" t="s">
        <v>889</v>
      </c>
      <c r="AF168" s="26" t="s">
        <v>890</v>
      </c>
      <c r="AG168" s="26" t="s">
        <v>995</v>
      </c>
      <c r="AH168" s="20" t="s">
        <v>996</v>
      </c>
    </row>
    <row r="169" spans="2:34" ht="25" x14ac:dyDescent="0.25">
      <c r="B169" s="11" t="str">
        <f>Calculations!A145</f>
        <v>19S216</v>
      </c>
      <c r="C169" s="20" t="str">
        <f>Calculations!B145</f>
        <v>Land at Rear of 24-56 Stanifield Lane</v>
      </c>
      <c r="D169" s="20" t="str">
        <f>Calculations!C145</f>
        <v>South Ribble</v>
      </c>
      <c r="E169" s="11" t="str">
        <f>Calculations!D145</f>
        <v>Housing</v>
      </c>
      <c r="F169" s="34">
        <f>Calculations!E145</f>
        <v>0.66400000000000003</v>
      </c>
      <c r="G169" s="34">
        <f>Calculations!I145</f>
        <v>0.66400000000000003</v>
      </c>
      <c r="H169" s="34">
        <f>Calculations!M145</f>
        <v>100</v>
      </c>
      <c r="I169" s="34">
        <f>Calculations!H145</f>
        <v>0</v>
      </c>
      <c r="J169" s="34">
        <f>Calculations!L145</f>
        <v>0</v>
      </c>
      <c r="K169" s="34">
        <f>Calculations!G145</f>
        <v>0</v>
      </c>
      <c r="L169" s="34">
        <f>Calculations!K145</f>
        <v>0</v>
      </c>
      <c r="M169" s="34">
        <f>Calculations!F145</f>
        <v>0</v>
      </c>
      <c r="N169" s="34">
        <f>Calculations!J145</f>
        <v>0</v>
      </c>
      <c r="O169" s="34">
        <f>Calculations!S145</f>
        <v>1.9E-2</v>
      </c>
      <c r="P169" s="34">
        <f>Calculations!X145</f>
        <v>2.8614457831325302</v>
      </c>
      <c r="Q169" s="34">
        <f>Calculations!P145</f>
        <v>0</v>
      </c>
      <c r="R169" s="34">
        <f>Calculations!V145</f>
        <v>0</v>
      </c>
      <c r="S169" s="34">
        <f>Calculations!O145</f>
        <v>0</v>
      </c>
      <c r="T169" s="34">
        <f>Calculations!T145</f>
        <v>0</v>
      </c>
      <c r="U169" s="34">
        <f>Calculations!Z145</f>
        <v>0</v>
      </c>
      <c r="V169" s="34">
        <f>Calculations!AB145</f>
        <v>0</v>
      </c>
      <c r="W169" s="34">
        <f>Calculations!AA145</f>
        <v>0</v>
      </c>
      <c r="X169" s="34">
        <f>Calculations!AC145</f>
        <v>0</v>
      </c>
      <c r="Y169" s="34">
        <f>Calculations!AE145</f>
        <v>1.2999999999999999E-2</v>
      </c>
      <c r="Z169" s="34">
        <f>Calculations!AG145</f>
        <v>1.9578313253012045</v>
      </c>
      <c r="AA169" s="34">
        <f>Calculations!AF145</f>
        <v>0.02</v>
      </c>
      <c r="AB169" s="34">
        <f>Calculations!AH145</f>
        <v>3.0120481927710845</v>
      </c>
      <c r="AC169" s="21" t="s">
        <v>52</v>
      </c>
      <c r="AD169" s="20" t="s">
        <v>883</v>
      </c>
      <c r="AE169" s="26" t="s">
        <v>889</v>
      </c>
      <c r="AF169" s="26" t="s">
        <v>890</v>
      </c>
      <c r="AG169" s="26" t="s">
        <v>1026</v>
      </c>
      <c r="AH169" s="20" t="s">
        <v>1027</v>
      </c>
    </row>
    <row r="170" spans="2:34" ht="37.5" x14ac:dyDescent="0.25">
      <c r="B170" s="11" t="str">
        <f>Calculations!A146</f>
        <v>19S217</v>
      </c>
      <c r="C170" s="20" t="str">
        <f>Calculations!B146</f>
        <v>Howick Hall Farm</v>
      </c>
      <c r="D170" s="20" t="str">
        <f>Calculations!C146</f>
        <v>South Ribble</v>
      </c>
      <c r="E170" s="11" t="str">
        <f>Calculations!D146</f>
        <v>Housing</v>
      </c>
      <c r="F170" s="34">
        <f>Calculations!E146</f>
        <v>9.9450000000000003</v>
      </c>
      <c r="G170" s="34">
        <f>Calculations!I146</f>
        <v>9.9450000000000003</v>
      </c>
      <c r="H170" s="34">
        <f>Calculations!M146</f>
        <v>100</v>
      </c>
      <c r="I170" s="34">
        <f>Calculations!H146</f>
        <v>0</v>
      </c>
      <c r="J170" s="34">
        <f>Calculations!L146</f>
        <v>0</v>
      </c>
      <c r="K170" s="34">
        <f>Calculations!G146</f>
        <v>0</v>
      </c>
      <c r="L170" s="34">
        <f>Calculations!K146</f>
        <v>0</v>
      </c>
      <c r="M170" s="34">
        <f>Calculations!F146</f>
        <v>0</v>
      </c>
      <c r="N170" s="34">
        <f>Calculations!J146</f>
        <v>0</v>
      </c>
      <c r="O170" s="34">
        <f>Calculations!S146</f>
        <v>0.43199999999999994</v>
      </c>
      <c r="P170" s="34">
        <f>Calculations!X146</f>
        <v>4.3438914027149309</v>
      </c>
      <c r="Q170" s="34">
        <f>Calculations!P146</f>
        <v>7.0999999999999994E-2</v>
      </c>
      <c r="R170" s="34">
        <f>Calculations!V146</f>
        <v>2.1719457013574655</v>
      </c>
      <c r="S170" s="34">
        <f>Calculations!O146</f>
        <v>0.14499999999999999</v>
      </c>
      <c r="T170" s="34">
        <f>Calculations!T146</f>
        <v>1.4580191050779285</v>
      </c>
      <c r="U170" s="34">
        <f>Calculations!Z146</f>
        <v>0</v>
      </c>
      <c r="V170" s="34">
        <f>Calculations!AB146</f>
        <v>0</v>
      </c>
      <c r="W170" s="34">
        <f>Calculations!AA146</f>
        <v>0</v>
      </c>
      <c r="X170" s="34">
        <f>Calculations!AC146</f>
        <v>0</v>
      </c>
      <c r="Y170" s="34">
        <f>Calculations!AE146</f>
        <v>0.151</v>
      </c>
      <c r="Z170" s="34">
        <f>Calculations!AG146</f>
        <v>1.5183509301156359</v>
      </c>
      <c r="AA170" s="34">
        <f>Calculations!AF146</f>
        <v>0.35399999999999998</v>
      </c>
      <c r="AB170" s="34">
        <f>Calculations!AH146</f>
        <v>3.5595776772247358</v>
      </c>
      <c r="AC170" s="21" t="s">
        <v>52</v>
      </c>
      <c r="AD170" s="20" t="s">
        <v>883</v>
      </c>
      <c r="AE170" s="26" t="s">
        <v>889</v>
      </c>
      <c r="AF170" s="26" t="s">
        <v>890</v>
      </c>
      <c r="AG170" s="26" t="s">
        <v>1028</v>
      </c>
      <c r="AH170" s="20" t="s">
        <v>1029</v>
      </c>
    </row>
    <row r="171" spans="2:34" ht="25" x14ac:dyDescent="0.25">
      <c r="B171" s="11" t="str">
        <f>Calculations!A147</f>
        <v>19S220</v>
      </c>
      <c r="C171" s="20" t="str">
        <f>Calculations!B147</f>
        <v>Land at Orchard Gardens (Including Land Off Swallowfield)</v>
      </c>
      <c r="D171" s="20" t="str">
        <f>Calculations!C147</f>
        <v>South Ribble</v>
      </c>
      <c r="E171" s="11" t="str">
        <f>Calculations!D147</f>
        <v>Housing</v>
      </c>
      <c r="F171" s="34">
        <f>Calculations!E147</f>
        <v>0.83699999999999997</v>
      </c>
      <c r="G171" s="34">
        <f>Calculations!I147</f>
        <v>0.83699999999999997</v>
      </c>
      <c r="H171" s="34">
        <f>Calculations!M147</f>
        <v>100</v>
      </c>
      <c r="I171" s="34">
        <f>Calculations!H147</f>
        <v>0</v>
      </c>
      <c r="J171" s="34">
        <f>Calculations!L147</f>
        <v>0</v>
      </c>
      <c r="K171" s="34">
        <f>Calculations!G147</f>
        <v>0</v>
      </c>
      <c r="L171" s="34">
        <f>Calculations!K147</f>
        <v>0</v>
      </c>
      <c r="M171" s="34">
        <f>Calculations!F147</f>
        <v>0</v>
      </c>
      <c r="N171" s="34">
        <f>Calculations!J147</f>
        <v>0</v>
      </c>
      <c r="O171" s="34">
        <f>Calculations!S147</f>
        <v>1.3999999999999999E-2</v>
      </c>
      <c r="P171" s="34">
        <f>Calculations!X147</f>
        <v>1.6726403823178015</v>
      </c>
      <c r="Q171" s="34">
        <f>Calculations!P147</f>
        <v>0</v>
      </c>
      <c r="R171" s="34">
        <f>Calculations!V147</f>
        <v>0.11947431302270013</v>
      </c>
      <c r="S171" s="34">
        <f>Calculations!O147</f>
        <v>1E-3</v>
      </c>
      <c r="T171" s="34">
        <f>Calculations!T147</f>
        <v>0.11947431302270013</v>
      </c>
      <c r="U171" s="34">
        <f>Calculations!Z147</f>
        <v>0</v>
      </c>
      <c r="V171" s="34">
        <f>Calculations!AB147</f>
        <v>0</v>
      </c>
      <c r="W171" s="34">
        <f>Calculations!AA147</f>
        <v>0</v>
      </c>
      <c r="X171" s="34">
        <f>Calculations!AC147</f>
        <v>0</v>
      </c>
      <c r="Y171" s="34">
        <f>Calculations!AE147</f>
        <v>1E-3</v>
      </c>
      <c r="Z171" s="34">
        <f>Calculations!AG147</f>
        <v>0.11947431302270013</v>
      </c>
      <c r="AA171" s="34">
        <f>Calculations!AF147</f>
        <v>0.02</v>
      </c>
      <c r="AB171" s="34">
        <f>Calculations!AH147</f>
        <v>2.3894862604540026</v>
      </c>
      <c r="AC171" s="21" t="s">
        <v>52</v>
      </c>
      <c r="AD171" s="20" t="s">
        <v>883</v>
      </c>
      <c r="AE171" s="26" t="s">
        <v>889</v>
      </c>
      <c r="AF171" s="26" t="s">
        <v>890</v>
      </c>
      <c r="AG171" s="26" t="s">
        <v>1030</v>
      </c>
      <c r="AH171" s="20" t="s">
        <v>1025</v>
      </c>
    </row>
    <row r="172" spans="2:34" ht="75" x14ac:dyDescent="0.25">
      <c r="B172" s="11" t="str">
        <f>Calculations!A148</f>
        <v>19S221</v>
      </c>
      <c r="C172" s="20" t="str">
        <f>Calculations!B148</f>
        <v>Land at End of Northern Avenue</v>
      </c>
      <c r="D172" s="20" t="str">
        <f>Calculations!C148</f>
        <v>South Ribble</v>
      </c>
      <c r="E172" s="11" t="str">
        <f>Calculations!D148</f>
        <v>Housing</v>
      </c>
      <c r="F172" s="34">
        <f>Calculations!E148</f>
        <v>2.5</v>
      </c>
      <c r="G172" s="34">
        <f>Calculations!I148</f>
        <v>2.492</v>
      </c>
      <c r="H172" s="34">
        <f>Calculations!M148</f>
        <v>99.68</v>
      </c>
      <c r="I172" s="34">
        <f>Calculations!H148</f>
        <v>0</v>
      </c>
      <c r="J172" s="34">
        <f>Calculations!L148</f>
        <v>0</v>
      </c>
      <c r="K172" s="34">
        <f>Calculations!G148</f>
        <v>0</v>
      </c>
      <c r="L172" s="34">
        <f>Calculations!K148</f>
        <v>0</v>
      </c>
      <c r="M172" s="34">
        <f>Calculations!F148</f>
        <v>8.0000000000000002E-3</v>
      </c>
      <c r="N172" s="34">
        <f>Calculations!J148</f>
        <v>0.32</v>
      </c>
      <c r="O172" s="34">
        <f>Calculations!S148</f>
        <v>0.17899999999999999</v>
      </c>
      <c r="P172" s="34">
        <f>Calculations!X148</f>
        <v>7.16</v>
      </c>
      <c r="Q172" s="34">
        <f>Calculations!P148</f>
        <v>3.5999999999999997E-2</v>
      </c>
      <c r="R172" s="34">
        <f>Calculations!V148</f>
        <v>4.08</v>
      </c>
      <c r="S172" s="34">
        <f>Calculations!O148</f>
        <v>6.6000000000000003E-2</v>
      </c>
      <c r="T172" s="34">
        <f>Calculations!T148</f>
        <v>2.64</v>
      </c>
      <c r="U172" s="34">
        <f>Calculations!Z148</f>
        <v>0</v>
      </c>
      <c r="V172" s="34">
        <f>Calculations!AB148</f>
        <v>0</v>
      </c>
      <c r="W172" s="34">
        <f>Calculations!AA148</f>
        <v>0</v>
      </c>
      <c r="X172" s="34">
        <f>Calculations!AC148</f>
        <v>0</v>
      </c>
      <c r="Y172" s="34">
        <f>Calculations!AE148</f>
        <v>5.8000000000000003E-2</v>
      </c>
      <c r="Z172" s="34">
        <f>Calculations!AG148</f>
        <v>2.3200000000000003</v>
      </c>
      <c r="AA172" s="34">
        <f>Calculations!AF148</f>
        <v>0.105</v>
      </c>
      <c r="AB172" s="34">
        <f>Calculations!AH148</f>
        <v>4.1999999999999993</v>
      </c>
      <c r="AC172" s="21" t="s">
        <v>52</v>
      </c>
      <c r="AD172" s="20" t="s">
        <v>880</v>
      </c>
      <c r="AE172" s="26" t="s">
        <v>881</v>
      </c>
      <c r="AF172" s="26" t="s">
        <v>886</v>
      </c>
      <c r="AG172" s="26" t="s">
        <v>1031</v>
      </c>
      <c r="AH172" s="20" t="s">
        <v>1032</v>
      </c>
    </row>
    <row r="173" spans="2:34" ht="25" x14ac:dyDescent="0.25">
      <c r="B173" s="11" t="str">
        <f>Calculations!A149</f>
        <v>19S222</v>
      </c>
      <c r="C173" s="20" t="str">
        <f>Calculations!B149</f>
        <v>Lostock Hall Engine Sheds, Watkin Lane</v>
      </c>
      <c r="D173" s="20" t="str">
        <f>Calculations!C149</f>
        <v>South Ribble</v>
      </c>
      <c r="E173" s="11" t="str">
        <f>Calculations!D149</f>
        <v>Housing</v>
      </c>
      <c r="F173" s="34">
        <f>Calculations!E149</f>
        <v>1.875</v>
      </c>
      <c r="G173" s="34">
        <f>Calculations!I149</f>
        <v>1.875</v>
      </c>
      <c r="H173" s="34">
        <f>Calculations!M149</f>
        <v>100</v>
      </c>
      <c r="I173" s="34">
        <f>Calculations!H149</f>
        <v>0</v>
      </c>
      <c r="J173" s="34">
        <f>Calculations!L149</f>
        <v>0</v>
      </c>
      <c r="K173" s="34">
        <f>Calculations!G149</f>
        <v>0</v>
      </c>
      <c r="L173" s="34">
        <f>Calculations!K149</f>
        <v>0</v>
      </c>
      <c r="M173" s="34">
        <f>Calculations!F149</f>
        <v>0</v>
      </c>
      <c r="N173" s="34">
        <f>Calculations!J149</f>
        <v>0</v>
      </c>
      <c r="O173" s="34">
        <f>Calculations!S149</f>
        <v>2.9000000000000001E-2</v>
      </c>
      <c r="P173" s="34">
        <f>Calculations!X149</f>
        <v>1.5466666666666666</v>
      </c>
      <c r="Q173" s="34">
        <f>Calculations!P149</f>
        <v>0</v>
      </c>
      <c r="R173" s="34">
        <f>Calculations!V149</f>
        <v>0</v>
      </c>
      <c r="S173" s="34">
        <f>Calculations!O149</f>
        <v>0</v>
      </c>
      <c r="T173" s="34">
        <f>Calculations!T149</f>
        <v>0</v>
      </c>
      <c r="U173" s="34">
        <f>Calculations!Z149</f>
        <v>0</v>
      </c>
      <c r="V173" s="34">
        <f>Calculations!AB149</f>
        <v>0</v>
      </c>
      <c r="W173" s="34">
        <f>Calculations!AA149</f>
        <v>0</v>
      </c>
      <c r="X173" s="34">
        <f>Calculations!AC149</f>
        <v>0</v>
      </c>
      <c r="Y173" s="34">
        <f>Calculations!AE149</f>
        <v>0</v>
      </c>
      <c r="Z173" s="34">
        <f>Calculations!AG149</f>
        <v>0</v>
      </c>
      <c r="AA173" s="34">
        <f>Calculations!AF149</f>
        <v>3.3000000000000002E-2</v>
      </c>
      <c r="AB173" s="34">
        <f>Calculations!AH149</f>
        <v>1.76</v>
      </c>
      <c r="AC173" s="21" t="s">
        <v>52</v>
      </c>
      <c r="AD173" s="20" t="s">
        <v>883</v>
      </c>
      <c r="AE173" s="26" t="s">
        <v>889</v>
      </c>
      <c r="AF173" s="26" t="s">
        <v>890</v>
      </c>
      <c r="AG173" s="26" t="s">
        <v>1033</v>
      </c>
      <c r="AH173" s="20" t="s">
        <v>1027</v>
      </c>
    </row>
    <row r="174" spans="2:34" ht="25" x14ac:dyDescent="0.25">
      <c r="B174" s="11" t="str">
        <f>Calculations!A150</f>
        <v>19S223</v>
      </c>
      <c r="C174" s="20" t="str">
        <f>Calculations!B150</f>
        <v>Land East of Watkin Lane, Adjacent Lostock Hall Station</v>
      </c>
      <c r="D174" s="20" t="str">
        <f>Calculations!C150</f>
        <v>South Ribble</v>
      </c>
      <c r="E174" s="11" t="str">
        <f>Calculations!D150</f>
        <v>Housing</v>
      </c>
      <c r="F174" s="34">
        <f>Calculations!E150</f>
        <v>1.171</v>
      </c>
      <c r="G174" s="34">
        <f>Calculations!I150</f>
        <v>1.171</v>
      </c>
      <c r="H174" s="34">
        <f>Calculations!M150</f>
        <v>100</v>
      </c>
      <c r="I174" s="34">
        <f>Calculations!H150</f>
        <v>0</v>
      </c>
      <c r="J174" s="34">
        <f>Calculations!L150</f>
        <v>0</v>
      </c>
      <c r="K174" s="34">
        <f>Calculations!G150</f>
        <v>0</v>
      </c>
      <c r="L174" s="34">
        <f>Calculations!K150</f>
        <v>0</v>
      </c>
      <c r="M174" s="34">
        <f>Calculations!F150</f>
        <v>0</v>
      </c>
      <c r="N174" s="34">
        <f>Calculations!J150</f>
        <v>0</v>
      </c>
      <c r="O174" s="34">
        <f>Calculations!S150</f>
        <v>5.8000000000000003E-2</v>
      </c>
      <c r="P174" s="34">
        <f>Calculations!X150</f>
        <v>4.9530315969257046</v>
      </c>
      <c r="Q174" s="34">
        <f>Calculations!P150</f>
        <v>1E-3</v>
      </c>
      <c r="R174" s="34">
        <f>Calculations!V150</f>
        <v>8.5397096498719044E-2</v>
      </c>
      <c r="S174" s="34">
        <f>Calculations!O150</f>
        <v>0</v>
      </c>
      <c r="T174" s="34">
        <f>Calculations!T150</f>
        <v>0</v>
      </c>
      <c r="U174" s="34">
        <f>Calculations!Z150</f>
        <v>0</v>
      </c>
      <c r="V174" s="34">
        <f>Calculations!AB150</f>
        <v>0</v>
      </c>
      <c r="W174" s="34">
        <f>Calculations!AA150</f>
        <v>0</v>
      </c>
      <c r="X174" s="34">
        <f>Calculations!AC150</f>
        <v>0</v>
      </c>
      <c r="Y174" s="34">
        <f>Calculations!AE150</f>
        <v>3.5000000000000003E-2</v>
      </c>
      <c r="Z174" s="34">
        <f>Calculations!AG150</f>
        <v>2.9888983774551665</v>
      </c>
      <c r="AA174" s="34">
        <f>Calculations!AF150</f>
        <v>8.6999999999999994E-2</v>
      </c>
      <c r="AB174" s="34">
        <f>Calculations!AH150</f>
        <v>7.4295473953885551</v>
      </c>
      <c r="AC174" s="21" t="s">
        <v>52</v>
      </c>
      <c r="AD174" s="20" t="s">
        <v>883</v>
      </c>
      <c r="AE174" s="26" t="s">
        <v>889</v>
      </c>
      <c r="AF174" s="26" t="s">
        <v>890</v>
      </c>
      <c r="AG174" s="26" t="s">
        <v>1034</v>
      </c>
      <c r="AH174" s="20" t="s">
        <v>1035</v>
      </c>
    </row>
    <row r="175" spans="2:34" x14ac:dyDescent="0.25">
      <c r="B175" s="11" t="str">
        <f>Calculations!A151</f>
        <v>19S225</v>
      </c>
      <c r="C175" s="20" t="str">
        <f>Calculations!B151</f>
        <v>Land off Dorothy Avenue</v>
      </c>
      <c r="D175" s="20" t="str">
        <f>Calculations!C151</f>
        <v>South Ribble</v>
      </c>
      <c r="E175" s="11" t="str">
        <f>Calculations!D151</f>
        <v>Housing</v>
      </c>
      <c r="F175" s="34">
        <f>Calculations!E151</f>
        <v>0.41399999999999998</v>
      </c>
      <c r="G175" s="34">
        <f>Calculations!I151</f>
        <v>0.41399999999999998</v>
      </c>
      <c r="H175" s="34">
        <f>Calculations!M151</f>
        <v>100</v>
      </c>
      <c r="I175" s="34">
        <f>Calculations!H151</f>
        <v>0</v>
      </c>
      <c r="J175" s="34">
        <f>Calculations!L151</f>
        <v>0</v>
      </c>
      <c r="K175" s="34">
        <f>Calculations!G151</f>
        <v>0</v>
      </c>
      <c r="L175" s="34">
        <f>Calculations!K151</f>
        <v>0</v>
      </c>
      <c r="M175" s="34">
        <f>Calculations!F151</f>
        <v>0</v>
      </c>
      <c r="N175" s="34">
        <f>Calculations!J151</f>
        <v>0</v>
      </c>
      <c r="O175" s="34">
        <f>Calculations!S151</f>
        <v>0</v>
      </c>
      <c r="P175" s="34">
        <f>Calculations!X151</f>
        <v>0</v>
      </c>
      <c r="Q175" s="34">
        <f>Calculations!P151</f>
        <v>0</v>
      </c>
      <c r="R175" s="34">
        <f>Calculations!V151</f>
        <v>0</v>
      </c>
      <c r="S175" s="34">
        <f>Calculations!O151</f>
        <v>0</v>
      </c>
      <c r="T175" s="34">
        <f>Calculations!T151</f>
        <v>0</v>
      </c>
      <c r="U175" s="34">
        <f>Calculations!Z151</f>
        <v>0</v>
      </c>
      <c r="V175" s="34">
        <f>Calculations!AB151</f>
        <v>0</v>
      </c>
      <c r="W175" s="34">
        <f>Calculations!AA151</f>
        <v>0</v>
      </c>
      <c r="X175" s="34">
        <f>Calculations!AC151</f>
        <v>0</v>
      </c>
      <c r="Y175" s="34">
        <f>Calculations!AE151</f>
        <v>0</v>
      </c>
      <c r="Z175" s="34">
        <f>Calculations!AG151</f>
        <v>0</v>
      </c>
      <c r="AA175" s="34">
        <f>Calculations!AF151</f>
        <v>0</v>
      </c>
      <c r="AB175" s="34">
        <f>Calculations!AH151</f>
        <v>0</v>
      </c>
      <c r="AC175" s="21" t="s">
        <v>52</v>
      </c>
      <c r="AD175" s="20" t="s">
        <v>885</v>
      </c>
      <c r="AE175" s="26" t="s">
        <v>893</v>
      </c>
      <c r="AF175" s="26" t="s">
        <v>894</v>
      </c>
      <c r="AG175" s="26"/>
      <c r="AH175" s="20"/>
    </row>
    <row r="176" spans="2:34" x14ac:dyDescent="0.25">
      <c r="B176" s="11" t="str">
        <f>Calculations!A152</f>
        <v>19S227</v>
      </c>
      <c r="C176" s="20" t="str">
        <f>Calculations!B152</f>
        <v>Land at Factory Lane</v>
      </c>
      <c r="D176" s="20" t="str">
        <f>Calculations!C152</f>
        <v>South Ribble</v>
      </c>
      <c r="E176" s="11" t="str">
        <f>Calculations!D152</f>
        <v>Housing</v>
      </c>
      <c r="F176" s="34">
        <f>Calculations!E152</f>
        <v>1.915</v>
      </c>
      <c r="G176" s="34">
        <f>Calculations!I152</f>
        <v>0.39700000000000002</v>
      </c>
      <c r="H176" s="34">
        <f>Calculations!M152</f>
        <v>20.73107049608355</v>
      </c>
      <c r="I176" s="34">
        <f>Calculations!H152</f>
        <v>1.4530000000000001</v>
      </c>
      <c r="J176" s="34">
        <f>Calculations!L152</f>
        <v>75.874673629242821</v>
      </c>
      <c r="K176" s="34">
        <f>Calculations!G152</f>
        <v>6.5000000000000002E-2</v>
      </c>
      <c r="L176" s="34">
        <f>Calculations!K152</f>
        <v>3.3942558746736298</v>
      </c>
      <c r="M176" s="34">
        <f>Calculations!F152</f>
        <v>0</v>
      </c>
      <c r="N176" s="34">
        <f>Calculations!J152</f>
        <v>0</v>
      </c>
      <c r="O176" s="34">
        <f>Calculations!S152</f>
        <v>0.72300000000000009</v>
      </c>
      <c r="P176" s="34">
        <f>Calculations!X152</f>
        <v>37.754569190600527</v>
      </c>
      <c r="Q176" s="34">
        <f>Calculations!P152</f>
        <v>0.123</v>
      </c>
      <c r="R176" s="34">
        <f>Calculations!V152</f>
        <v>9.8172323759791134</v>
      </c>
      <c r="S176" s="34">
        <f>Calculations!O152</f>
        <v>6.5000000000000002E-2</v>
      </c>
      <c r="T176" s="34">
        <f>Calculations!T152</f>
        <v>3.3942558746736298</v>
      </c>
      <c r="U176" s="34">
        <f>Calculations!Z152</f>
        <v>0</v>
      </c>
      <c r="V176" s="34">
        <f>Calculations!AB152</f>
        <v>0</v>
      </c>
      <c r="W176" s="34">
        <f>Calculations!AA152</f>
        <v>0</v>
      </c>
      <c r="X176" s="34">
        <f>Calculations!AC152</f>
        <v>0</v>
      </c>
      <c r="Y176" s="34">
        <f>Calculations!AE152</f>
        <v>0.443</v>
      </c>
      <c r="Z176" s="34">
        <f>Calculations!AG152</f>
        <v>23.133159268929504</v>
      </c>
      <c r="AA176" s="34">
        <f>Calculations!AF152</f>
        <v>0.68700000000000006</v>
      </c>
      <c r="AB176" s="34">
        <f>Calculations!AH152</f>
        <v>35.874673629242821</v>
      </c>
      <c r="AC176" s="21" t="s">
        <v>52</v>
      </c>
      <c r="AD176" s="20" t="s">
        <v>883</v>
      </c>
      <c r="AE176" s="26" t="s">
        <v>896</v>
      </c>
      <c r="AF176" s="26" t="s">
        <v>888</v>
      </c>
      <c r="AG176" s="26"/>
      <c r="AH176" s="20" t="s">
        <v>1029</v>
      </c>
    </row>
    <row r="177" spans="2:34" ht="25" x14ac:dyDescent="0.25">
      <c r="B177" s="11" t="str">
        <f>Calculations!A153</f>
        <v>19S230</v>
      </c>
      <c r="C177" s="20" t="str">
        <f>Calculations!B153</f>
        <v>End of Spinney Close</v>
      </c>
      <c r="D177" s="20" t="str">
        <f>Calculations!C153</f>
        <v>South Ribble</v>
      </c>
      <c r="E177" s="11" t="str">
        <f>Calculations!D153</f>
        <v>Housing</v>
      </c>
      <c r="F177" s="34">
        <f>Calculations!E153</f>
        <v>0.68100000000000005</v>
      </c>
      <c r="G177" s="34">
        <f>Calculations!I153</f>
        <v>0.68100000000000005</v>
      </c>
      <c r="H177" s="34">
        <f>Calculations!M153</f>
        <v>100</v>
      </c>
      <c r="I177" s="34">
        <f>Calculations!H153</f>
        <v>0</v>
      </c>
      <c r="J177" s="34">
        <f>Calculations!L153</f>
        <v>0</v>
      </c>
      <c r="K177" s="34">
        <f>Calculations!G153</f>
        <v>0</v>
      </c>
      <c r="L177" s="34">
        <f>Calculations!K153</f>
        <v>0</v>
      </c>
      <c r="M177" s="34">
        <f>Calculations!F153</f>
        <v>0</v>
      </c>
      <c r="N177" s="34">
        <f>Calculations!J153</f>
        <v>0</v>
      </c>
      <c r="O177" s="34">
        <f>Calculations!S153</f>
        <v>2.4E-2</v>
      </c>
      <c r="P177" s="34">
        <f>Calculations!X153</f>
        <v>3.5242290748898677</v>
      </c>
      <c r="Q177" s="34">
        <f>Calculations!P153</f>
        <v>0</v>
      </c>
      <c r="R177" s="34">
        <f>Calculations!V153</f>
        <v>0</v>
      </c>
      <c r="S177" s="34">
        <f>Calculations!O153</f>
        <v>0</v>
      </c>
      <c r="T177" s="34">
        <f>Calculations!T153</f>
        <v>0</v>
      </c>
      <c r="U177" s="34">
        <f>Calculations!Z153</f>
        <v>0</v>
      </c>
      <c r="V177" s="34">
        <f>Calculations!AB153</f>
        <v>0</v>
      </c>
      <c r="W177" s="34">
        <f>Calculations!AA153</f>
        <v>0</v>
      </c>
      <c r="X177" s="34">
        <f>Calculations!AC153</f>
        <v>0</v>
      </c>
      <c r="Y177" s="34">
        <f>Calculations!AE153</f>
        <v>0</v>
      </c>
      <c r="Z177" s="34">
        <f>Calculations!AG153</f>
        <v>0</v>
      </c>
      <c r="AA177" s="34">
        <f>Calculations!AF153</f>
        <v>1.9E-2</v>
      </c>
      <c r="AB177" s="34">
        <f>Calculations!AH153</f>
        <v>2.790014684287812</v>
      </c>
      <c r="AC177" s="21" t="s">
        <v>52</v>
      </c>
      <c r="AD177" s="20" t="s">
        <v>883</v>
      </c>
      <c r="AE177" s="26" t="s">
        <v>889</v>
      </c>
      <c r="AF177" s="26" t="s">
        <v>890</v>
      </c>
      <c r="AG177" s="26" t="s">
        <v>1036</v>
      </c>
      <c r="AH177" s="20" t="s">
        <v>1012</v>
      </c>
    </row>
    <row r="178" spans="2:34" ht="37.5" x14ac:dyDescent="0.25">
      <c r="B178" s="11" t="str">
        <f>Calculations!A154</f>
        <v>19S232</v>
      </c>
      <c r="C178" s="20" t="str">
        <f>Calculations!B154</f>
        <v>Land at Branch Road, Mellor Brook</v>
      </c>
      <c r="D178" s="20" t="str">
        <f>Calculations!C154</f>
        <v>South Ribble</v>
      </c>
      <c r="E178" s="11" t="str">
        <f>Calculations!D154</f>
        <v>Housing</v>
      </c>
      <c r="F178" s="34">
        <f>Calculations!E154</f>
        <v>5.8789999999999996</v>
      </c>
      <c r="G178" s="34">
        <f>Calculations!I154</f>
        <v>5.8789999999999996</v>
      </c>
      <c r="H178" s="34">
        <f>Calculations!M154</f>
        <v>100</v>
      </c>
      <c r="I178" s="34">
        <f>Calculations!H154</f>
        <v>0</v>
      </c>
      <c r="J178" s="34">
        <f>Calculations!L154</f>
        <v>0</v>
      </c>
      <c r="K178" s="34">
        <f>Calculations!G154</f>
        <v>0</v>
      </c>
      <c r="L178" s="34">
        <f>Calculations!K154</f>
        <v>0</v>
      </c>
      <c r="M178" s="34">
        <f>Calculations!F154</f>
        <v>0</v>
      </c>
      <c r="N178" s="34">
        <f>Calculations!J154</f>
        <v>0</v>
      </c>
      <c r="O178" s="34">
        <f>Calculations!S154</f>
        <v>0.24000000000000002</v>
      </c>
      <c r="P178" s="34">
        <f>Calculations!X154</f>
        <v>4.0823269263480189</v>
      </c>
      <c r="Q178" s="34">
        <f>Calculations!P154</f>
        <v>6.4000000000000001E-2</v>
      </c>
      <c r="R178" s="34">
        <f>Calculations!V154</f>
        <v>1.7690083347508083</v>
      </c>
      <c r="S178" s="34">
        <f>Calculations!O154</f>
        <v>0.04</v>
      </c>
      <c r="T178" s="34">
        <f>Calculations!T154</f>
        <v>0.68038782105800311</v>
      </c>
      <c r="U178" s="34">
        <f>Calculations!Z154</f>
        <v>0</v>
      </c>
      <c r="V178" s="34">
        <f>Calculations!AB154</f>
        <v>0</v>
      </c>
      <c r="W178" s="34">
        <f>Calculations!AA154</f>
        <v>0</v>
      </c>
      <c r="X178" s="34">
        <f>Calculations!AC154</f>
        <v>0</v>
      </c>
      <c r="Y178" s="34">
        <f>Calculations!AE154</f>
        <v>0.13800000000000001</v>
      </c>
      <c r="Z178" s="34">
        <f>Calculations!AG154</f>
        <v>2.3473379826501111</v>
      </c>
      <c r="AA178" s="34">
        <f>Calculations!AF154</f>
        <v>0.188</v>
      </c>
      <c r="AB178" s="34">
        <f>Calculations!AH154</f>
        <v>3.1978227589726149</v>
      </c>
      <c r="AC178" s="21" t="s">
        <v>52</v>
      </c>
      <c r="AD178" s="20" t="s">
        <v>883</v>
      </c>
      <c r="AE178" s="26" t="s">
        <v>889</v>
      </c>
      <c r="AF178" s="26" t="s">
        <v>890</v>
      </c>
      <c r="AG178" s="26" t="s">
        <v>1037</v>
      </c>
      <c r="AH178" s="20" t="s">
        <v>1038</v>
      </c>
    </row>
    <row r="179" spans="2:34" ht="75" x14ac:dyDescent="0.25">
      <c r="B179" s="11" t="str">
        <f>Calculations!A155</f>
        <v>19S238</v>
      </c>
      <c r="C179" s="20" t="str">
        <f>Calculations!B155</f>
        <v>85 Hennel Lane</v>
      </c>
      <c r="D179" s="20" t="str">
        <f>Calculations!C155</f>
        <v>South Ribble</v>
      </c>
      <c r="E179" s="11" t="str">
        <f>Calculations!D155</f>
        <v>Housing</v>
      </c>
      <c r="F179" s="34">
        <f>Calculations!E155</f>
        <v>0.64500000000000002</v>
      </c>
      <c r="G179" s="34">
        <f>Calculations!I155</f>
        <v>0.63500000000000001</v>
      </c>
      <c r="H179" s="34">
        <f>Calculations!M155</f>
        <v>98.449612403100772</v>
      </c>
      <c r="I179" s="34">
        <f>Calculations!H155</f>
        <v>1E-3</v>
      </c>
      <c r="J179" s="34">
        <f>Calculations!L155</f>
        <v>0.15503875968992248</v>
      </c>
      <c r="K179" s="34">
        <f>Calculations!G155</f>
        <v>1E-3</v>
      </c>
      <c r="L179" s="34">
        <f>Calculations!K155</f>
        <v>0.15503875968992248</v>
      </c>
      <c r="M179" s="34">
        <f>Calculations!F155</f>
        <v>8.0000000000000002E-3</v>
      </c>
      <c r="N179" s="34">
        <f>Calculations!J155</f>
        <v>1.2403100775193798</v>
      </c>
      <c r="O179" s="34">
        <f>Calculations!S155</f>
        <v>2E-3</v>
      </c>
      <c r="P179" s="34">
        <f>Calculations!X155</f>
        <v>0.31007751937984496</v>
      </c>
      <c r="Q179" s="34">
        <f>Calculations!P155</f>
        <v>0</v>
      </c>
      <c r="R179" s="34">
        <f>Calculations!V155</f>
        <v>0</v>
      </c>
      <c r="S179" s="34">
        <f>Calculations!O155</f>
        <v>0</v>
      </c>
      <c r="T179" s="34">
        <f>Calculations!T155</f>
        <v>0</v>
      </c>
      <c r="U179" s="34">
        <f>Calculations!Z155</f>
        <v>2E-3</v>
      </c>
      <c r="V179" s="34">
        <f>Calculations!AB155</f>
        <v>0.31007751937984496</v>
      </c>
      <c r="W179" s="34">
        <f>Calculations!AA155</f>
        <v>1E-3</v>
      </c>
      <c r="X179" s="34">
        <f>Calculations!AC155</f>
        <v>0.15503875968992248</v>
      </c>
      <c r="Y179" s="34">
        <f>Calculations!AE155</f>
        <v>1E-3</v>
      </c>
      <c r="Z179" s="34">
        <f>Calculations!AG155</f>
        <v>0.15503875968992248</v>
      </c>
      <c r="AA179" s="34">
        <f>Calculations!AF155</f>
        <v>3.0000000000000001E-3</v>
      </c>
      <c r="AB179" s="34">
        <f>Calculations!AH155</f>
        <v>0.46511627906976744</v>
      </c>
      <c r="AC179" s="21" t="s">
        <v>52</v>
      </c>
      <c r="AD179" s="20" t="s">
        <v>880</v>
      </c>
      <c r="AE179" s="26" t="s">
        <v>881</v>
      </c>
      <c r="AF179" s="26" t="s">
        <v>886</v>
      </c>
      <c r="AG179" s="26" t="s">
        <v>1039</v>
      </c>
      <c r="AH179" s="20" t="s">
        <v>1040</v>
      </c>
    </row>
    <row r="180" spans="2:34" x14ac:dyDescent="0.25">
      <c r="B180" s="11" t="str">
        <f>Calculations!A156</f>
        <v>19S239</v>
      </c>
      <c r="C180" s="20" t="str">
        <f>Calculations!B156</f>
        <v>The Barn, 104 Liverpool Road</v>
      </c>
      <c r="D180" s="20" t="str">
        <f>Calculations!C156</f>
        <v>South Ribble</v>
      </c>
      <c r="E180" s="11" t="str">
        <f>Calculations!D156</f>
        <v>Housing</v>
      </c>
      <c r="F180" s="34">
        <f>Calculations!E156</f>
        <v>0.3</v>
      </c>
      <c r="G180" s="34">
        <f>Calculations!I156</f>
        <v>0.3</v>
      </c>
      <c r="H180" s="34">
        <f>Calculations!M156</f>
        <v>100</v>
      </c>
      <c r="I180" s="34">
        <f>Calculations!H156</f>
        <v>0</v>
      </c>
      <c r="J180" s="34">
        <f>Calculations!L156</f>
        <v>0</v>
      </c>
      <c r="K180" s="34">
        <f>Calculations!G156</f>
        <v>0</v>
      </c>
      <c r="L180" s="34">
        <f>Calculations!K156</f>
        <v>0</v>
      </c>
      <c r="M180" s="34">
        <f>Calculations!F156</f>
        <v>0</v>
      </c>
      <c r="N180" s="34">
        <f>Calculations!J156</f>
        <v>0</v>
      </c>
      <c r="O180" s="34">
        <f>Calculations!S156</f>
        <v>2.9000000000000001E-2</v>
      </c>
      <c r="P180" s="34">
        <f>Calculations!X156</f>
        <v>9.6666666666666679</v>
      </c>
      <c r="Q180" s="34">
        <f>Calculations!P156</f>
        <v>0</v>
      </c>
      <c r="R180" s="34">
        <f>Calculations!V156</f>
        <v>0</v>
      </c>
      <c r="S180" s="34">
        <f>Calculations!O156</f>
        <v>0</v>
      </c>
      <c r="T180" s="34">
        <f>Calculations!T156</f>
        <v>0</v>
      </c>
      <c r="U180" s="34">
        <f>Calculations!Z156</f>
        <v>0</v>
      </c>
      <c r="V180" s="34">
        <f>Calculations!AB156</f>
        <v>0</v>
      </c>
      <c r="W180" s="34">
        <f>Calculations!AA156</f>
        <v>0</v>
      </c>
      <c r="X180" s="34">
        <f>Calculations!AC156</f>
        <v>0</v>
      </c>
      <c r="Y180" s="34">
        <f>Calculations!AE156</f>
        <v>0</v>
      </c>
      <c r="Z180" s="34">
        <f>Calculations!AG156</f>
        <v>0</v>
      </c>
      <c r="AA180" s="34">
        <f>Calculations!AF156</f>
        <v>5.2999999999999999E-2</v>
      </c>
      <c r="AB180" s="34">
        <f>Calculations!AH156</f>
        <v>17.666666666666668</v>
      </c>
      <c r="AC180" s="21" t="s">
        <v>52</v>
      </c>
      <c r="AD180" s="20" t="s">
        <v>883</v>
      </c>
      <c r="AE180" s="26" t="s">
        <v>889</v>
      </c>
      <c r="AF180" s="26" t="s">
        <v>890</v>
      </c>
      <c r="AG180" s="26" t="s">
        <v>1041</v>
      </c>
      <c r="AH180" s="20" t="s">
        <v>1042</v>
      </c>
    </row>
    <row r="181" spans="2:34" x14ac:dyDescent="0.25">
      <c r="B181" s="11" t="str">
        <f>Calculations!A157</f>
        <v>19S240</v>
      </c>
      <c r="C181" s="20" t="str">
        <f>Calculations!B157</f>
        <v>Rear of 347/349 Station Road</v>
      </c>
      <c r="D181" s="20" t="str">
        <f>Calculations!C157</f>
        <v>South Ribble</v>
      </c>
      <c r="E181" s="11" t="str">
        <f>Calculations!D157</f>
        <v>Housing</v>
      </c>
      <c r="F181" s="34">
        <f>Calculations!E157</f>
        <v>8.1000000000000003E-2</v>
      </c>
      <c r="G181" s="34">
        <f>Calculations!I157</f>
        <v>8.1000000000000003E-2</v>
      </c>
      <c r="H181" s="34">
        <f>Calculations!M157</f>
        <v>100</v>
      </c>
      <c r="I181" s="34">
        <f>Calculations!H157</f>
        <v>0</v>
      </c>
      <c r="J181" s="34">
        <f>Calculations!L157</f>
        <v>0</v>
      </c>
      <c r="K181" s="34">
        <f>Calculations!G157</f>
        <v>0</v>
      </c>
      <c r="L181" s="34">
        <f>Calculations!K157</f>
        <v>0</v>
      </c>
      <c r="M181" s="34">
        <f>Calculations!F157</f>
        <v>0</v>
      </c>
      <c r="N181" s="34">
        <f>Calculations!J157</f>
        <v>0</v>
      </c>
      <c r="O181" s="34">
        <f>Calculations!S157</f>
        <v>0</v>
      </c>
      <c r="P181" s="34">
        <f>Calculations!X157</f>
        <v>0</v>
      </c>
      <c r="Q181" s="34">
        <f>Calculations!P157</f>
        <v>0</v>
      </c>
      <c r="R181" s="34">
        <f>Calculations!V157</f>
        <v>0</v>
      </c>
      <c r="S181" s="34">
        <f>Calculations!O157</f>
        <v>0</v>
      </c>
      <c r="T181" s="34">
        <f>Calculations!T157</f>
        <v>0</v>
      </c>
      <c r="U181" s="34">
        <f>Calculations!Z157</f>
        <v>0</v>
      </c>
      <c r="V181" s="34">
        <f>Calculations!AB157</f>
        <v>0</v>
      </c>
      <c r="W181" s="34">
        <f>Calculations!AA157</f>
        <v>0</v>
      </c>
      <c r="X181" s="34">
        <f>Calculations!AC157</f>
        <v>0</v>
      </c>
      <c r="Y181" s="34">
        <f>Calculations!AE157</f>
        <v>0</v>
      </c>
      <c r="Z181" s="34">
        <f>Calculations!AG157</f>
        <v>0</v>
      </c>
      <c r="AA181" s="34">
        <f>Calculations!AF157</f>
        <v>0</v>
      </c>
      <c r="AB181" s="34">
        <f>Calculations!AH157</f>
        <v>0</v>
      </c>
      <c r="AC181" s="21" t="s">
        <v>52</v>
      </c>
      <c r="AD181" s="20" t="s">
        <v>885</v>
      </c>
      <c r="AE181" s="26" t="s">
        <v>893</v>
      </c>
      <c r="AF181" s="26" t="s">
        <v>894</v>
      </c>
      <c r="AG181" s="26"/>
      <c r="AH181" s="20"/>
    </row>
    <row r="182" spans="2:34" ht="75" x14ac:dyDescent="0.25">
      <c r="B182" s="11" t="str">
        <f>Calculations!A158</f>
        <v>19S241</v>
      </c>
      <c r="C182" s="20" t="str">
        <f>Calculations!B158</f>
        <v>Northbrook Barn, Northbrook Road</v>
      </c>
      <c r="D182" s="20" t="str">
        <f>Calculations!C158</f>
        <v>South Ribble</v>
      </c>
      <c r="E182" s="11" t="str">
        <f>Calculations!D158</f>
        <v>Housing</v>
      </c>
      <c r="F182" s="34">
        <f>Calculations!E158</f>
        <v>0.21</v>
      </c>
      <c r="G182" s="34">
        <f>Calculations!I158</f>
        <v>0.13899999999999998</v>
      </c>
      <c r="H182" s="34">
        <f>Calculations!M158</f>
        <v>66.19047619047619</v>
      </c>
      <c r="I182" s="34">
        <f>Calculations!H158</f>
        <v>2.4E-2</v>
      </c>
      <c r="J182" s="34">
        <f>Calculations!L158</f>
        <v>11.428571428571429</v>
      </c>
      <c r="K182" s="34">
        <f>Calculations!G158</f>
        <v>0</v>
      </c>
      <c r="L182" s="34">
        <f>Calculations!K158</f>
        <v>0</v>
      </c>
      <c r="M182" s="34">
        <f>Calculations!F158</f>
        <v>4.7E-2</v>
      </c>
      <c r="N182" s="34">
        <f>Calculations!J158</f>
        <v>22.380952380952383</v>
      </c>
      <c r="O182" s="34">
        <f>Calculations!S158</f>
        <v>1.6E-2</v>
      </c>
      <c r="P182" s="34">
        <f>Calculations!X158</f>
        <v>7.6190476190476195</v>
      </c>
      <c r="Q182" s="34">
        <f>Calculations!P158</f>
        <v>3.0000000000000001E-3</v>
      </c>
      <c r="R182" s="34">
        <f>Calculations!V158</f>
        <v>2.8571428571428572</v>
      </c>
      <c r="S182" s="34">
        <f>Calculations!O158</f>
        <v>3.0000000000000001E-3</v>
      </c>
      <c r="T182" s="34">
        <f>Calculations!T158</f>
        <v>1.4285714285714286</v>
      </c>
      <c r="U182" s="34">
        <f>Calculations!Z158</f>
        <v>8.5000000000000006E-2</v>
      </c>
      <c r="V182" s="34">
        <f>Calculations!AB158</f>
        <v>40.476190476190482</v>
      </c>
      <c r="W182" s="34">
        <f>Calculations!AA158</f>
        <v>2.4E-2</v>
      </c>
      <c r="X182" s="34">
        <f>Calculations!AC158</f>
        <v>11.428571428571429</v>
      </c>
      <c r="Y182" s="34">
        <f>Calculations!AE158</f>
        <v>0.01</v>
      </c>
      <c r="Z182" s="34">
        <f>Calculations!AG158</f>
        <v>4.7619047619047628</v>
      </c>
      <c r="AA182" s="34">
        <f>Calculations!AF158</f>
        <v>1.2E-2</v>
      </c>
      <c r="AB182" s="34">
        <f>Calculations!AH158</f>
        <v>5.7142857142857144</v>
      </c>
      <c r="AC182" s="21" t="s">
        <v>52</v>
      </c>
      <c r="AD182" s="20" t="s">
        <v>880</v>
      </c>
      <c r="AE182" s="26" t="s">
        <v>881</v>
      </c>
      <c r="AF182" s="26" t="s">
        <v>886</v>
      </c>
      <c r="AG182" s="26" t="s">
        <v>1043</v>
      </c>
      <c r="AH182" s="20" t="s">
        <v>1044</v>
      </c>
    </row>
    <row r="183" spans="2:34" x14ac:dyDescent="0.25">
      <c r="B183" s="11" t="str">
        <f>Calculations!A159</f>
        <v>19S242</v>
      </c>
      <c r="C183" s="20" t="str">
        <f>Calculations!B159</f>
        <v>Front of 199 Hoghton Lane</v>
      </c>
      <c r="D183" s="20" t="str">
        <f>Calculations!C159</f>
        <v>South Ribble</v>
      </c>
      <c r="E183" s="11" t="str">
        <f>Calculations!D159</f>
        <v>Housing</v>
      </c>
      <c r="F183" s="34">
        <f>Calculations!E159</f>
        <v>5.3999999999999999E-2</v>
      </c>
      <c r="G183" s="34">
        <f>Calculations!I159</f>
        <v>5.3999999999999999E-2</v>
      </c>
      <c r="H183" s="34">
        <f>Calculations!M159</f>
        <v>100</v>
      </c>
      <c r="I183" s="34">
        <f>Calculations!H159</f>
        <v>0</v>
      </c>
      <c r="J183" s="34">
        <f>Calculations!L159</f>
        <v>0</v>
      </c>
      <c r="K183" s="34">
        <f>Calculations!G159</f>
        <v>0</v>
      </c>
      <c r="L183" s="34">
        <f>Calculations!K159</f>
        <v>0</v>
      </c>
      <c r="M183" s="34">
        <f>Calculations!F159</f>
        <v>0</v>
      </c>
      <c r="N183" s="34">
        <f>Calculations!J159</f>
        <v>0</v>
      </c>
      <c r="O183" s="34">
        <f>Calculations!S159</f>
        <v>0</v>
      </c>
      <c r="P183" s="34">
        <f>Calculations!X159</f>
        <v>0</v>
      </c>
      <c r="Q183" s="34">
        <f>Calculations!P159</f>
        <v>0</v>
      </c>
      <c r="R183" s="34">
        <f>Calculations!V159</f>
        <v>0</v>
      </c>
      <c r="S183" s="34">
        <f>Calculations!O159</f>
        <v>0</v>
      </c>
      <c r="T183" s="34">
        <f>Calculations!T159</f>
        <v>0</v>
      </c>
      <c r="U183" s="34">
        <f>Calculations!Z159</f>
        <v>0</v>
      </c>
      <c r="V183" s="34">
        <f>Calculations!AB159</f>
        <v>0</v>
      </c>
      <c r="W183" s="34">
        <f>Calculations!AA159</f>
        <v>0</v>
      </c>
      <c r="X183" s="34">
        <f>Calculations!AC159</f>
        <v>0</v>
      </c>
      <c r="Y183" s="34">
        <f>Calculations!AE159</f>
        <v>0</v>
      </c>
      <c r="Z183" s="34">
        <f>Calculations!AG159</f>
        <v>0</v>
      </c>
      <c r="AA183" s="34">
        <f>Calculations!AF159</f>
        <v>0</v>
      </c>
      <c r="AB183" s="34">
        <f>Calculations!AH159</f>
        <v>0</v>
      </c>
      <c r="AC183" s="21" t="s">
        <v>52</v>
      </c>
      <c r="AD183" s="20" t="s">
        <v>885</v>
      </c>
      <c r="AE183" s="26" t="s">
        <v>893</v>
      </c>
      <c r="AF183" s="26" t="s">
        <v>894</v>
      </c>
      <c r="AG183" s="26"/>
      <c r="AH183" s="20"/>
    </row>
    <row r="184" spans="2:34" x14ac:dyDescent="0.25">
      <c r="B184" s="11" t="str">
        <f>Calculations!A160</f>
        <v>19S243</v>
      </c>
      <c r="C184" s="20" t="str">
        <f>Calculations!B160</f>
        <v>15 Kentmere Drive</v>
      </c>
      <c r="D184" s="20" t="str">
        <f>Calculations!C160</f>
        <v>South Ribble</v>
      </c>
      <c r="E184" s="11" t="str">
        <f>Calculations!D160</f>
        <v>Housing</v>
      </c>
      <c r="F184" s="34">
        <f>Calculations!E160</f>
        <v>5.5E-2</v>
      </c>
      <c r="G184" s="34">
        <f>Calculations!I160</f>
        <v>5.5E-2</v>
      </c>
      <c r="H184" s="34">
        <f>Calculations!M160</f>
        <v>100</v>
      </c>
      <c r="I184" s="34">
        <f>Calculations!H160</f>
        <v>0</v>
      </c>
      <c r="J184" s="34">
        <f>Calculations!L160</f>
        <v>0</v>
      </c>
      <c r="K184" s="34">
        <f>Calculations!G160</f>
        <v>0</v>
      </c>
      <c r="L184" s="34">
        <f>Calculations!K160</f>
        <v>0</v>
      </c>
      <c r="M184" s="34">
        <f>Calculations!F160</f>
        <v>0</v>
      </c>
      <c r="N184" s="34">
        <f>Calculations!J160</f>
        <v>0</v>
      </c>
      <c r="O184" s="34">
        <f>Calculations!S160</f>
        <v>0</v>
      </c>
      <c r="P184" s="34">
        <f>Calculations!X160</f>
        <v>0</v>
      </c>
      <c r="Q184" s="34">
        <f>Calculations!P160</f>
        <v>0</v>
      </c>
      <c r="R184" s="34">
        <f>Calculations!V160</f>
        <v>0</v>
      </c>
      <c r="S184" s="34">
        <f>Calculations!O160</f>
        <v>0</v>
      </c>
      <c r="T184" s="34">
        <f>Calculations!T160</f>
        <v>0</v>
      </c>
      <c r="U184" s="34">
        <f>Calculations!Z160</f>
        <v>0</v>
      </c>
      <c r="V184" s="34">
        <f>Calculations!AB160</f>
        <v>0</v>
      </c>
      <c r="W184" s="34">
        <f>Calculations!AA160</f>
        <v>0</v>
      </c>
      <c r="X184" s="34">
        <f>Calculations!AC160</f>
        <v>0</v>
      </c>
      <c r="Y184" s="34">
        <f>Calculations!AE160</f>
        <v>0</v>
      </c>
      <c r="Z184" s="34">
        <f>Calculations!AG160</f>
        <v>0</v>
      </c>
      <c r="AA184" s="34">
        <f>Calculations!AF160</f>
        <v>0</v>
      </c>
      <c r="AB184" s="34">
        <f>Calculations!AH160</f>
        <v>0</v>
      </c>
      <c r="AC184" s="21" t="s">
        <v>52</v>
      </c>
      <c r="AD184" s="20" t="s">
        <v>885</v>
      </c>
      <c r="AE184" s="26" t="s">
        <v>893</v>
      </c>
      <c r="AF184" s="26" t="s">
        <v>894</v>
      </c>
      <c r="AG184" s="26"/>
      <c r="AH184" s="20"/>
    </row>
    <row r="185" spans="2:34" x14ac:dyDescent="0.25">
      <c r="B185" s="11" t="str">
        <f>Calculations!A161</f>
        <v>19S245</v>
      </c>
      <c r="C185" s="20" t="str">
        <f>Calculations!B161</f>
        <v>Land to Rear of 23 Sheephill Lane</v>
      </c>
      <c r="D185" s="20" t="str">
        <f>Calculations!C161</f>
        <v>South Ribble</v>
      </c>
      <c r="E185" s="11" t="str">
        <f>Calculations!D161</f>
        <v>Housing</v>
      </c>
      <c r="F185" s="34">
        <f>Calculations!E161</f>
        <v>0.121</v>
      </c>
      <c r="G185" s="34">
        <f>Calculations!I161</f>
        <v>0.121</v>
      </c>
      <c r="H185" s="34">
        <f>Calculations!M161</f>
        <v>100</v>
      </c>
      <c r="I185" s="34">
        <f>Calculations!H161</f>
        <v>0</v>
      </c>
      <c r="J185" s="34">
        <f>Calculations!L161</f>
        <v>0</v>
      </c>
      <c r="K185" s="34">
        <f>Calculations!G161</f>
        <v>0</v>
      </c>
      <c r="L185" s="34">
        <f>Calculations!K161</f>
        <v>0</v>
      </c>
      <c r="M185" s="34">
        <f>Calculations!F161</f>
        <v>0</v>
      </c>
      <c r="N185" s="34">
        <f>Calculations!J161</f>
        <v>0</v>
      </c>
      <c r="O185" s="34">
        <f>Calculations!S161</f>
        <v>0</v>
      </c>
      <c r="P185" s="34">
        <f>Calculations!X161</f>
        <v>0</v>
      </c>
      <c r="Q185" s="34">
        <f>Calculations!P161</f>
        <v>0</v>
      </c>
      <c r="R185" s="34">
        <f>Calculations!V161</f>
        <v>0</v>
      </c>
      <c r="S185" s="34">
        <f>Calculations!O161</f>
        <v>0</v>
      </c>
      <c r="T185" s="34">
        <f>Calculations!T161</f>
        <v>0</v>
      </c>
      <c r="U185" s="34">
        <f>Calculations!Z161</f>
        <v>0</v>
      </c>
      <c r="V185" s="34">
        <f>Calculations!AB161</f>
        <v>0</v>
      </c>
      <c r="W185" s="34">
        <f>Calculations!AA161</f>
        <v>0</v>
      </c>
      <c r="X185" s="34">
        <f>Calculations!AC161</f>
        <v>0</v>
      </c>
      <c r="Y185" s="34">
        <f>Calculations!AE161</f>
        <v>0</v>
      </c>
      <c r="Z185" s="34">
        <f>Calculations!AG161</f>
        <v>0</v>
      </c>
      <c r="AA185" s="34">
        <f>Calculations!AF161</f>
        <v>0</v>
      </c>
      <c r="AB185" s="34">
        <f>Calculations!AH161</f>
        <v>0</v>
      </c>
      <c r="AC185" s="21" t="s">
        <v>52</v>
      </c>
      <c r="AD185" s="20" t="s">
        <v>885</v>
      </c>
      <c r="AE185" s="26" t="s">
        <v>893</v>
      </c>
      <c r="AF185" s="26" t="s">
        <v>894</v>
      </c>
      <c r="AG185" s="26"/>
      <c r="AH185" s="20"/>
    </row>
    <row r="186" spans="2:34" x14ac:dyDescent="0.25">
      <c r="B186" s="11" t="str">
        <f>Calculations!A162</f>
        <v>19S246</v>
      </c>
      <c r="C186" s="20" t="str">
        <f>Calculations!B162</f>
        <v>394 Brindle Road</v>
      </c>
      <c r="D186" s="20" t="str">
        <f>Calculations!C162</f>
        <v>South Ribble</v>
      </c>
      <c r="E186" s="11" t="str">
        <f>Calculations!D162</f>
        <v>Housing</v>
      </c>
      <c r="F186" s="34">
        <f>Calculations!E162</f>
        <v>9.4E-2</v>
      </c>
      <c r="G186" s="34">
        <f>Calculations!I162</f>
        <v>9.4E-2</v>
      </c>
      <c r="H186" s="34">
        <f>Calculations!M162</f>
        <v>100</v>
      </c>
      <c r="I186" s="34">
        <f>Calculations!H162</f>
        <v>0</v>
      </c>
      <c r="J186" s="34">
        <f>Calculations!L162</f>
        <v>0</v>
      </c>
      <c r="K186" s="34">
        <f>Calculations!G162</f>
        <v>0</v>
      </c>
      <c r="L186" s="34">
        <f>Calculations!K162</f>
        <v>0</v>
      </c>
      <c r="M186" s="34">
        <f>Calculations!F162</f>
        <v>0</v>
      </c>
      <c r="N186" s="34">
        <f>Calculations!J162</f>
        <v>0</v>
      </c>
      <c r="O186" s="34">
        <f>Calculations!S162</f>
        <v>0</v>
      </c>
      <c r="P186" s="34">
        <f>Calculations!X162</f>
        <v>0</v>
      </c>
      <c r="Q186" s="34">
        <f>Calculations!P162</f>
        <v>0</v>
      </c>
      <c r="R186" s="34">
        <f>Calculations!V162</f>
        <v>0</v>
      </c>
      <c r="S186" s="34">
        <f>Calculations!O162</f>
        <v>0</v>
      </c>
      <c r="T186" s="34">
        <f>Calculations!T162</f>
        <v>0</v>
      </c>
      <c r="U186" s="34">
        <f>Calculations!Z162</f>
        <v>0</v>
      </c>
      <c r="V186" s="34">
        <f>Calculations!AB162</f>
        <v>0</v>
      </c>
      <c r="W186" s="34">
        <f>Calculations!AA162</f>
        <v>0</v>
      </c>
      <c r="X186" s="34">
        <f>Calculations!AC162</f>
        <v>0</v>
      </c>
      <c r="Y186" s="34">
        <f>Calculations!AE162</f>
        <v>0</v>
      </c>
      <c r="Z186" s="34">
        <f>Calculations!AG162</f>
        <v>0</v>
      </c>
      <c r="AA186" s="34">
        <f>Calculations!AF162</f>
        <v>0</v>
      </c>
      <c r="AB186" s="34">
        <f>Calculations!AH162</f>
        <v>0</v>
      </c>
      <c r="AC186" s="21" t="s">
        <v>52</v>
      </c>
      <c r="AD186" s="20" t="s">
        <v>885</v>
      </c>
      <c r="AE186" s="26" t="s">
        <v>893</v>
      </c>
      <c r="AF186" s="26" t="s">
        <v>894</v>
      </c>
      <c r="AG186" s="26"/>
      <c r="AH186" s="20"/>
    </row>
    <row r="187" spans="2:34" x14ac:dyDescent="0.25">
      <c r="B187" s="11" t="str">
        <f>Calculations!A163</f>
        <v>19S249</v>
      </c>
      <c r="C187" s="20" t="str">
        <f>Calculations!B163</f>
        <v>Land off Church Lane, Farington</v>
      </c>
      <c r="D187" s="20" t="str">
        <f>Calculations!C163</f>
        <v>South Ribble</v>
      </c>
      <c r="E187" s="11" t="str">
        <f>Calculations!D163</f>
        <v>Housing</v>
      </c>
      <c r="F187" s="34">
        <f>Calculations!E163</f>
        <v>8.1829999999999998</v>
      </c>
      <c r="G187" s="34">
        <f>Calculations!I163</f>
        <v>8.1829999999999998</v>
      </c>
      <c r="H187" s="34">
        <f>Calculations!M163</f>
        <v>100</v>
      </c>
      <c r="I187" s="34">
        <f>Calculations!H163</f>
        <v>0</v>
      </c>
      <c r="J187" s="34">
        <f>Calculations!L163</f>
        <v>0</v>
      </c>
      <c r="K187" s="34">
        <f>Calculations!G163</f>
        <v>0</v>
      </c>
      <c r="L187" s="34">
        <f>Calculations!K163</f>
        <v>0</v>
      </c>
      <c r="M187" s="34">
        <f>Calculations!F163</f>
        <v>0</v>
      </c>
      <c r="N187" s="34">
        <f>Calculations!J163</f>
        <v>0</v>
      </c>
      <c r="O187" s="34">
        <f>Calculations!S163</f>
        <v>0.317</v>
      </c>
      <c r="P187" s="34">
        <f>Calculations!X163</f>
        <v>3.8738848832946351</v>
      </c>
      <c r="Q187" s="34">
        <f>Calculations!P163</f>
        <v>5.3999999999999999E-2</v>
      </c>
      <c r="R187" s="34">
        <f>Calculations!V163</f>
        <v>2.2974459244775756</v>
      </c>
      <c r="S187" s="34">
        <f>Calculations!O163</f>
        <v>0.13400000000000001</v>
      </c>
      <c r="T187" s="34">
        <f>Calculations!T163</f>
        <v>1.6375412440425272</v>
      </c>
      <c r="U187" s="34">
        <f>Calculations!Z163</f>
        <v>0</v>
      </c>
      <c r="V187" s="34">
        <f>Calculations!AB163</f>
        <v>0</v>
      </c>
      <c r="W187" s="34">
        <f>Calculations!AA163</f>
        <v>0</v>
      </c>
      <c r="X187" s="34">
        <f>Calculations!AC163</f>
        <v>0</v>
      </c>
      <c r="Y187" s="34">
        <f>Calculations!AE163</f>
        <v>8.5999999999999993E-2</v>
      </c>
      <c r="Z187" s="34">
        <f>Calculations!AG163</f>
        <v>1.0509593058780398</v>
      </c>
      <c r="AA187" s="34">
        <f>Calculations!AF163</f>
        <v>0.16400000000000001</v>
      </c>
      <c r="AB187" s="34">
        <f>Calculations!AH163</f>
        <v>2.0041549553953319</v>
      </c>
      <c r="AC187" s="21" t="s">
        <v>52</v>
      </c>
      <c r="AD187" s="20" t="s">
        <v>883</v>
      </c>
      <c r="AE187" s="26" t="s">
        <v>889</v>
      </c>
      <c r="AF187" s="26" t="s">
        <v>890</v>
      </c>
      <c r="AG187" s="26" t="s">
        <v>1045</v>
      </c>
      <c r="AH187" s="20" t="s">
        <v>996</v>
      </c>
    </row>
    <row r="188" spans="2:34" ht="75" x14ac:dyDescent="0.25">
      <c r="B188" s="11" t="str">
        <f>Calculations!A164</f>
        <v>19S250</v>
      </c>
      <c r="C188" s="20" t="str">
        <f>Calculations!B164</f>
        <v>Land off Emnie Lane, Leyland</v>
      </c>
      <c r="D188" s="20" t="str">
        <f>Calculations!C164</f>
        <v>South Ribble</v>
      </c>
      <c r="E188" s="11" t="str">
        <f>Calculations!D164</f>
        <v>Housing</v>
      </c>
      <c r="F188" s="34">
        <f>Calculations!E164</f>
        <v>20.213000000000001</v>
      </c>
      <c r="G188" s="34">
        <f>Calculations!I164</f>
        <v>19.538000000000004</v>
      </c>
      <c r="H188" s="34">
        <f>Calculations!M164</f>
        <v>96.660564982931803</v>
      </c>
      <c r="I188" s="34">
        <f>Calculations!H164</f>
        <v>0.499</v>
      </c>
      <c r="J188" s="34">
        <f>Calculations!L164</f>
        <v>2.4687082570622865</v>
      </c>
      <c r="K188" s="34">
        <f>Calculations!G164</f>
        <v>1.4E-2</v>
      </c>
      <c r="L188" s="34">
        <f>Calculations!K164</f>
        <v>6.9262355909563145E-2</v>
      </c>
      <c r="M188" s="34">
        <f>Calculations!F164</f>
        <v>0.16200000000000001</v>
      </c>
      <c r="N188" s="34">
        <f>Calculations!J164</f>
        <v>0.80146440409637354</v>
      </c>
      <c r="O188" s="34">
        <f>Calculations!S164</f>
        <v>2.9369999999999998</v>
      </c>
      <c r="P188" s="34">
        <f>Calculations!X164</f>
        <v>14.530252807599068</v>
      </c>
      <c r="Q188" s="34">
        <f>Calculations!P164</f>
        <v>0.51700000000000002</v>
      </c>
      <c r="R188" s="34">
        <f>Calculations!V164</f>
        <v>5.9911937861772113</v>
      </c>
      <c r="S188" s="34">
        <f>Calculations!O164</f>
        <v>0.69399999999999995</v>
      </c>
      <c r="T188" s="34">
        <f>Calculations!T164</f>
        <v>3.433433928659773</v>
      </c>
      <c r="U188" s="34">
        <f>Calculations!Z164</f>
        <v>0.71299999999999997</v>
      </c>
      <c r="V188" s="34">
        <f>Calculations!AB164</f>
        <v>3.5274328402513233</v>
      </c>
      <c r="W188" s="34">
        <f>Calculations!AA164</f>
        <v>0.501</v>
      </c>
      <c r="X188" s="34">
        <f>Calculations!AC164</f>
        <v>2.4786028793350812</v>
      </c>
      <c r="Y188" s="34">
        <f>Calculations!AE164</f>
        <v>1.302</v>
      </c>
      <c r="Z188" s="34">
        <f>Calculations!AG164</f>
        <v>6.4413990995893737</v>
      </c>
      <c r="AA188" s="34">
        <f>Calculations!AF164</f>
        <v>2.081</v>
      </c>
      <c r="AB188" s="34">
        <f>Calculations!AH164</f>
        <v>10.295354474842922</v>
      </c>
      <c r="AC188" s="21" t="s">
        <v>52</v>
      </c>
      <c r="AD188" s="20" t="s">
        <v>880</v>
      </c>
      <c r="AE188" s="26" t="s">
        <v>881</v>
      </c>
      <c r="AF188" s="26" t="s">
        <v>886</v>
      </c>
      <c r="AG188" s="26" t="s">
        <v>1046</v>
      </c>
      <c r="AH188" s="20" t="s">
        <v>996</v>
      </c>
    </row>
    <row r="189" spans="2:34" x14ac:dyDescent="0.25">
      <c r="B189" s="11" t="str">
        <f>Calculations!A165</f>
        <v>19S263</v>
      </c>
      <c r="C189" s="20" t="str">
        <f>Calculations!B165</f>
        <v>Windmill Hotel site</v>
      </c>
      <c r="D189" s="20" t="str">
        <f>Calculations!C165</f>
        <v>South Ribble</v>
      </c>
      <c r="E189" s="11" t="str">
        <f>Calculations!D165</f>
        <v>Housing</v>
      </c>
      <c r="F189" s="34">
        <f>Calculations!E165</f>
        <v>0.35</v>
      </c>
      <c r="G189" s="34">
        <f>Calculations!I165</f>
        <v>0.35</v>
      </c>
      <c r="H189" s="34">
        <f>Calculations!M165</f>
        <v>100</v>
      </c>
      <c r="I189" s="34">
        <f>Calculations!H165</f>
        <v>0</v>
      </c>
      <c r="J189" s="34">
        <f>Calculations!L165</f>
        <v>0</v>
      </c>
      <c r="K189" s="34">
        <f>Calculations!G165</f>
        <v>0</v>
      </c>
      <c r="L189" s="34">
        <f>Calculations!K165</f>
        <v>0</v>
      </c>
      <c r="M189" s="34">
        <f>Calculations!F165</f>
        <v>0</v>
      </c>
      <c r="N189" s="34">
        <f>Calculations!J165</f>
        <v>0</v>
      </c>
      <c r="O189" s="34">
        <f>Calculations!S165</f>
        <v>0</v>
      </c>
      <c r="P189" s="34">
        <f>Calculations!X165</f>
        <v>0</v>
      </c>
      <c r="Q189" s="34">
        <f>Calculations!P165</f>
        <v>0</v>
      </c>
      <c r="R189" s="34">
        <f>Calculations!V165</f>
        <v>0</v>
      </c>
      <c r="S189" s="34">
        <f>Calculations!O165</f>
        <v>0</v>
      </c>
      <c r="T189" s="34">
        <f>Calculations!T165</f>
        <v>0</v>
      </c>
      <c r="U189" s="34">
        <f>Calculations!Z165</f>
        <v>0</v>
      </c>
      <c r="V189" s="34">
        <f>Calculations!AB165</f>
        <v>0</v>
      </c>
      <c r="W189" s="34">
        <f>Calculations!AA165</f>
        <v>0</v>
      </c>
      <c r="X189" s="34">
        <f>Calculations!AC165</f>
        <v>0</v>
      </c>
      <c r="Y189" s="34">
        <f>Calculations!AE165</f>
        <v>0</v>
      </c>
      <c r="Z189" s="34">
        <f>Calculations!AG165</f>
        <v>0</v>
      </c>
      <c r="AA189" s="34">
        <f>Calculations!AF165</f>
        <v>0</v>
      </c>
      <c r="AB189" s="34">
        <f>Calculations!AH165</f>
        <v>0</v>
      </c>
      <c r="AC189" s="21" t="s">
        <v>52</v>
      </c>
      <c r="AD189" s="20" t="s">
        <v>885</v>
      </c>
      <c r="AE189" s="26" t="s">
        <v>893</v>
      </c>
      <c r="AF189" s="26" t="s">
        <v>894</v>
      </c>
      <c r="AG189" s="26"/>
      <c r="AH189" s="20"/>
    </row>
    <row r="190" spans="2:34" ht="25" x14ac:dyDescent="0.25">
      <c r="B190" s="11" t="str">
        <f>Calculations!A166</f>
        <v>19S269</v>
      </c>
      <c r="C190" s="20" t="str">
        <f>Calculations!B166</f>
        <v>Apsley House</v>
      </c>
      <c r="D190" s="20" t="str">
        <f>Calculations!C166</f>
        <v>South Ribble</v>
      </c>
      <c r="E190" s="11" t="str">
        <f>Calculations!D166</f>
        <v>Housing</v>
      </c>
      <c r="F190" s="34">
        <f>Calculations!E166</f>
        <v>16.074999999999999</v>
      </c>
      <c r="G190" s="34">
        <f>Calculations!I166</f>
        <v>16.074999999999999</v>
      </c>
      <c r="H190" s="34">
        <f>Calculations!M166</f>
        <v>100</v>
      </c>
      <c r="I190" s="34">
        <f>Calculations!H166</f>
        <v>0</v>
      </c>
      <c r="J190" s="34">
        <f>Calculations!L166</f>
        <v>0</v>
      </c>
      <c r="K190" s="34">
        <f>Calculations!G166</f>
        <v>0</v>
      </c>
      <c r="L190" s="34">
        <f>Calculations!K166</f>
        <v>0</v>
      </c>
      <c r="M190" s="34">
        <f>Calculations!F166</f>
        <v>0</v>
      </c>
      <c r="N190" s="34">
        <f>Calculations!J166</f>
        <v>0</v>
      </c>
      <c r="O190" s="34">
        <f>Calculations!S166</f>
        <v>3.2729999999999997</v>
      </c>
      <c r="P190" s="34">
        <f>Calculations!X166</f>
        <v>20.360808709175735</v>
      </c>
      <c r="Q190" s="34">
        <f>Calculations!P166</f>
        <v>0.51100000000000001</v>
      </c>
      <c r="R190" s="34">
        <f>Calculations!V166</f>
        <v>4.3048211508553651</v>
      </c>
      <c r="S190" s="34">
        <f>Calculations!O166</f>
        <v>0.18099999999999999</v>
      </c>
      <c r="T190" s="34">
        <f>Calculations!T166</f>
        <v>1.1259720062208398</v>
      </c>
      <c r="U190" s="34">
        <f>Calculations!Z166</f>
        <v>0</v>
      </c>
      <c r="V190" s="34">
        <f>Calculations!AB166</f>
        <v>0</v>
      </c>
      <c r="W190" s="34">
        <f>Calculations!AA166</f>
        <v>0</v>
      </c>
      <c r="X190" s="34">
        <f>Calculations!AC166</f>
        <v>0</v>
      </c>
      <c r="Y190" s="34">
        <f>Calculations!AE166</f>
        <v>0.81100000000000005</v>
      </c>
      <c r="Z190" s="34">
        <f>Calculations!AG166</f>
        <v>5.0451010886469678</v>
      </c>
      <c r="AA190" s="34">
        <f>Calculations!AF166</f>
        <v>2.0350000000000001</v>
      </c>
      <c r="AB190" s="34">
        <f>Calculations!AH166</f>
        <v>12.65940902021773</v>
      </c>
      <c r="AC190" s="21" t="s">
        <v>52</v>
      </c>
      <c r="AD190" s="20" t="s">
        <v>883</v>
      </c>
      <c r="AE190" s="26" t="s">
        <v>889</v>
      </c>
      <c r="AF190" s="26" t="s">
        <v>890</v>
      </c>
      <c r="AG190" s="26" t="s">
        <v>963</v>
      </c>
      <c r="AH190" s="20" t="s">
        <v>1047</v>
      </c>
    </row>
    <row r="191" spans="2:34" ht="37.5" x14ac:dyDescent="0.25">
      <c r="B191" s="11" t="str">
        <f>Calculations!A167</f>
        <v>19S283</v>
      </c>
      <c r="C191" s="20" t="str">
        <f>Calculations!B167</f>
        <v>Land part of Pear Tree Farm, Hoghton Lane</v>
      </c>
      <c r="D191" s="20" t="str">
        <f>Calculations!C167</f>
        <v>South Ribble</v>
      </c>
      <c r="E191" s="11" t="str">
        <f>Calculations!D167</f>
        <v>Housing</v>
      </c>
      <c r="F191" s="34">
        <f>Calculations!E167</f>
        <v>0.39300000000000002</v>
      </c>
      <c r="G191" s="34">
        <f>Calculations!I167</f>
        <v>0.39300000000000002</v>
      </c>
      <c r="H191" s="34">
        <f>Calculations!M167</f>
        <v>100</v>
      </c>
      <c r="I191" s="34">
        <f>Calculations!H167</f>
        <v>0</v>
      </c>
      <c r="J191" s="34">
        <f>Calculations!L167</f>
        <v>0</v>
      </c>
      <c r="K191" s="34">
        <f>Calculations!G167</f>
        <v>0</v>
      </c>
      <c r="L191" s="34">
        <f>Calculations!K167</f>
        <v>0</v>
      </c>
      <c r="M191" s="34">
        <f>Calculations!F167</f>
        <v>0</v>
      </c>
      <c r="N191" s="34">
        <f>Calculations!J167</f>
        <v>0</v>
      </c>
      <c r="O191" s="34">
        <f>Calculations!S167</f>
        <v>3.2000000000000001E-2</v>
      </c>
      <c r="P191" s="34">
        <f>Calculations!X167</f>
        <v>8.1424936386768447</v>
      </c>
      <c r="Q191" s="34">
        <f>Calculations!P167</f>
        <v>0</v>
      </c>
      <c r="R191" s="34">
        <f>Calculations!V167</f>
        <v>0</v>
      </c>
      <c r="S191" s="34">
        <f>Calculations!O167</f>
        <v>0</v>
      </c>
      <c r="T191" s="34">
        <f>Calculations!T167</f>
        <v>0</v>
      </c>
      <c r="U191" s="34">
        <f>Calculations!Z167</f>
        <v>0</v>
      </c>
      <c r="V191" s="34">
        <f>Calculations!AB167</f>
        <v>0</v>
      </c>
      <c r="W191" s="34">
        <f>Calculations!AA167</f>
        <v>0</v>
      </c>
      <c r="X191" s="34">
        <f>Calculations!AC167</f>
        <v>0</v>
      </c>
      <c r="Y191" s="34">
        <f>Calculations!AE167</f>
        <v>2.8000000000000001E-2</v>
      </c>
      <c r="Z191" s="34">
        <f>Calculations!AG167</f>
        <v>7.1246819338422389</v>
      </c>
      <c r="AA191" s="34">
        <f>Calculations!AF167</f>
        <v>0.04</v>
      </c>
      <c r="AB191" s="34">
        <f>Calculations!AH167</f>
        <v>10.178117048346055</v>
      </c>
      <c r="AC191" s="21" t="s">
        <v>52</v>
      </c>
      <c r="AD191" s="20" t="s">
        <v>883</v>
      </c>
      <c r="AE191" s="26" t="s">
        <v>889</v>
      </c>
      <c r="AF191" s="26" t="s">
        <v>890</v>
      </c>
      <c r="AG191" s="26" t="s">
        <v>1048</v>
      </c>
      <c r="AH191" s="20" t="s">
        <v>1049</v>
      </c>
    </row>
    <row r="192" spans="2:34" ht="25" x14ac:dyDescent="0.25">
      <c r="B192" s="11" t="str">
        <f>Calculations!A168</f>
        <v>19S304</v>
      </c>
      <c r="C192" s="20" t="str">
        <f>Calculations!B168</f>
        <v>Land at Northern Avenue,</v>
      </c>
      <c r="D192" s="20" t="str">
        <f>Calculations!C168</f>
        <v>South Ribble</v>
      </c>
      <c r="E192" s="11" t="str">
        <f>Calculations!D168</f>
        <v>Housing</v>
      </c>
      <c r="F192" s="34">
        <f>Calculations!E168</f>
        <v>0.72499999999999998</v>
      </c>
      <c r="G192" s="34">
        <f>Calculations!I168</f>
        <v>0.72499999999999998</v>
      </c>
      <c r="H192" s="34">
        <f>Calculations!M168</f>
        <v>100</v>
      </c>
      <c r="I192" s="34">
        <f>Calculations!H168</f>
        <v>0</v>
      </c>
      <c r="J192" s="34">
        <f>Calculations!L168</f>
        <v>0</v>
      </c>
      <c r="K192" s="34">
        <f>Calculations!G168</f>
        <v>0</v>
      </c>
      <c r="L192" s="34">
        <f>Calculations!K168</f>
        <v>0</v>
      </c>
      <c r="M192" s="34">
        <f>Calculations!F168</f>
        <v>0</v>
      </c>
      <c r="N192" s="34">
        <f>Calculations!J168</f>
        <v>0</v>
      </c>
      <c r="O192" s="34">
        <f>Calculations!S168</f>
        <v>2.8000000000000001E-2</v>
      </c>
      <c r="P192" s="34">
        <f>Calculations!X168</f>
        <v>3.8620689655172415</v>
      </c>
      <c r="Q192" s="34">
        <f>Calculations!P168</f>
        <v>2E-3</v>
      </c>
      <c r="R192" s="34">
        <f>Calculations!V168</f>
        <v>0.68965517241379315</v>
      </c>
      <c r="S192" s="34">
        <f>Calculations!O168</f>
        <v>3.0000000000000001E-3</v>
      </c>
      <c r="T192" s="34">
        <f>Calculations!T168</f>
        <v>0.41379310344827586</v>
      </c>
      <c r="U192" s="34">
        <f>Calculations!Z168</f>
        <v>0</v>
      </c>
      <c r="V192" s="34">
        <f>Calculations!AB168</f>
        <v>0</v>
      </c>
      <c r="W192" s="34">
        <f>Calculations!AA168</f>
        <v>0</v>
      </c>
      <c r="X192" s="34">
        <f>Calculations!AC168</f>
        <v>0</v>
      </c>
      <c r="Y192" s="34">
        <f>Calculations!AE168</f>
        <v>5.0000000000000001E-3</v>
      </c>
      <c r="Z192" s="34">
        <f>Calculations!AG168</f>
        <v>0.68965517241379315</v>
      </c>
      <c r="AA192" s="34">
        <f>Calculations!AF168</f>
        <v>2.7E-2</v>
      </c>
      <c r="AB192" s="34">
        <f>Calculations!AH168</f>
        <v>3.7241379310344831</v>
      </c>
      <c r="AC192" s="21" t="s">
        <v>52</v>
      </c>
      <c r="AD192" s="20" t="s">
        <v>883</v>
      </c>
      <c r="AE192" s="26" t="s">
        <v>889</v>
      </c>
      <c r="AF192" s="26" t="s">
        <v>890</v>
      </c>
      <c r="AG192" s="26" t="s">
        <v>1050</v>
      </c>
      <c r="AH192" s="20" t="s">
        <v>1051</v>
      </c>
    </row>
    <row r="193" spans="2:34" ht="75" x14ac:dyDescent="0.25">
      <c r="B193" s="11" t="str">
        <f>Calculations!A169</f>
        <v>19S320</v>
      </c>
      <c r="C193" s="20" t="str">
        <f>Calculations!B169</f>
        <v>Higher Walton Mill, Cann Bridge St, Higher Walton</v>
      </c>
      <c r="D193" s="20" t="str">
        <f>Calculations!C169</f>
        <v>South Ribble</v>
      </c>
      <c r="E193" s="11" t="str">
        <f>Calculations!D169</f>
        <v>Mixed Use</v>
      </c>
      <c r="F193" s="34">
        <f>Calculations!E169</f>
        <v>4.024</v>
      </c>
      <c r="G193" s="34">
        <f>Calculations!I169</f>
        <v>5.699999999999994E-2</v>
      </c>
      <c r="H193" s="34">
        <f>Calculations!M169</f>
        <v>1.4165009940357838</v>
      </c>
      <c r="I193" s="34">
        <f>Calculations!H169</f>
        <v>3.181</v>
      </c>
      <c r="J193" s="34">
        <f>Calculations!L169</f>
        <v>79.050695825049701</v>
      </c>
      <c r="K193" s="34">
        <f>Calculations!G169</f>
        <v>0.106</v>
      </c>
      <c r="L193" s="34">
        <f>Calculations!K169</f>
        <v>2.6341948310139163</v>
      </c>
      <c r="M193" s="34">
        <f>Calculations!F169</f>
        <v>0.68</v>
      </c>
      <c r="N193" s="34">
        <f>Calculations!J169</f>
        <v>16.898608349900599</v>
      </c>
      <c r="O193" s="34">
        <f>Calculations!S169</f>
        <v>0.6359999999999999</v>
      </c>
      <c r="P193" s="34">
        <f>Calculations!X169</f>
        <v>15.805168986083496</v>
      </c>
      <c r="Q193" s="34">
        <f>Calculations!P169</f>
        <v>0.28899999999999998</v>
      </c>
      <c r="R193" s="34">
        <f>Calculations!V169</f>
        <v>8.7226640159045719</v>
      </c>
      <c r="S193" s="34">
        <f>Calculations!O169</f>
        <v>6.2E-2</v>
      </c>
      <c r="T193" s="34">
        <f>Calculations!T169</f>
        <v>1.5407554671968189</v>
      </c>
      <c r="U193" s="34">
        <f>Calculations!Z169</f>
        <v>3.2410000000000001</v>
      </c>
      <c r="V193" s="34">
        <f>Calculations!AB169</f>
        <v>80.541749502982114</v>
      </c>
      <c r="W193" s="34">
        <f>Calculations!AA169</f>
        <v>1.085</v>
      </c>
      <c r="X193" s="34">
        <f>Calculations!AC169</f>
        <v>26.963220675944331</v>
      </c>
      <c r="Y193" s="34">
        <f>Calculations!AE169</f>
        <v>0.46200000000000002</v>
      </c>
      <c r="Z193" s="34">
        <f>Calculations!AG169</f>
        <v>11.481113320079524</v>
      </c>
      <c r="AA193" s="34">
        <f>Calculations!AF169</f>
        <v>0.36399999999999999</v>
      </c>
      <c r="AB193" s="34">
        <f>Calculations!AH169</f>
        <v>9.0457256461232607</v>
      </c>
      <c r="AC193" s="21" t="s">
        <v>52</v>
      </c>
      <c r="AD193" s="20" t="s">
        <v>880</v>
      </c>
      <c r="AE193" s="26" t="s">
        <v>881</v>
      </c>
      <c r="AF193" s="26" t="s">
        <v>886</v>
      </c>
      <c r="AG193" s="26" t="s">
        <v>1052</v>
      </c>
      <c r="AH193" s="20" t="s">
        <v>1053</v>
      </c>
    </row>
    <row r="194" spans="2:34" ht="75" x14ac:dyDescent="0.25">
      <c r="B194" s="11" t="str">
        <f>Calculations!A170</f>
        <v>19S326</v>
      </c>
      <c r="C194" s="20" t="str">
        <f>Calculations!B170</f>
        <v>Land off Kellett Lane, Walton Summit</v>
      </c>
      <c r="D194" s="20" t="str">
        <f>Calculations!C170</f>
        <v>South Ribble</v>
      </c>
      <c r="E194" s="11" t="str">
        <f>Calculations!D170</f>
        <v>Housing</v>
      </c>
      <c r="F194" s="34">
        <f>Calculations!E170</f>
        <v>1.429</v>
      </c>
      <c r="G194" s="34">
        <f>Calculations!I170</f>
        <v>1.423</v>
      </c>
      <c r="H194" s="34">
        <f>Calculations!M170</f>
        <v>99.580125962211341</v>
      </c>
      <c r="I194" s="34">
        <f>Calculations!H170</f>
        <v>0</v>
      </c>
      <c r="J194" s="34">
        <f>Calculations!L170</f>
        <v>0</v>
      </c>
      <c r="K194" s="34">
        <f>Calculations!G170</f>
        <v>0</v>
      </c>
      <c r="L194" s="34">
        <f>Calculations!K170</f>
        <v>0</v>
      </c>
      <c r="M194" s="34">
        <f>Calculations!F170</f>
        <v>6.0000000000000001E-3</v>
      </c>
      <c r="N194" s="34">
        <f>Calculations!J170</f>
        <v>0.41987403778866339</v>
      </c>
      <c r="O194" s="34">
        <f>Calculations!S170</f>
        <v>6.7000000000000004E-2</v>
      </c>
      <c r="P194" s="34">
        <f>Calculations!X170</f>
        <v>4.6885934219734082</v>
      </c>
      <c r="Q194" s="34">
        <f>Calculations!P170</f>
        <v>0.01</v>
      </c>
      <c r="R194" s="34">
        <f>Calculations!V170</f>
        <v>4.0587823652904129</v>
      </c>
      <c r="S194" s="34">
        <f>Calculations!O170</f>
        <v>4.8000000000000001E-2</v>
      </c>
      <c r="T194" s="34">
        <f>Calculations!T170</f>
        <v>3.3589923023093071</v>
      </c>
      <c r="U194" s="34">
        <f>Calculations!Z170</f>
        <v>0</v>
      </c>
      <c r="V194" s="34">
        <f>Calculations!AB170</f>
        <v>0</v>
      </c>
      <c r="W194" s="34">
        <f>Calculations!AA170</f>
        <v>0</v>
      </c>
      <c r="X194" s="34">
        <f>Calculations!AC170</f>
        <v>0</v>
      </c>
      <c r="Y194" s="34">
        <f>Calculations!AE170</f>
        <v>1.7000000000000001E-2</v>
      </c>
      <c r="Z194" s="34">
        <f>Calculations!AG170</f>
        <v>1.1896431070678797</v>
      </c>
      <c r="AA194" s="34">
        <f>Calculations!AF170</f>
        <v>1.6E-2</v>
      </c>
      <c r="AB194" s="34">
        <f>Calculations!AH170</f>
        <v>1.119664100769769</v>
      </c>
      <c r="AC194" s="21" t="s">
        <v>52</v>
      </c>
      <c r="AD194" s="20" t="s">
        <v>880</v>
      </c>
      <c r="AE194" s="26" t="s">
        <v>881</v>
      </c>
      <c r="AF194" s="26" t="s">
        <v>886</v>
      </c>
      <c r="AG194" s="26" t="s">
        <v>1054</v>
      </c>
      <c r="AH194" s="20" t="s">
        <v>1055</v>
      </c>
    </row>
    <row r="195" spans="2:34" ht="25" x14ac:dyDescent="0.25">
      <c r="B195" s="11" t="str">
        <f>Calculations!A171</f>
        <v>19S331x</v>
      </c>
      <c r="C195" s="20" t="str">
        <f>Calculations!B171</f>
        <v>Land at Liverpool Road</v>
      </c>
      <c r="D195" s="20" t="str">
        <f>Calculations!C171</f>
        <v>South Ribble</v>
      </c>
      <c r="E195" s="11" t="str">
        <f>Calculations!D171</f>
        <v>Housing</v>
      </c>
      <c r="F195" s="34">
        <f>Calculations!E171</f>
        <v>5.7359999999999998</v>
      </c>
      <c r="G195" s="34">
        <f>Calculations!I171</f>
        <v>5.7359999999999998</v>
      </c>
      <c r="H195" s="34">
        <f>Calculations!M171</f>
        <v>100</v>
      </c>
      <c r="I195" s="34">
        <f>Calculations!H171</f>
        <v>0</v>
      </c>
      <c r="J195" s="34">
        <f>Calculations!L171</f>
        <v>0</v>
      </c>
      <c r="K195" s="34">
        <f>Calculations!G171</f>
        <v>0</v>
      </c>
      <c r="L195" s="34">
        <f>Calculations!K171</f>
        <v>0</v>
      </c>
      <c r="M195" s="34">
        <f>Calculations!F171</f>
        <v>0</v>
      </c>
      <c r="N195" s="34">
        <f>Calculations!J171</f>
        <v>0</v>
      </c>
      <c r="O195" s="34">
        <f>Calculations!S171</f>
        <v>0.16</v>
      </c>
      <c r="P195" s="34">
        <f>Calculations!X171</f>
        <v>2.7894002789400281</v>
      </c>
      <c r="Q195" s="34">
        <f>Calculations!P171</f>
        <v>1.0999999999999999E-2</v>
      </c>
      <c r="R195" s="34">
        <f>Calculations!V171</f>
        <v>0.69735006973500702</v>
      </c>
      <c r="S195" s="34">
        <f>Calculations!O171</f>
        <v>2.9000000000000001E-2</v>
      </c>
      <c r="T195" s="34">
        <f>Calculations!T171</f>
        <v>0.50557880055788007</v>
      </c>
      <c r="U195" s="34">
        <f>Calculations!Z171</f>
        <v>0</v>
      </c>
      <c r="V195" s="34">
        <f>Calculations!AB171</f>
        <v>0</v>
      </c>
      <c r="W195" s="34">
        <f>Calculations!AA171</f>
        <v>0</v>
      </c>
      <c r="X195" s="34">
        <f>Calculations!AC171</f>
        <v>0</v>
      </c>
      <c r="Y195" s="34">
        <f>Calculations!AE171</f>
        <v>6.0999999999999999E-2</v>
      </c>
      <c r="Z195" s="34">
        <f>Calculations!AG171</f>
        <v>1.0634588563458856</v>
      </c>
      <c r="AA195" s="34">
        <f>Calculations!AF171</f>
        <v>0.19900000000000001</v>
      </c>
      <c r="AB195" s="34">
        <f>Calculations!AH171</f>
        <v>3.4693165969316597</v>
      </c>
      <c r="AC195" s="21" t="s">
        <v>52</v>
      </c>
      <c r="AD195" s="20" t="s">
        <v>883</v>
      </c>
      <c r="AE195" s="26" t="s">
        <v>889</v>
      </c>
      <c r="AF195" s="26" t="s">
        <v>890</v>
      </c>
      <c r="AG195" s="26" t="s">
        <v>981</v>
      </c>
      <c r="AH195" s="20" t="s">
        <v>982</v>
      </c>
    </row>
    <row r="196" spans="2:34" x14ac:dyDescent="0.25">
      <c r="B196" s="11" t="str">
        <f>Calculations!A172</f>
        <v>19S334x</v>
      </c>
      <c r="C196" s="20" t="str">
        <f>Calculations!B172</f>
        <v>Land to the rear of 96-100 Marsh Lane</v>
      </c>
      <c r="D196" s="20" t="str">
        <f>Calculations!C172</f>
        <v>South Ribble</v>
      </c>
      <c r="E196" s="11" t="str">
        <f>Calculations!D172</f>
        <v>Housing</v>
      </c>
      <c r="F196" s="34">
        <f>Calculations!E172</f>
        <v>0.30299999999999999</v>
      </c>
      <c r="G196" s="34">
        <f>Calculations!I172</f>
        <v>0.29199999999999998</v>
      </c>
      <c r="H196" s="34">
        <f>Calculations!M172</f>
        <v>96.369636963696365</v>
      </c>
      <c r="I196" s="34">
        <f>Calculations!H172</f>
        <v>3.0000000000000001E-3</v>
      </c>
      <c r="J196" s="34">
        <f>Calculations!L172</f>
        <v>0.99009900990099009</v>
      </c>
      <c r="K196" s="34">
        <f>Calculations!G172</f>
        <v>8.0000000000000002E-3</v>
      </c>
      <c r="L196" s="34">
        <f>Calculations!K172</f>
        <v>2.6402640264026402</v>
      </c>
      <c r="M196" s="34">
        <f>Calculations!F172</f>
        <v>0</v>
      </c>
      <c r="N196" s="34">
        <f>Calculations!J172</f>
        <v>0</v>
      </c>
      <c r="O196" s="34">
        <f>Calculations!S172</f>
        <v>4.0000000000000001E-3</v>
      </c>
      <c r="P196" s="34">
        <f>Calculations!X172</f>
        <v>1.3201320132013201</v>
      </c>
      <c r="Q196" s="34">
        <f>Calculations!P172</f>
        <v>0</v>
      </c>
      <c r="R196" s="34">
        <f>Calculations!V172</f>
        <v>0</v>
      </c>
      <c r="S196" s="34">
        <f>Calculations!O172</f>
        <v>0</v>
      </c>
      <c r="T196" s="34">
        <f>Calculations!T172</f>
        <v>0</v>
      </c>
      <c r="U196" s="34">
        <f>Calculations!Z172</f>
        <v>0</v>
      </c>
      <c r="V196" s="34">
        <f>Calculations!AB172</f>
        <v>0</v>
      </c>
      <c r="W196" s="34">
        <f>Calculations!AA172</f>
        <v>0</v>
      </c>
      <c r="X196" s="34">
        <f>Calculations!AC172</f>
        <v>0</v>
      </c>
      <c r="Y196" s="34">
        <f>Calculations!AE172</f>
        <v>2E-3</v>
      </c>
      <c r="Z196" s="34">
        <f>Calculations!AG172</f>
        <v>0.66006600660066006</v>
      </c>
      <c r="AA196" s="34">
        <f>Calculations!AF172</f>
        <v>7.0000000000000001E-3</v>
      </c>
      <c r="AB196" s="34">
        <f>Calculations!AH172</f>
        <v>2.3102310231023102</v>
      </c>
      <c r="AC196" s="21" t="s">
        <v>52</v>
      </c>
      <c r="AD196" s="20" t="s">
        <v>883</v>
      </c>
      <c r="AE196" s="26" t="s">
        <v>896</v>
      </c>
      <c r="AF196" s="26" t="s">
        <v>888</v>
      </c>
      <c r="AG196" s="26"/>
      <c r="AH196" s="20" t="s">
        <v>1057</v>
      </c>
    </row>
    <row r="197" spans="2:34" ht="75" x14ac:dyDescent="0.25">
      <c r="B197" s="11" t="str">
        <f>Calculations!A173</f>
        <v>19S337a</v>
      </c>
      <c r="C197" s="20" t="str">
        <f>Calculations!B173</f>
        <v>Land North of Kittlingbourne Brow</v>
      </c>
      <c r="D197" s="20" t="str">
        <f>Calculations!C173</f>
        <v>South Ribble</v>
      </c>
      <c r="E197" s="11" t="str">
        <f>Calculations!D173</f>
        <v>Housing</v>
      </c>
      <c r="F197" s="34">
        <f>Calculations!E173</f>
        <v>8.1000000000000003E-2</v>
      </c>
      <c r="G197" s="34">
        <f>Calculations!I173</f>
        <v>0.04</v>
      </c>
      <c r="H197" s="34">
        <f>Calculations!M173</f>
        <v>49.382716049382715</v>
      </c>
      <c r="I197" s="34">
        <f>Calculations!H173</f>
        <v>0</v>
      </c>
      <c r="J197" s="34">
        <f>Calculations!L173</f>
        <v>0</v>
      </c>
      <c r="K197" s="34">
        <f>Calculations!G173</f>
        <v>0</v>
      </c>
      <c r="L197" s="34">
        <f>Calculations!K173</f>
        <v>0</v>
      </c>
      <c r="M197" s="34">
        <f>Calculations!F173</f>
        <v>4.1000000000000002E-2</v>
      </c>
      <c r="N197" s="34">
        <f>Calculations!J173</f>
        <v>50.617283950617285</v>
      </c>
      <c r="O197" s="34">
        <f>Calculations!S173</f>
        <v>1.0999999999999999E-2</v>
      </c>
      <c r="P197" s="34">
        <f>Calculations!X173</f>
        <v>13.580246913580247</v>
      </c>
      <c r="Q197" s="34">
        <f>Calculations!P173</f>
        <v>1E-3</v>
      </c>
      <c r="R197" s="34">
        <f>Calculations!V173</f>
        <v>2.4691358024691357</v>
      </c>
      <c r="S197" s="34">
        <f>Calculations!O173</f>
        <v>1E-3</v>
      </c>
      <c r="T197" s="34">
        <f>Calculations!T173</f>
        <v>1.2345679012345678</v>
      </c>
      <c r="U197" s="34">
        <f>Calculations!Z173</f>
        <v>3.1E-2</v>
      </c>
      <c r="V197" s="34">
        <f>Calculations!AB173</f>
        <v>38.271604938271601</v>
      </c>
      <c r="W197" s="34">
        <f>Calculations!AA173</f>
        <v>0</v>
      </c>
      <c r="X197" s="34">
        <f>Calculations!AC173</f>
        <v>0</v>
      </c>
      <c r="Y197" s="34">
        <f>Calculations!AE173</f>
        <v>4.0000000000000001E-3</v>
      </c>
      <c r="Z197" s="34">
        <f>Calculations!AG173</f>
        <v>4.9382716049382713</v>
      </c>
      <c r="AA197" s="34">
        <f>Calculations!AF173</f>
        <v>1.0999999999999999E-2</v>
      </c>
      <c r="AB197" s="34">
        <f>Calculations!AH173</f>
        <v>13.580246913580247</v>
      </c>
      <c r="AC197" s="21" t="s">
        <v>52</v>
      </c>
      <c r="AD197" s="20" t="s">
        <v>880</v>
      </c>
      <c r="AE197" s="26" t="s">
        <v>881</v>
      </c>
      <c r="AF197" s="26" t="s">
        <v>886</v>
      </c>
      <c r="AG197" s="26" t="s">
        <v>1058</v>
      </c>
      <c r="AH197" s="20" t="s">
        <v>1059</v>
      </c>
    </row>
    <row r="198" spans="2:34" ht="75" x14ac:dyDescent="0.25">
      <c r="B198" s="11" t="str">
        <f>Calculations!A174</f>
        <v>19S350</v>
      </c>
      <c r="C198" s="20" t="str">
        <f>Calculations!B174</f>
        <v>Leyland Town Deal - Residential Scheme</v>
      </c>
      <c r="D198" s="20" t="str">
        <f>Calculations!C174</f>
        <v>South Ribble</v>
      </c>
      <c r="E198" s="11" t="str">
        <f>Calculations!D174</f>
        <v>Housing</v>
      </c>
      <c r="F198" s="34">
        <f>Calculations!E174</f>
        <v>1.4159999999999999</v>
      </c>
      <c r="G198" s="34">
        <f>Calculations!I174</f>
        <v>1.2250000000000001</v>
      </c>
      <c r="H198" s="34">
        <f>Calculations!M174</f>
        <v>86.511299435028249</v>
      </c>
      <c r="I198" s="34">
        <f>Calculations!H174</f>
        <v>0.13</v>
      </c>
      <c r="J198" s="34">
        <f>Calculations!L174</f>
        <v>9.1807909604519793</v>
      </c>
      <c r="K198" s="34">
        <f>Calculations!G174</f>
        <v>0</v>
      </c>
      <c r="L198" s="34">
        <f>Calculations!K174</f>
        <v>0</v>
      </c>
      <c r="M198" s="34">
        <f>Calculations!F174</f>
        <v>6.0999999999999999E-2</v>
      </c>
      <c r="N198" s="34">
        <f>Calculations!J174</f>
        <v>4.3079096045197742</v>
      </c>
      <c r="O198" s="34">
        <f>Calculations!S174</f>
        <v>0.19899999999999998</v>
      </c>
      <c r="P198" s="34">
        <f>Calculations!X174</f>
        <v>14.05367231638418</v>
      </c>
      <c r="Q198" s="34">
        <f>Calculations!P174</f>
        <v>1.2E-2</v>
      </c>
      <c r="R198" s="34">
        <f>Calculations!V174</f>
        <v>1.3418079096045197</v>
      </c>
      <c r="S198" s="34">
        <f>Calculations!O174</f>
        <v>7.0000000000000001E-3</v>
      </c>
      <c r="T198" s="34">
        <f>Calculations!T174</f>
        <v>0.49435028248587576</v>
      </c>
      <c r="U198" s="34">
        <f>Calculations!Z174</f>
        <v>0.18</v>
      </c>
      <c r="V198" s="34">
        <f>Calculations!AB174</f>
        <v>12.711864406779661</v>
      </c>
      <c r="W198" s="34">
        <f>Calculations!AA174</f>
        <v>0.122</v>
      </c>
      <c r="X198" s="34">
        <f>Calculations!AC174</f>
        <v>8.6158192090395485</v>
      </c>
      <c r="Y198" s="34">
        <f>Calculations!AE174</f>
        <v>8.5999999999999993E-2</v>
      </c>
      <c r="Z198" s="34">
        <f>Calculations!AG174</f>
        <v>6.073446327683615</v>
      </c>
      <c r="AA198" s="34">
        <f>Calculations!AF174</f>
        <v>0.21</v>
      </c>
      <c r="AB198" s="34">
        <f>Calculations!AH174</f>
        <v>14.83050847457627</v>
      </c>
      <c r="AC198" s="21" t="s">
        <v>52</v>
      </c>
      <c r="AD198" s="20" t="s">
        <v>880</v>
      </c>
      <c r="AE198" s="26" t="s">
        <v>881</v>
      </c>
      <c r="AF198" s="26" t="s">
        <v>886</v>
      </c>
      <c r="AG198" s="26" t="s">
        <v>1060</v>
      </c>
      <c r="AH198" s="20" t="s">
        <v>1061</v>
      </c>
    </row>
    <row r="199" spans="2:34" ht="75" x14ac:dyDescent="0.25">
      <c r="B199" s="11" t="str">
        <f>Calculations!A175</f>
        <v>19S351a</v>
      </c>
      <c r="C199" s="20" t="str">
        <f>Calculations!B175</f>
        <v>Higher Walton Mill, Cann Bridge St</v>
      </c>
      <c r="D199" s="20" t="str">
        <f>Calculations!C175</f>
        <v>South Ribble</v>
      </c>
      <c r="E199" s="11" t="str">
        <f>Calculations!D175</f>
        <v>Mixed Use</v>
      </c>
      <c r="F199" s="34">
        <f>Calculations!E175</f>
        <v>3.5430000000000001</v>
      </c>
      <c r="G199" s="34">
        <f>Calculations!I175</f>
        <v>5.600000000000005E-2</v>
      </c>
      <c r="H199" s="34">
        <f>Calculations!M175</f>
        <v>1.5805814281682202</v>
      </c>
      <c r="I199" s="34">
        <f>Calculations!H175</f>
        <v>3.149</v>
      </c>
      <c r="J199" s="34">
        <f>Calculations!L175</f>
        <v>88.879480666102168</v>
      </c>
      <c r="K199" s="34">
        <f>Calculations!G175</f>
        <v>2.1000000000000001E-2</v>
      </c>
      <c r="L199" s="34">
        <f>Calculations!K175</f>
        <v>0.59271803556308211</v>
      </c>
      <c r="M199" s="34">
        <f>Calculations!F175</f>
        <v>0.317</v>
      </c>
      <c r="N199" s="34">
        <f>Calculations!J175</f>
        <v>8.947219870166526</v>
      </c>
      <c r="O199" s="34">
        <f>Calculations!S175</f>
        <v>0.53200000000000003</v>
      </c>
      <c r="P199" s="34">
        <f>Calculations!X175</f>
        <v>15.01552356759808</v>
      </c>
      <c r="Q199" s="34">
        <f>Calculations!P175</f>
        <v>0.26500000000000001</v>
      </c>
      <c r="R199" s="34">
        <f>Calculations!V175</f>
        <v>8.7496471916454972</v>
      </c>
      <c r="S199" s="34">
        <f>Calculations!O175</f>
        <v>4.4999999999999998E-2</v>
      </c>
      <c r="T199" s="34">
        <f>Calculations!T175</f>
        <v>1.2701100762066047</v>
      </c>
      <c r="U199" s="34">
        <f>Calculations!Z175</f>
        <v>3.1579999999999999</v>
      </c>
      <c r="V199" s="34">
        <f>Calculations!AB175</f>
        <v>89.133502681343487</v>
      </c>
      <c r="W199" s="34">
        <f>Calculations!AA175</f>
        <v>0.96799999999999997</v>
      </c>
      <c r="X199" s="34">
        <f>Calculations!AC175</f>
        <v>27.321478972622071</v>
      </c>
      <c r="Y199" s="34">
        <f>Calculations!AE175</f>
        <v>0.41</v>
      </c>
      <c r="Z199" s="34">
        <f>Calculations!AG175</f>
        <v>11.572114027660174</v>
      </c>
      <c r="AA199" s="34">
        <f>Calculations!AF175</f>
        <v>0.29599999999999999</v>
      </c>
      <c r="AB199" s="34">
        <f>Calculations!AH175</f>
        <v>8.3545018346034414</v>
      </c>
      <c r="AC199" s="21" t="s">
        <v>52</v>
      </c>
      <c r="AD199" s="20" t="s">
        <v>880</v>
      </c>
      <c r="AE199" s="26" t="s">
        <v>881</v>
      </c>
      <c r="AF199" s="26" t="s">
        <v>886</v>
      </c>
      <c r="AG199" s="26" t="s">
        <v>1052</v>
      </c>
      <c r="AH199" s="20" t="s">
        <v>1062</v>
      </c>
    </row>
    <row r="200" spans="2:34" x14ac:dyDescent="0.25">
      <c r="B200" s="11" t="str">
        <f>Calculations!A176</f>
        <v>19S355a</v>
      </c>
      <c r="C200" s="20" t="str">
        <f>Calculations!B176</f>
        <v>The Brambles Rest Home, Park Avenue</v>
      </c>
      <c r="D200" s="20" t="str">
        <f>Calculations!C176</f>
        <v>South Ribble</v>
      </c>
      <c r="E200" s="11" t="str">
        <f>Calculations!D176</f>
        <v>Housing</v>
      </c>
      <c r="F200" s="34">
        <f>Calculations!E176</f>
        <v>0.14799999999999999</v>
      </c>
      <c r="G200" s="34">
        <f>Calculations!I176</f>
        <v>0.14799999999999999</v>
      </c>
      <c r="H200" s="34">
        <f>Calculations!M176</f>
        <v>100</v>
      </c>
      <c r="I200" s="34">
        <f>Calculations!H176</f>
        <v>0</v>
      </c>
      <c r="J200" s="34">
        <f>Calculations!L176</f>
        <v>0</v>
      </c>
      <c r="K200" s="34">
        <f>Calculations!G176</f>
        <v>0</v>
      </c>
      <c r="L200" s="34">
        <f>Calculations!K176</f>
        <v>0</v>
      </c>
      <c r="M200" s="34">
        <f>Calculations!F176</f>
        <v>0</v>
      </c>
      <c r="N200" s="34">
        <f>Calculations!J176</f>
        <v>0</v>
      </c>
      <c r="O200" s="34">
        <f>Calculations!S176</f>
        <v>0</v>
      </c>
      <c r="P200" s="34">
        <f>Calculations!X176</f>
        <v>0</v>
      </c>
      <c r="Q200" s="34">
        <f>Calculations!P176</f>
        <v>0</v>
      </c>
      <c r="R200" s="34">
        <f>Calculations!V176</f>
        <v>0</v>
      </c>
      <c r="S200" s="34">
        <f>Calculations!O176</f>
        <v>0</v>
      </c>
      <c r="T200" s="34">
        <f>Calculations!T176</f>
        <v>0</v>
      </c>
      <c r="U200" s="34">
        <f>Calculations!Z176</f>
        <v>0</v>
      </c>
      <c r="V200" s="34">
        <f>Calculations!AB176</f>
        <v>0</v>
      </c>
      <c r="W200" s="34">
        <f>Calculations!AA176</f>
        <v>0</v>
      </c>
      <c r="X200" s="34">
        <f>Calculations!AC176</f>
        <v>0</v>
      </c>
      <c r="Y200" s="34">
        <f>Calculations!AE176</f>
        <v>0</v>
      </c>
      <c r="Z200" s="34">
        <f>Calculations!AG176</f>
        <v>0</v>
      </c>
      <c r="AA200" s="34">
        <f>Calculations!AF176</f>
        <v>2.1999999999999999E-2</v>
      </c>
      <c r="AB200" s="34">
        <f>Calculations!AH176</f>
        <v>14.864864864864865</v>
      </c>
      <c r="AC200" s="21" t="s">
        <v>52</v>
      </c>
      <c r="AD200" s="20" t="s">
        <v>883</v>
      </c>
      <c r="AE200" s="26" t="s">
        <v>889</v>
      </c>
      <c r="AF200" s="26" t="s">
        <v>890</v>
      </c>
      <c r="AG200" s="26" t="s">
        <v>1022</v>
      </c>
      <c r="AH200" s="20" t="s">
        <v>1063</v>
      </c>
    </row>
    <row r="201" spans="2:34" ht="75" x14ac:dyDescent="0.25">
      <c r="B201" s="11" t="str">
        <f>Calculations!A177</f>
        <v>19S361</v>
      </c>
      <c r="C201" s="20" t="str">
        <f>Calculations!B177</f>
        <v>Cuerdale Garden Village</v>
      </c>
      <c r="D201" s="20" t="str">
        <f>Calculations!C177</f>
        <v>South Ribble</v>
      </c>
      <c r="E201" s="11" t="str">
        <f>Calculations!D177</f>
        <v>Mixed Use</v>
      </c>
      <c r="F201" s="34">
        <f>Calculations!E177</f>
        <v>319.52800000000002</v>
      </c>
      <c r="G201" s="34">
        <f>Calculations!I177</f>
        <v>309.84000000000003</v>
      </c>
      <c r="H201" s="34">
        <f>Calculations!M177</f>
        <v>96.968027841065577</v>
      </c>
      <c r="I201" s="34">
        <f>Calculations!H177</f>
        <v>6.1219999999999999</v>
      </c>
      <c r="J201" s="34">
        <f>Calculations!L177</f>
        <v>1.9159510277659546</v>
      </c>
      <c r="K201" s="34">
        <f>Calculations!G177</f>
        <v>1.6619999999999999</v>
      </c>
      <c r="L201" s="34">
        <f>Calculations!K177</f>
        <v>0.52014220975939496</v>
      </c>
      <c r="M201" s="34">
        <f>Calculations!F177</f>
        <v>1.9039999999999999</v>
      </c>
      <c r="N201" s="34">
        <f>Calculations!J177</f>
        <v>0.59587892140907828</v>
      </c>
      <c r="O201" s="34">
        <f>Calculations!S177</f>
        <v>17.234000000000002</v>
      </c>
      <c r="P201" s="34">
        <f>Calculations!X177</f>
        <v>5.3935805312836438</v>
      </c>
      <c r="Q201" s="34">
        <f>Calculations!P177</f>
        <v>2.5710000000000002</v>
      </c>
      <c r="R201" s="34">
        <f>Calculations!V177</f>
        <v>2.1225056959014545</v>
      </c>
      <c r="S201" s="34">
        <f>Calculations!O177</f>
        <v>4.2110000000000003</v>
      </c>
      <c r="T201" s="34">
        <f>Calculations!T177</f>
        <v>1.3178813750281666</v>
      </c>
      <c r="U201" s="34">
        <f>Calculations!Z177</f>
        <v>0</v>
      </c>
      <c r="V201" s="34">
        <f>Calculations!AB177</f>
        <v>0</v>
      </c>
      <c r="W201" s="34">
        <f>Calculations!AA177</f>
        <v>0</v>
      </c>
      <c r="X201" s="34">
        <f>Calculations!AC177</f>
        <v>0</v>
      </c>
      <c r="Y201" s="34">
        <f>Calculations!AE177</f>
        <v>8.8949999999999996</v>
      </c>
      <c r="Z201" s="34">
        <f>Calculations!AG177</f>
        <v>2.783793595553441</v>
      </c>
      <c r="AA201" s="34">
        <f>Calculations!AF177</f>
        <v>18.920000000000002</v>
      </c>
      <c r="AB201" s="34">
        <f>Calculations!AH177</f>
        <v>5.9212338198843293</v>
      </c>
      <c r="AC201" s="21" t="s">
        <v>52</v>
      </c>
      <c r="AD201" s="20" t="s">
        <v>880</v>
      </c>
      <c r="AE201" s="26" t="s">
        <v>881</v>
      </c>
      <c r="AF201" s="26" t="s">
        <v>886</v>
      </c>
      <c r="AG201" s="26" t="s">
        <v>1064</v>
      </c>
      <c r="AH201" s="20" t="s">
        <v>1065</v>
      </c>
    </row>
    <row r="202" spans="2:34" ht="75" x14ac:dyDescent="0.25">
      <c r="B202" s="11" t="str">
        <f>Calculations!A178</f>
        <v>19S362</v>
      </c>
      <c r="C202" s="20" t="str">
        <f>Calculations!B178</f>
        <v>Land east of School Lane</v>
      </c>
      <c r="D202" s="20" t="str">
        <f>Calculations!C178</f>
        <v>South Ribble</v>
      </c>
      <c r="E202" s="11" t="str">
        <f>Calculations!D178</f>
        <v>Housing</v>
      </c>
      <c r="F202" s="34">
        <f>Calculations!E178</f>
        <v>0.78800000000000003</v>
      </c>
      <c r="G202" s="34">
        <f>Calculations!I178</f>
        <v>0.66500000000000004</v>
      </c>
      <c r="H202" s="34">
        <f>Calculations!M178</f>
        <v>84.390862944162436</v>
      </c>
      <c r="I202" s="34">
        <f>Calculations!H178</f>
        <v>2.4E-2</v>
      </c>
      <c r="J202" s="34">
        <f>Calculations!L178</f>
        <v>3.0456852791878171</v>
      </c>
      <c r="K202" s="34">
        <f>Calculations!G178</f>
        <v>0</v>
      </c>
      <c r="L202" s="34">
        <f>Calculations!K178</f>
        <v>0</v>
      </c>
      <c r="M202" s="34">
        <f>Calculations!F178</f>
        <v>9.9000000000000005E-2</v>
      </c>
      <c r="N202" s="34">
        <f>Calculations!J178</f>
        <v>12.563451776649744</v>
      </c>
      <c r="O202" s="34">
        <f>Calculations!S178</f>
        <v>0.14400000000000002</v>
      </c>
      <c r="P202" s="34">
        <f>Calculations!X178</f>
        <v>18.274111675126907</v>
      </c>
      <c r="Q202" s="34">
        <f>Calculations!P178</f>
        <v>1.4999999999999999E-2</v>
      </c>
      <c r="R202" s="34">
        <f>Calculations!V178</f>
        <v>5.4568527918781715</v>
      </c>
      <c r="S202" s="34">
        <f>Calculations!O178</f>
        <v>2.8000000000000001E-2</v>
      </c>
      <c r="T202" s="34">
        <f>Calculations!T178</f>
        <v>3.5532994923857872</v>
      </c>
      <c r="U202" s="34">
        <f>Calculations!Z178</f>
        <v>0.24</v>
      </c>
      <c r="V202" s="34">
        <f>Calculations!AB178</f>
        <v>30.45685279187817</v>
      </c>
      <c r="W202" s="34">
        <f>Calculations!AA178</f>
        <v>2.1999999999999999E-2</v>
      </c>
      <c r="X202" s="34">
        <f>Calculations!AC178</f>
        <v>2.7918781725888322</v>
      </c>
      <c r="Y202" s="34">
        <f>Calculations!AE178</f>
        <v>5.5E-2</v>
      </c>
      <c r="Z202" s="34">
        <f>Calculations!AG178</f>
        <v>6.9796954314720816</v>
      </c>
      <c r="AA202" s="34">
        <f>Calculations!AF178</f>
        <v>0.11700000000000001</v>
      </c>
      <c r="AB202" s="34">
        <f>Calculations!AH178</f>
        <v>14.847715736040609</v>
      </c>
      <c r="AC202" s="21" t="s">
        <v>52</v>
      </c>
      <c r="AD202" s="20" t="s">
        <v>880</v>
      </c>
      <c r="AE202" s="26" t="s">
        <v>881</v>
      </c>
      <c r="AF202" s="26" t="s">
        <v>886</v>
      </c>
      <c r="AG202" s="26" t="s">
        <v>1066</v>
      </c>
      <c r="AH202" s="20" t="s">
        <v>1067</v>
      </c>
    </row>
    <row r="203" spans="2:34" ht="25" x14ac:dyDescent="0.25">
      <c r="B203" s="11" t="str">
        <f>Calculations!A179</f>
        <v>19S366</v>
      </c>
      <c r="C203" s="20" t="str">
        <f>Calculations!B179</f>
        <v>Land south of Bannister Lane, Farington moss, Leyland, PR26 6RU</v>
      </c>
      <c r="D203" s="20" t="str">
        <f>Calculations!C179</f>
        <v>South Ribble</v>
      </c>
      <c r="E203" s="11" t="str">
        <f>Calculations!D179</f>
        <v>Housing</v>
      </c>
      <c r="F203" s="34">
        <f>Calculations!E179</f>
        <v>1.7130000000000001</v>
      </c>
      <c r="G203" s="34">
        <f>Calculations!I179</f>
        <v>1.7130000000000001</v>
      </c>
      <c r="H203" s="34">
        <f>Calculations!M179</f>
        <v>100</v>
      </c>
      <c r="I203" s="34">
        <f>Calculations!H179</f>
        <v>0</v>
      </c>
      <c r="J203" s="34">
        <f>Calculations!L179</f>
        <v>0</v>
      </c>
      <c r="K203" s="34">
        <f>Calculations!G179</f>
        <v>0</v>
      </c>
      <c r="L203" s="34">
        <f>Calculations!K179</f>
        <v>0</v>
      </c>
      <c r="M203" s="34">
        <f>Calculations!F179</f>
        <v>0</v>
      </c>
      <c r="N203" s="34">
        <f>Calculations!J179</f>
        <v>0</v>
      </c>
      <c r="O203" s="34">
        <f>Calculations!S179</f>
        <v>1.5209999999999999</v>
      </c>
      <c r="P203" s="34">
        <f>Calculations!X179</f>
        <v>88.791593695271445</v>
      </c>
      <c r="Q203" s="34">
        <f>Calculations!P179</f>
        <v>0.56499999999999995</v>
      </c>
      <c r="R203" s="34">
        <f>Calculations!V179</f>
        <v>40.513718622300054</v>
      </c>
      <c r="S203" s="34">
        <f>Calculations!O179</f>
        <v>0.129</v>
      </c>
      <c r="T203" s="34">
        <f>Calculations!T179</f>
        <v>7.530647985989491</v>
      </c>
      <c r="U203" s="34">
        <f>Calculations!Z179</f>
        <v>0</v>
      </c>
      <c r="V203" s="34">
        <f>Calculations!AB179</f>
        <v>0</v>
      </c>
      <c r="W203" s="34">
        <f>Calculations!AA179</f>
        <v>0</v>
      </c>
      <c r="X203" s="34">
        <f>Calculations!AC179</f>
        <v>0</v>
      </c>
      <c r="Y203" s="34">
        <f>Calculations!AE179</f>
        <v>0.81200000000000006</v>
      </c>
      <c r="Z203" s="34">
        <f>Calculations!AG179</f>
        <v>47.402218330414478</v>
      </c>
      <c r="AA203" s="34">
        <f>Calculations!AF179</f>
        <v>0.70799999999999996</v>
      </c>
      <c r="AB203" s="34">
        <f>Calculations!AH179</f>
        <v>41.330998248686512</v>
      </c>
      <c r="AC203" s="21" t="s">
        <v>52</v>
      </c>
      <c r="AD203" s="20" t="s">
        <v>883</v>
      </c>
      <c r="AE203" s="26" t="s">
        <v>889</v>
      </c>
      <c r="AF203" s="26" t="s">
        <v>890</v>
      </c>
      <c r="AG203" s="26" t="s">
        <v>1068</v>
      </c>
      <c r="AH203" s="20" t="s">
        <v>996</v>
      </c>
    </row>
    <row r="204" spans="2:34" ht="25" x14ac:dyDescent="0.25">
      <c r="B204" s="11" t="str">
        <f>Calculations!A180</f>
        <v>19S367</v>
      </c>
      <c r="C204" s="20" t="str">
        <f>Calculations!B180</f>
        <v>Land Adjacent to the Golden Hill School, Leyland Lane, Leyland, PR25 1QS</v>
      </c>
      <c r="D204" s="20" t="str">
        <f>Calculations!C180</f>
        <v>South Ribble</v>
      </c>
      <c r="E204" s="11" t="str">
        <f>Calculations!D180</f>
        <v>Housing</v>
      </c>
      <c r="F204" s="34">
        <f>Calculations!E180</f>
        <v>0.65300000000000002</v>
      </c>
      <c r="G204" s="34">
        <f>Calculations!I180</f>
        <v>0.65300000000000002</v>
      </c>
      <c r="H204" s="34">
        <f>Calculations!M180</f>
        <v>100</v>
      </c>
      <c r="I204" s="34">
        <f>Calculations!H180</f>
        <v>0</v>
      </c>
      <c r="J204" s="34">
        <f>Calculations!L180</f>
        <v>0</v>
      </c>
      <c r="K204" s="34">
        <f>Calculations!G180</f>
        <v>0</v>
      </c>
      <c r="L204" s="34">
        <f>Calculations!K180</f>
        <v>0</v>
      </c>
      <c r="M204" s="34">
        <f>Calculations!F180</f>
        <v>0</v>
      </c>
      <c r="N204" s="34">
        <f>Calculations!J180</f>
        <v>0</v>
      </c>
      <c r="O204" s="34">
        <f>Calculations!S180</f>
        <v>2.5999999999999999E-2</v>
      </c>
      <c r="P204" s="34">
        <f>Calculations!X180</f>
        <v>3.9816232771822357</v>
      </c>
      <c r="Q204" s="34">
        <f>Calculations!P180</f>
        <v>0</v>
      </c>
      <c r="R204" s="34">
        <f>Calculations!V180</f>
        <v>0</v>
      </c>
      <c r="S204" s="34">
        <f>Calculations!O180</f>
        <v>0</v>
      </c>
      <c r="T204" s="34">
        <f>Calculations!T180</f>
        <v>0</v>
      </c>
      <c r="U204" s="34">
        <f>Calculations!Z180</f>
        <v>0</v>
      </c>
      <c r="V204" s="34">
        <f>Calculations!AB180</f>
        <v>0</v>
      </c>
      <c r="W204" s="34">
        <f>Calculations!AA180</f>
        <v>0</v>
      </c>
      <c r="X204" s="34">
        <f>Calculations!AC180</f>
        <v>0</v>
      </c>
      <c r="Y204" s="34">
        <f>Calculations!AE180</f>
        <v>4.0000000000000001E-3</v>
      </c>
      <c r="Z204" s="34">
        <f>Calculations!AG180</f>
        <v>0.61255742725880558</v>
      </c>
      <c r="AA204" s="34">
        <f>Calculations!AF180</f>
        <v>4.7E-2</v>
      </c>
      <c r="AB204" s="34">
        <f>Calculations!AH180</f>
        <v>7.1975497702909648</v>
      </c>
      <c r="AC204" s="21" t="s">
        <v>52</v>
      </c>
      <c r="AD204" s="20" t="s">
        <v>883</v>
      </c>
      <c r="AE204" s="26" t="s">
        <v>889</v>
      </c>
      <c r="AF204" s="26" t="s">
        <v>890</v>
      </c>
      <c r="AG204" s="26" t="s">
        <v>1069</v>
      </c>
      <c r="AH204" s="20" t="s">
        <v>1012</v>
      </c>
    </row>
    <row r="205" spans="2:34" ht="37.5" x14ac:dyDescent="0.25">
      <c r="B205" s="11" t="str">
        <f>Calculations!A181</f>
        <v>SRBC001</v>
      </c>
      <c r="C205" s="20" t="str">
        <f>Calculations!B181</f>
        <v>Samlesbury Enterprise Zone</v>
      </c>
      <c r="D205" s="20" t="str">
        <f>Calculations!C181</f>
        <v>South Ribble</v>
      </c>
      <c r="E205" s="11" t="str">
        <f>Calculations!D181</f>
        <v>Employment</v>
      </c>
      <c r="F205" s="34">
        <f>Calculations!E181</f>
        <v>72.706000000000003</v>
      </c>
      <c r="G205" s="34">
        <f>Calculations!I181</f>
        <v>72.706000000000003</v>
      </c>
      <c r="H205" s="34">
        <f>Calculations!M181</f>
        <v>100</v>
      </c>
      <c r="I205" s="34">
        <f>Calculations!H181</f>
        <v>0</v>
      </c>
      <c r="J205" s="34">
        <f>Calculations!L181</f>
        <v>0</v>
      </c>
      <c r="K205" s="34">
        <f>Calculations!G181</f>
        <v>0</v>
      </c>
      <c r="L205" s="34">
        <f>Calculations!K181</f>
        <v>0</v>
      </c>
      <c r="M205" s="34">
        <f>Calculations!F181</f>
        <v>0</v>
      </c>
      <c r="N205" s="34">
        <f>Calculations!J181</f>
        <v>0</v>
      </c>
      <c r="O205" s="34">
        <f>Calculations!S181</f>
        <v>7.3550000000000004</v>
      </c>
      <c r="P205" s="34">
        <f>Calculations!X181</f>
        <v>10.116083954556707</v>
      </c>
      <c r="Q205" s="34">
        <f>Calculations!P181</f>
        <v>0.79600000000000004</v>
      </c>
      <c r="R205" s="34">
        <f>Calculations!V181</f>
        <v>2.1236211591890628</v>
      </c>
      <c r="S205" s="34">
        <f>Calculations!O181</f>
        <v>0.748</v>
      </c>
      <c r="T205" s="34">
        <f>Calculations!T181</f>
        <v>1.0288009242703491</v>
      </c>
      <c r="U205" s="34">
        <f>Calculations!Z181</f>
        <v>0</v>
      </c>
      <c r="V205" s="34">
        <f>Calculations!AB181</f>
        <v>0</v>
      </c>
      <c r="W205" s="34">
        <f>Calculations!AA181</f>
        <v>0</v>
      </c>
      <c r="X205" s="34">
        <f>Calculations!AC181</f>
        <v>0</v>
      </c>
      <c r="Y205" s="34">
        <f>Calculations!AE181</f>
        <v>3.8809999999999998</v>
      </c>
      <c r="Z205" s="34">
        <f>Calculations!AG181</f>
        <v>5.3379363463813156</v>
      </c>
      <c r="AA205" s="34">
        <f>Calculations!AF181</f>
        <v>10.071999999999999</v>
      </c>
      <c r="AB205" s="34">
        <f>Calculations!AH181</f>
        <v>13.85305201771518</v>
      </c>
      <c r="AC205" s="21" t="s">
        <v>53</v>
      </c>
      <c r="AD205" s="20" t="s">
        <v>883</v>
      </c>
      <c r="AE205" s="26" t="s">
        <v>889</v>
      </c>
      <c r="AF205" s="26" t="s">
        <v>890</v>
      </c>
      <c r="AG205" s="26" t="s">
        <v>1070</v>
      </c>
      <c r="AH205" s="20" t="s">
        <v>1071</v>
      </c>
    </row>
    <row r="206" spans="2:34" ht="25" x14ac:dyDescent="0.25">
      <c r="B206" s="11" t="str">
        <f>Calculations!A182</f>
        <v>SRBC002</v>
      </c>
      <c r="C206" s="20" t="str">
        <f>Calculations!B182</f>
        <v>Land off Carrwood Rd, Lostock Hall (Lancet Homes - The Copse)</v>
      </c>
      <c r="D206" s="20" t="str">
        <f>Calculations!C182</f>
        <v>South Ribble</v>
      </c>
      <c r="E206" s="11" t="str">
        <f>Calculations!D182</f>
        <v>Housing</v>
      </c>
      <c r="F206" s="34">
        <f>Calculations!E182</f>
        <v>1.839</v>
      </c>
      <c r="G206" s="34">
        <f>Calculations!I182</f>
        <v>1.839</v>
      </c>
      <c r="H206" s="34">
        <f>Calculations!M182</f>
        <v>100</v>
      </c>
      <c r="I206" s="34">
        <f>Calculations!H182</f>
        <v>0</v>
      </c>
      <c r="J206" s="34">
        <f>Calculations!L182</f>
        <v>0</v>
      </c>
      <c r="K206" s="34">
        <f>Calculations!G182</f>
        <v>0</v>
      </c>
      <c r="L206" s="34">
        <f>Calculations!K182</f>
        <v>0</v>
      </c>
      <c r="M206" s="34">
        <f>Calculations!F182</f>
        <v>0</v>
      </c>
      <c r="N206" s="34">
        <f>Calculations!J182</f>
        <v>0</v>
      </c>
      <c r="O206" s="34">
        <f>Calculations!S182</f>
        <v>7.3999999999999996E-2</v>
      </c>
      <c r="P206" s="34">
        <f>Calculations!X182</f>
        <v>4.0239260467645455</v>
      </c>
      <c r="Q206" s="34">
        <f>Calculations!P182</f>
        <v>8.9999999999999993E-3</v>
      </c>
      <c r="R206" s="34">
        <f>Calculations!V182</f>
        <v>1.6313213703099509</v>
      </c>
      <c r="S206" s="34">
        <f>Calculations!O182</f>
        <v>2.1000000000000001E-2</v>
      </c>
      <c r="T206" s="34">
        <f>Calculations!T182</f>
        <v>1.1419249592169658</v>
      </c>
      <c r="U206" s="34">
        <f>Calculations!Z182</f>
        <v>0</v>
      </c>
      <c r="V206" s="34">
        <f>Calculations!AB182</f>
        <v>0</v>
      </c>
      <c r="W206" s="34">
        <f>Calculations!AA182</f>
        <v>0</v>
      </c>
      <c r="X206" s="34">
        <f>Calculations!AC182</f>
        <v>0</v>
      </c>
      <c r="Y206" s="34">
        <f>Calculations!AE182</f>
        <v>2.8000000000000001E-2</v>
      </c>
      <c r="Z206" s="34">
        <f>Calculations!AG182</f>
        <v>1.5225666122892878</v>
      </c>
      <c r="AA206" s="34">
        <f>Calculations!AF182</f>
        <v>6.0999999999999999E-2</v>
      </c>
      <c r="AB206" s="34">
        <f>Calculations!AH182</f>
        <v>3.317020119630234</v>
      </c>
      <c r="AC206" s="21" t="s">
        <v>52</v>
      </c>
      <c r="AD206" s="20" t="s">
        <v>883</v>
      </c>
      <c r="AE206" s="26" t="s">
        <v>889</v>
      </c>
      <c r="AF206" s="26" t="s">
        <v>890</v>
      </c>
      <c r="AG206" s="26" t="s">
        <v>988</v>
      </c>
      <c r="AH206" s="20" t="s">
        <v>972</v>
      </c>
    </row>
    <row r="207" spans="2:34" ht="25" x14ac:dyDescent="0.25">
      <c r="B207" s="11" t="str">
        <f>Calculations!A183</f>
        <v>SRBC004</v>
      </c>
      <c r="C207" s="20" t="str">
        <f>Calculations!B183</f>
        <v>Brindle Rd, Bamber Bridge (Land adj Cttg Gdns) - Dorbcrest Homes</v>
      </c>
      <c r="D207" s="20" t="str">
        <f>Calculations!C183</f>
        <v>South Ribble</v>
      </c>
      <c r="E207" s="11" t="str">
        <f>Calculations!D183</f>
        <v>Housing</v>
      </c>
      <c r="F207" s="34">
        <f>Calculations!E183</f>
        <v>0.36299999999999999</v>
      </c>
      <c r="G207" s="34">
        <f>Calculations!I183</f>
        <v>0.36299999999999999</v>
      </c>
      <c r="H207" s="34">
        <f>Calculations!M183</f>
        <v>100</v>
      </c>
      <c r="I207" s="34">
        <f>Calculations!H183</f>
        <v>0</v>
      </c>
      <c r="J207" s="34">
        <f>Calculations!L183</f>
        <v>0</v>
      </c>
      <c r="K207" s="34">
        <f>Calculations!G183</f>
        <v>0</v>
      </c>
      <c r="L207" s="34">
        <f>Calculations!K183</f>
        <v>0</v>
      </c>
      <c r="M207" s="34">
        <f>Calculations!F183</f>
        <v>0</v>
      </c>
      <c r="N207" s="34">
        <f>Calculations!J183</f>
        <v>0</v>
      </c>
      <c r="O207" s="34">
        <f>Calculations!S183</f>
        <v>3.9E-2</v>
      </c>
      <c r="P207" s="34">
        <f>Calculations!X183</f>
        <v>10.743801652892563</v>
      </c>
      <c r="Q207" s="34">
        <f>Calculations!P183</f>
        <v>4.0000000000000001E-3</v>
      </c>
      <c r="R207" s="34">
        <f>Calculations!V183</f>
        <v>4.1322314049586781</v>
      </c>
      <c r="S207" s="34">
        <f>Calculations!O183</f>
        <v>1.0999999999999999E-2</v>
      </c>
      <c r="T207" s="34">
        <f>Calculations!T183</f>
        <v>3.0303030303030303</v>
      </c>
      <c r="U207" s="34">
        <f>Calculations!Z183</f>
        <v>0</v>
      </c>
      <c r="V207" s="34">
        <f>Calculations!AB183</f>
        <v>0</v>
      </c>
      <c r="W207" s="34">
        <f>Calculations!AA183</f>
        <v>0</v>
      </c>
      <c r="X207" s="34">
        <f>Calculations!AC183</f>
        <v>0</v>
      </c>
      <c r="Y207" s="34">
        <f>Calculations!AE183</f>
        <v>2.1000000000000001E-2</v>
      </c>
      <c r="Z207" s="34">
        <f>Calculations!AG183</f>
        <v>5.7851239669421499</v>
      </c>
      <c r="AA207" s="34">
        <f>Calculations!AF183</f>
        <v>2.9000000000000001E-2</v>
      </c>
      <c r="AB207" s="34">
        <f>Calculations!AH183</f>
        <v>7.9889807162534439</v>
      </c>
      <c r="AC207" s="21" t="s">
        <v>52</v>
      </c>
      <c r="AD207" s="20" t="s">
        <v>883</v>
      </c>
      <c r="AE207" s="26" t="s">
        <v>889</v>
      </c>
      <c r="AF207" s="26" t="s">
        <v>890</v>
      </c>
      <c r="AG207" s="26" t="s">
        <v>988</v>
      </c>
      <c r="AH207" s="20" t="s">
        <v>972</v>
      </c>
    </row>
    <row r="208" spans="2:34" ht="37.5" x14ac:dyDescent="0.25">
      <c r="B208" s="11" t="str">
        <f>Calculations!A184</f>
        <v>SRBC005</v>
      </c>
      <c r="C208" s="20" t="str">
        <f>Calculations!B184</f>
        <v>Land off Brownedge Rd/Railway Sidings</v>
      </c>
      <c r="D208" s="20" t="str">
        <f>Calculations!C184</f>
        <v>South Ribble</v>
      </c>
      <c r="E208" s="11" t="str">
        <f>Calculations!D184</f>
        <v>Housing</v>
      </c>
      <c r="F208" s="34">
        <f>Calculations!E184</f>
        <v>2.7189999999999999</v>
      </c>
      <c r="G208" s="34">
        <f>Calculations!I184</f>
        <v>2.7189999999999999</v>
      </c>
      <c r="H208" s="34">
        <f>Calculations!M184</f>
        <v>100</v>
      </c>
      <c r="I208" s="34">
        <f>Calculations!H184</f>
        <v>0</v>
      </c>
      <c r="J208" s="34">
        <f>Calculations!L184</f>
        <v>0</v>
      </c>
      <c r="K208" s="34">
        <f>Calculations!G184</f>
        <v>0</v>
      </c>
      <c r="L208" s="34">
        <f>Calculations!K184</f>
        <v>0</v>
      </c>
      <c r="M208" s="34">
        <f>Calculations!F184</f>
        <v>0</v>
      </c>
      <c r="N208" s="34">
        <f>Calculations!J184</f>
        <v>0</v>
      </c>
      <c r="O208" s="34">
        <f>Calculations!S184</f>
        <v>0.114</v>
      </c>
      <c r="P208" s="34">
        <f>Calculations!X184</f>
        <v>4.1927179109966906</v>
      </c>
      <c r="Q208" s="34">
        <f>Calculations!P184</f>
        <v>0</v>
      </c>
      <c r="R208" s="34">
        <f>Calculations!V184</f>
        <v>0</v>
      </c>
      <c r="S208" s="34">
        <f>Calculations!O184</f>
        <v>0</v>
      </c>
      <c r="T208" s="34">
        <f>Calculations!T184</f>
        <v>0</v>
      </c>
      <c r="U208" s="34">
        <f>Calculations!Z184</f>
        <v>0</v>
      </c>
      <c r="V208" s="34">
        <f>Calculations!AB184</f>
        <v>0</v>
      </c>
      <c r="W208" s="34">
        <f>Calculations!AA184</f>
        <v>0</v>
      </c>
      <c r="X208" s="34">
        <f>Calculations!AC184</f>
        <v>0</v>
      </c>
      <c r="Y208" s="34">
        <f>Calculations!AE184</f>
        <v>5.8000000000000003E-2</v>
      </c>
      <c r="Z208" s="34">
        <f>Calculations!AG184</f>
        <v>2.1331371827877899</v>
      </c>
      <c r="AA208" s="34">
        <f>Calculations!AF184</f>
        <v>0.14899999999999999</v>
      </c>
      <c r="AB208" s="34">
        <f>Calculations!AH184</f>
        <v>5.4799558661272529</v>
      </c>
      <c r="AC208" s="21" t="s">
        <v>52</v>
      </c>
      <c r="AD208" s="20" t="s">
        <v>883</v>
      </c>
      <c r="AE208" s="26" t="s">
        <v>889</v>
      </c>
      <c r="AF208" s="26" t="s">
        <v>890</v>
      </c>
      <c r="AG208" s="26" t="s">
        <v>1072</v>
      </c>
      <c r="AH208" s="20" t="s">
        <v>1056</v>
      </c>
    </row>
    <row r="209" spans="2:34" ht="75" x14ac:dyDescent="0.25">
      <c r="B209" s="11" t="str">
        <f>Calculations!A185</f>
        <v>SRBC006</v>
      </c>
      <c r="C209" s="20" t="str">
        <f>Calculations!B185</f>
        <v>North of Bannister Ln and rear of 398 - 414 Croston Rd, Farington Moss - SE of Northern section (in private ownership)</v>
      </c>
      <c r="D209" s="20" t="str">
        <f>Calculations!C185</f>
        <v>South Ribble</v>
      </c>
      <c r="E209" s="11" t="str">
        <f>Calculations!D185</f>
        <v>Housing</v>
      </c>
      <c r="F209" s="34">
        <f>Calculations!E185</f>
        <v>2.786</v>
      </c>
      <c r="G209" s="34">
        <f>Calculations!I185</f>
        <v>2.4390000000000001</v>
      </c>
      <c r="H209" s="34">
        <f>Calculations!M185</f>
        <v>87.544867193108402</v>
      </c>
      <c r="I209" s="34">
        <f>Calculations!H185</f>
        <v>0</v>
      </c>
      <c r="J209" s="34">
        <f>Calculations!L185</f>
        <v>0</v>
      </c>
      <c r="K209" s="34">
        <f>Calculations!G185</f>
        <v>0</v>
      </c>
      <c r="L209" s="34">
        <f>Calculations!K185</f>
        <v>0</v>
      </c>
      <c r="M209" s="34">
        <f>Calculations!F185</f>
        <v>0.34699999999999998</v>
      </c>
      <c r="N209" s="34">
        <f>Calculations!J185</f>
        <v>12.4551328068916</v>
      </c>
      <c r="O209" s="34">
        <f>Calculations!S185</f>
        <v>0.50700000000000001</v>
      </c>
      <c r="P209" s="34">
        <f>Calculations!X185</f>
        <v>18.198133524766689</v>
      </c>
      <c r="Q209" s="34">
        <f>Calculations!P185</f>
        <v>0.107</v>
      </c>
      <c r="R209" s="34">
        <f>Calculations!V185</f>
        <v>7.4659009332376165</v>
      </c>
      <c r="S209" s="34">
        <f>Calculations!O185</f>
        <v>0.10100000000000001</v>
      </c>
      <c r="T209" s="34">
        <f>Calculations!T185</f>
        <v>3.6252692031586506</v>
      </c>
      <c r="U209" s="34">
        <f>Calculations!Z185</f>
        <v>0</v>
      </c>
      <c r="V209" s="34">
        <f>Calculations!AB185</f>
        <v>0</v>
      </c>
      <c r="W209" s="34">
        <f>Calculations!AA185</f>
        <v>0</v>
      </c>
      <c r="X209" s="34">
        <f>Calculations!AC185</f>
        <v>0</v>
      </c>
      <c r="Y209" s="34">
        <f>Calculations!AE185</f>
        <v>0.26500000000000001</v>
      </c>
      <c r="Z209" s="34">
        <f>Calculations!AG185</f>
        <v>9.5118449389806177</v>
      </c>
      <c r="AA209" s="34">
        <f>Calculations!AF185</f>
        <v>0.36199999999999999</v>
      </c>
      <c r="AB209" s="34">
        <f>Calculations!AH185</f>
        <v>12.993539124192392</v>
      </c>
      <c r="AC209" s="21" t="s">
        <v>52</v>
      </c>
      <c r="AD209" s="20" t="s">
        <v>880</v>
      </c>
      <c r="AE209" s="26" t="s">
        <v>881</v>
      </c>
      <c r="AF209" s="26" t="s">
        <v>886</v>
      </c>
      <c r="AG209" s="26" t="s">
        <v>1073</v>
      </c>
      <c r="AH209" s="20" t="s">
        <v>972</v>
      </c>
    </row>
    <row r="210" spans="2:34" ht="37.5" x14ac:dyDescent="0.25">
      <c r="B210" s="11" t="str">
        <f>Calculations!A186</f>
        <v>SRBC007</v>
      </c>
      <c r="C210" s="20" t="str">
        <f>Calculations!B186</f>
        <v>Land adjoining Longton Hall Frm, Sth of Chapel Ln, Longton</v>
      </c>
      <c r="D210" s="20" t="str">
        <f>Calculations!C186</f>
        <v>South Ribble</v>
      </c>
      <c r="E210" s="11" t="str">
        <f>Calculations!D186</f>
        <v>Housing</v>
      </c>
      <c r="F210" s="34">
        <f>Calculations!E186</f>
        <v>2.419</v>
      </c>
      <c r="G210" s="34">
        <f>Calculations!I186</f>
        <v>2.419</v>
      </c>
      <c r="H210" s="34">
        <f>Calculations!M186</f>
        <v>100</v>
      </c>
      <c r="I210" s="34">
        <f>Calculations!H186</f>
        <v>0</v>
      </c>
      <c r="J210" s="34">
        <f>Calculations!L186</f>
        <v>0</v>
      </c>
      <c r="K210" s="34">
        <f>Calculations!G186</f>
        <v>0</v>
      </c>
      <c r="L210" s="34">
        <f>Calculations!K186</f>
        <v>0</v>
      </c>
      <c r="M210" s="34">
        <f>Calculations!F186</f>
        <v>0</v>
      </c>
      <c r="N210" s="34">
        <f>Calculations!J186</f>
        <v>0</v>
      </c>
      <c r="O210" s="34">
        <f>Calculations!S186</f>
        <v>0.156</v>
      </c>
      <c r="P210" s="34">
        <f>Calculations!X186</f>
        <v>6.4489458453906581</v>
      </c>
      <c r="Q210" s="34">
        <f>Calculations!P186</f>
        <v>0.02</v>
      </c>
      <c r="R210" s="34">
        <f>Calculations!V186</f>
        <v>1.6535758577924762</v>
      </c>
      <c r="S210" s="34">
        <f>Calculations!O186</f>
        <v>0.02</v>
      </c>
      <c r="T210" s="34">
        <f>Calculations!T186</f>
        <v>0.82678792889623809</v>
      </c>
      <c r="U210" s="34">
        <f>Calculations!Z186</f>
        <v>0</v>
      </c>
      <c r="V210" s="34">
        <f>Calculations!AB186</f>
        <v>0</v>
      </c>
      <c r="W210" s="34">
        <f>Calculations!AA186</f>
        <v>0</v>
      </c>
      <c r="X210" s="34">
        <f>Calculations!AC186</f>
        <v>0</v>
      </c>
      <c r="Y210" s="34">
        <f>Calculations!AE186</f>
        <v>4.2999999999999997E-2</v>
      </c>
      <c r="Z210" s="34">
        <f>Calculations!AG186</f>
        <v>1.7775940471269118</v>
      </c>
      <c r="AA210" s="34">
        <f>Calculations!AF186</f>
        <v>0.11799999999999999</v>
      </c>
      <c r="AB210" s="34">
        <f>Calculations!AH186</f>
        <v>4.8780487804878048</v>
      </c>
      <c r="AC210" s="21" t="s">
        <v>52</v>
      </c>
      <c r="AD210" s="20" t="s">
        <v>883</v>
      </c>
      <c r="AE210" s="26" t="s">
        <v>889</v>
      </c>
      <c r="AF210" s="26" t="s">
        <v>890</v>
      </c>
      <c r="AG210" s="26" t="s">
        <v>1074</v>
      </c>
      <c r="AH210" s="20" t="s">
        <v>978</v>
      </c>
    </row>
    <row r="211" spans="2:34" ht="75" x14ac:dyDescent="0.25">
      <c r="B211" s="11" t="str">
        <f>Calculations!A187</f>
        <v>SRBC008</v>
      </c>
      <c r="C211" s="20" t="str">
        <f>Calculations!B187</f>
        <v>Vernon Carus Site/Penwortham Mills, Factory Ln excl Sumpter Horse Site</v>
      </c>
      <c r="D211" s="20" t="str">
        <f>Calculations!C187</f>
        <v>South Ribble</v>
      </c>
      <c r="E211" s="11" t="str">
        <f>Calculations!D187</f>
        <v>Housing</v>
      </c>
      <c r="F211" s="34">
        <f>Calculations!E187</f>
        <v>12.888</v>
      </c>
      <c r="G211" s="34">
        <f>Calculations!I187</f>
        <v>11.519</v>
      </c>
      <c r="H211" s="34">
        <f>Calculations!M187</f>
        <v>89.37771570453134</v>
      </c>
      <c r="I211" s="34">
        <f>Calculations!H187</f>
        <v>0.374</v>
      </c>
      <c r="J211" s="34">
        <f>Calculations!L187</f>
        <v>2.9019242706393547</v>
      </c>
      <c r="K211" s="34">
        <f>Calculations!G187</f>
        <v>5.8000000000000003E-2</v>
      </c>
      <c r="L211" s="34">
        <f>Calculations!K187</f>
        <v>0.45003103662321542</v>
      </c>
      <c r="M211" s="34">
        <f>Calculations!F187</f>
        <v>0.93700000000000006</v>
      </c>
      <c r="N211" s="34">
        <f>Calculations!J187</f>
        <v>7.2703289882060833</v>
      </c>
      <c r="O211" s="34">
        <f>Calculations!S187</f>
        <v>0.61799999999999999</v>
      </c>
      <c r="P211" s="34">
        <f>Calculations!X187</f>
        <v>4.7951582867783982</v>
      </c>
      <c r="Q211" s="34">
        <f>Calculations!P187</f>
        <v>0.114</v>
      </c>
      <c r="R211" s="34">
        <f>Calculations!V187</f>
        <v>1.4121663563004345</v>
      </c>
      <c r="S211" s="34">
        <f>Calculations!O187</f>
        <v>6.8000000000000005E-2</v>
      </c>
      <c r="T211" s="34">
        <f>Calculations!T187</f>
        <v>0.52762259466170081</v>
      </c>
      <c r="U211" s="34">
        <f>Calculations!Z187</f>
        <v>3.2000000000000001E-2</v>
      </c>
      <c r="V211" s="34">
        <f>Calculations!AB187</f>
        <v>0.24829298572315331</v>
      </c>
      <c r="W211" s="34">
        <f>Calculations!AA187</f>
        <v>7.0000000000000001E-3</v>
      </c>
      <c r="X211" s="34">
        <f>Calculations!AC187</f>
        <v>5.4314090626939787E-2</v>
      </c>
      <c r="Y211" s="34">
        <f>Calculations!AE187</f>
        <v>0.36599999999999999</v>
      </c>
      <c r="Z211" s="34">
        <f>Calculations!AG187</f>
        <v>2.8398510242085662</v>
      </c>
      <c r="AA211" s="34">
        <f>Calculations!AF187</f>
        <v>0.57399999999999995</v>
      </c>
      <c r="AB211" s="34">
        <f>Calculations!AH187</f>
        <v>4.4537554314090624</v>
      </c>
      <c r="AC211" s="21" t="s">
        <v>52</v>
      </c>
      <c r="AD211" s="20" t="s">
        <v>880</v>
      </c>
      <c r="AE211" s="26" t="s">
        <v>881</v>
      </c>
      <c r="AF211" s="26" t="s">
        <v>886</v>
      </c>
      <c r="AG211" s="26" t="s">
        <v>1075</v>
      </c>
      <c r="AH211" s="20" t="s">
        <v>1076</v>
      </c>
    </row>
    <row r="212" spans="2:34" ht="25" x14ac:dyDescent="0.25">
      <c r="B212" s="11" t="str">
        <f>Calculations!A188</f>
        <v>SRBC009</v>
      </c>
      <c r="C212" s="20" t="str">
        <f>Calculations!B188</f>
        <v>Sumpter Horse (linked to Vernon Carus Site/Penwortham Mills, Factory)</v>
      </c>
      <c r="D212" s="20" t="str">
        <f>Calculations!C188</f>
        <v>South Ribble</v>
      </c>
      <c r="E212" s="11" t="str">
        <f>Calculations!D188</f>
        <v>Housing</v>
      </c>
      <c r="F212" s="34">
        <f>Calculations!E188</f>
        <v>0.68400000000000005</v>
      </c>
      <c r="G212" s="34">
        <f>Calculations!I188</f>
        <v>0.68400000000000005</v>
      </c>
      <c r="H212" s="34">
        <f>Calculations!M188</f>
        <v>100</v>
      </c>
      <c r="I212" s="34">
        <f>Calculations!H188</f>
        <v>0</v>
      </c>
      <c r="J212" s="34">
        <f>Calculations!L188</f>
        <v>0</v>
      </c>
      <c r="K212" s="34">
        <f>Calculations!G188</f>
        <v>0</v>
      </c>
      <c r="L212" s="34">
        <f>Calculations!K188</f>
        <v>0</v>
      </c>
      <c r="M212" s="34">
        <f>Calculations!F188</f>
        <v>0</v>
      </c>
      <c r="N212" s="34">
        <f>Calculations!J188</f>
        <v>0</v>
      </c>
      <c r="O212" s="34">
        <f>Calculations!S188</f>
        <v>0</v>
      </c>
      <c r="P212" s="34">
        <f>Calculations!X188</f>
        <v>0</v>
      </c>
      <c r="Q212" s="34">
        <f>Calculations!P188</f>
        <v>0</v>
      </c>
      <c r="R212" s="34">
        <f>Calculations!V188</f>
        <v>0</v>
      </c>
      <c r="S212" s="34">
        <f>Calculations!O188</f>
        <v>0</v>
      </c>
      <c r="T212" s="34">
        <f>Calculations!T188</f>
        <v>0</v>
      </c>
      <c r="U212" s="34">
        <f>Calculations!Z188</f>
        <v>0</v>
      </c>
      <c r="V212" s="34">
        <f>Calculations!AB188</f>
        <v>0</v>
      </c>
      <c r="W212" s="34">
        <f>Calculations!AA188</f>
        <v>0</v>
      </c>
      <c r="X212" s="34">
        <f>Calculations!AC188</f>
        <v>0</v>
      </c>
      <c r="Y212" s="34">
        <f>Calculations!AE188</f>
        <v>0</v>
      </c>
      <c r="Z212" s="34">
        <f>Calculations!AG188</f>
        <v>0</v>
      </c>
      <c r="AA212" s="34">
        <f>Calculations!AF188</f>
        <v>1E-3</v>
      </c>
      <c r="AB212" s="34">
        <f>Calculations!AH188</f>
        <v>0.14619883040935672</v>
      </c>
      <c r="AC212" s="21" t="s">
        <v>52</v>
      </c>
      <c r="AD212" s="20" t="s">
        <v>883</v>
      </c>
      <c r="AE212" s="26" t="s">
        <v>889</v>
      </c>
      <c r="AF212" s="26" t="s">
        <v>890</v>
      </c>
      <c r="AG212" s="26" t="s">
        <v>1075</v>
      </c>
      <c r="AH212" s="20" t="s">
        <v>1077</v>
      </c>
    </row>
    <row r="213" spans="2:34" ht="25" x14ac:dyDescent="0.25">
      <c r="B213" s="11" t="str">
        <f>Calculations!A189</f>
        <v>SRBC010</v>
      </c>
      <c r="C213" s="20" t="str">
        <f>Calculations!B189</f>
        <v>Gas Holders Site (Morris Homes) (aka Land off Wateringpool Ln)</v>
      </c>
      <c r="D213" s="20" t="str">
        <f>Calculations!C189</f>
        <v>South Ribble</v>
      </c>
      <c r="E213" s="11" t="str">
        <f>Calculations!D189</f>
        <v>Housing</v>
      </c>
      <c r="F213" s="34">
        <f>Calculations!E189</f>
        <v>1.952</v>
      </c>
      <c r="G213" s="34">
        <f>Calculations!I189</f>
        <v>1.952</v>
      </c>
      <c r="H213" s="34">
        <f>Calculations!M189</f>
        <v>100</v>
      </c>
      <c r="I213" s="34">
        <f>Calculations!H189</f>
        <v>0</v>
      </c>
      <c r="J213" s="34">
        <f>Calculations!L189</f>
        <v>0</v>
      </c>
      <c r="K213" s="34">
        <f>Calculations!G189</f>
        <v>0</v>
      </c>
      <c r="L213" s="34">
        <f>Calculations!K189</f>
        <v>0</v>
      </c>
      <c r="M213" s="34">
        <f>Calculations!F189</f>
        <v>0</v>
      </c>
      <c r="N213" s="34">
        <f>Calculations!J189</f>
        <v>0</v>
      </c>
      <c r="O213" s="34">
        <f>Calculations!S189</f>
        <v>8.5000000000000006E-2</v>
      </c>
      <c r="P213" s="34">
        <f>Calculations!X189</f>
        <v>4.3545081967213122</v>
      </c>
      <c r="Q213" s="34">
        <f>Calculations!P189</f>
        <v>1.4999999999999999E-2</v>
      </c>
      <c r="R213" s="34">
        <f>Calculations!V189</f>
        <v>0.76844262295081966</v>
      </c>
      <c r="S213" s="34">
        <f>Calculations!O189</f>
        <v>0</v>
      </c>
      <c r="T213" s="34">
        <f>Calculations!T189</f>
        <v>0</v>
      </c>
      <c r="U213" s="34">
        <f>Calculations!Z189</f>
        <v>0</v>
      </c>
      <c r="V213" s="34">
        <f>Calculations!AB189</f>
        <v>0</v>
      </c>
      <c r="W213" s="34">
        <f>Calculations!AA189</f>
        <v>0</v>
      </c>
      <c r="X213" s="34">
        <f>Calculations!AC189</f>
        <v>0</v>
      </c>
      <c r="Y213" s="34">
        <f>Calculations!AE189</f>
        <v>7.8E-2</v>
      </c>
      <c r="Z213" s="34">
        <f>Calculations!AG189</f>
        <v>3.9959016393442628</v>
      </c>
      <c r="AA213" s="34">
        <f>Calculations!AF189</f>
        <v>0.08</v>
      </c>
      <c r="AB213" s="34">
        <f>Calculations!AH189</f>
        <v>4.0983606557377055</v>
      </c>
      <c r="AC213" s="21" t="s">
        <v>52</v>
      </c>
      <c r="AD213" s="20" t="s">
        <v>883</v>
      </c>
      <c r="AE213" s="26" t="s">
        <v>889</v>
      </c>
      <c r="AF213" s="26" t="s">
        <v>890</v>
      </c>
      <c r="AG213" s="26" t="s">
        <v>1075</v>
      </c>
      <c r="AH213" s="20" t="s">
        <v>1078</v>
      </c>
    </row>
    <row r="214" spans="2:34" ht="75" x14ac:dyDescent="0.25">
      <c r="B214" s="11" t="str">
        <f>Calculations!A190</f>
        <v>SRBC013</v>
      </c>
      <c r="C214" s="20" t="str">
        <f>Calculations!B190</f>
        <v>Brindle Rd, Bamber Bridge (Bellway - Grey Gables Farm) - Ph 2</v>
      </c>
      <c r="D214" s="20" t="str">
        <f>Calculations!C190</f>
        <v>South Ribble</v>
      </c>
      <c r="E214" s="11" t="str">
        <f>Calculations!D190</f>
        <v>Housing</v>
      </c>
      <c r="F214" s="34">
        <f>Calculations!E190</f>
        <v>6.3689999999999998</v>
      </c>
      <c r="G214" s="34">
        <f>Calculations!I190</f>
        <v>6.22</v>
      </c>
      <c r="H214" s="34">
        <f>Calculations!M190</f>
        <v>97.660543256398185</v>
      </c>
      <c r="I214" s="34">
        <f>Calculations!H190</f>
        <v>0</v>
      </c>
      <c r="J214" s="34">
        <f>Calculations!L190</f>
        <v>0</v>
      </c>
      <c r="K214" s="34">
        <f>Calculations!G190</f>
        <v>0</v>
      </c>
      <c r="L214" s="34">
        <f>Calculations!K190</f>
        <v>0</v>
      </c>
      <c r="M214" s="34">
        <f>Calculations!F190</f>
        <v>0.14899999999999999</v>
      </c>
      <c r="N214" s="34">
        <f>Calculations!J190</f>
        <v>2.3394567436018212</v>
      </c>
      <c r="O214" s="34">
        <f>Calculations!S190</f>
        <v>0.29599999999999999</v>
      </c>
      <c r="P214" s="34">
        <f>Calculations!X190</f>
        <v>4.6475113832626782</v>
      </c>
      <c r="Q214" s="34">
        <f>Calculations!P190</f>
        <v>7.0999999999999994E-2</v>
      </c>
      <c r="R214" s="34">
        <f>Calculations!V190</f>
        <v>1.8841262364578428</v>
      </c>
      <c r="S214" s="34">
        <f>Calculations!O190</f>
        <v>4.9000000000000002E-2</v>
      </c>
      <c r="T214" s="34">
        <f>Calculations!T190</f>
        <v>0.76935154655361915</v>
      </c>
      <c r="U214" s="34">
        <f>Calculations!Z190</f>
        <v>0</v>
      </c>
      <c r="V214" s="34">
        <f>Calculations!AB190</f>
        <v>0</v>
      </c>
      <c r="W214" s="34">
        <f>Calculations!AA190</f>
        <v>0</v>
      </c>
      <c r="X214" s="34">
        <f>Calculations!AC190</f>
        <v>0</v>
      </c>
      <c r="Y214" s="34">
        <f>Calculations!AE190</f>
        <v>0.185</v>
      </c>
      <c r="Z214" s="34">
        <f>Calculations!AG190</f>
        <v>2.9046946145391739</v>
      </c>
      <c r="AA214" s="34">
        <f>Calculations!AF190</f>
        <v>0.254</v>
      </c>
      <c r="AB214" s="34">
        <f>Calculations!AH190</f>
        <v>3.9880672005024342</v>
      </c>
      <c r="AC214" s="21" t="s">
        <v>52</v>
      </c>
      <c r="AD214" s="20" t="s">
        <v>880</v>
      </c>
      <c r="AE214" s="26" t="s">
        <v>881</v>
      </c>
      <c r="AF214" s="26" t="s">
        <v>886</v>
      </c>
      <c r="AG214" s="26" t="s">
        <v>965</v>
      </c>
      <c r="AH214" s="20" t="s">
        <v>966</v>
      </c>
    </row>
    <row r="215" spans="2:34" ht="75" x14ac:dyDescent="0.25">
      <c r="B215" s="11" t="str">
        <f>Calculations!A191</f>
        <v>SRBC018</v>
      </c>
      <c r="C215" s="20" t="str">
        <f>Calculations!B191</f>
        <v>Land between Altcar Ln and Shaw Brook Rd (Wade Hall), Leyland (Redrow) aka Worden Gdns</v>
      </c>
      <c r="D215" s="20" t="str">
        <f>Calculations!C191</f>
        <v>South Ribble</v>
      </c>
      <c r="E215" s="11" t="str">
        <f>Calculations!D191</f>
        <v>Housing</v>
      </c>
      <c r="F215" s="34">
        <f>Calculations!E191</f>
        <v>20.71</v>
      </c>
      <c r="G215" s="34">
        <f>Calculations!I191</f>
        <v>19.761000000000003</v>
      </c>
      <c r="H215" s="34">
        <f>Calculations!M191</f>
        <v>95.417672621921795</v>
      </c>
      <c r="I215" s="34">
        <f>Calculations!H191</f>
        <v>0.112</v>
      </c>
      <c r="J215" s="34">
        <f>Calculations!L191</f>
        <v>0.54080154514727186</v>
      </c>
      <c r="K215" s="34">
        <f>Calculations!G191</f>
        <v>0.19700000000000001</v>
      </c>
      <c r="L215" s="34">
        <f>Calculations!K191</f>
        <v>0.95123128923225497</v>
      </c>
      <c r="M215" s="34">
        <f>Calculations!F191</f>
        <v>0.64</v>
      </c>
      <c r="N215" s="34">
        <f>Calculations!J191</f>
        <v>3.0902945436986959</v>
      </c>
      <c r="O215" s="34">
        <f>Calculations!S191</f>
        <v>1.0580000000000001</v>
      </c>
      <c r="P215" s="34">
        <f>Calculations!X191</f>
        <v>5.1086431675519073</v>
      </c>
      <c r="Q215" s="34">
        <f>Calculations!P191</f>
        <v>0.10299999999999999</v>
      </c>
      <c r="R215" s="34">
        <f>Calculations!V191</f>
        <v>2.6508932882665381</v>
      </c>
      <c r="S215" s="34">
        <f>Calculations!O191</f>
        <v>0.44600000000000001</v>
      </c>
      <c r="T215" s="34">
        <f>Calculations!T191</f>
        <v>2.1535490101400288</v>
      </c>
      <c r="U215" s="34">
        <f>Calculations!Z191</f>
        <v>0</v>
      </c>
      <c r="V215" s="34">
        <f>Calculations!AB191</f>
        <v>0</v>
      </c>
      <c r="W215" s="34">
        <f>Calculations!AA191</f>
        <v>0</v>
      </c>
      <c r="X215" s="34">
        <f>Calculations!AC191</f>
        <v>0</v>
      </c>
      <c r="Y215" s="34">
        <f>Calculations!AE191</f>
        <v>0.28299999999999997</v>
      </c>
      <c r="Z215" s="34">
        <f>Calculations!AG191</f>
        <v>1.366489618541767</v>
      </c>
      <c r="AA215" s="34">
        <f>Calculations!AF191</f>
        <v>0.73199999999999998</v>
      </c>
      <c r="AB215" s="34">
        <f>Calculations!AH191</f>
        <v>3.5345243843553837</v>
      </c>
      <c r="AC215" s="21" t="s">
        <v>52</v>
      </c>
      <c r="AD215" s="20" t="s">
        <v>880</v>
      </c>
      <c r="AE215" s="26" t="s">
        <v>881</v>
      </c>
      <c r="AF215" s="26" t="s">
        <v>886</v>
      </c>
      <c r="AG215" s="26" t="s">
        <v>971</v>
      </c>
      <c r="AH215" s="20" t="s">
        <v>1079</v>
      </c>
    </row>
    <row r="216" spans="2:34" ht="75" x14ac:dyDescent="0.25">
      <c r="B216" s="11" t="str">
        <f>Calculations!A192</f>
        <v>SRBC019</v>
      </c>
      <c r="C216" s="20" t="str">
        <f>Calculations!B192</f>
        <v>Land between Altcar Ln and Shaw Brook Rd (Wade Hall), Leyland (Homes England/Lovell), aka Shawbrook Manor</v>
      </c>
      <c r="D216" s="20" t="str">
        <f>Calculations!C192</f>
        <v>South Ribble</v>
      </c>
      <c r="E216" s="11" t="str">
        <f>Calculations!D192</f>
        <v>Housing</v>
      </c>
      <c r="F216" s="34">
        <f>Calculations!E192</f>
        <v>9.3369999999999997</v>
      </c>
      <c r="G216" s="34">
        <f>Calculations!I192</f>
        <v>9.3360000000000003</v>
      </c>
      <c r="H216" s="34">
        <f>Calculations!M192</f>
        <v>99.989289921816436</v>
      </c>
      <c r="I216" s="34">
        <f>Calculations!H192</f>
        <v>0</v>
      </c>
      <c r="J216" s="34">
        <f>Calculations!L192</f>
        <v>0</v>
      </c>
      <c r="K216" s="34">
        <f>Calculations!G192</f>
        <v>0</v>
      </c>
      <c r="L216" s="34">
        <f>Calculations!K192</f>
        <v>0</v>
      </c>
      <c r="M216" s="34">
        <f>Calculations!F192</f>
        <v>1E-3</v>
      </c>
      <c r="N216" s="34">
        <f>Calculations!J192</f>
        <v>1.0710078183570742E-2</v>
      </c>
      <c r="O216" s="34">
        <f>Calculations!S192</f>
        <v>0.32899999999999996</v>
      </c>
      <c r="P216" s="34">
        <f>Calculations!X192</f>
        <v>3.5236157223947733</v>
      </c>
      <c r="Q216" s="34">
        <f>Calculations!P192</f>
        <v>3.2000000000000001E-2</v>
      </c>
      <c r="R216" s="34">
        <f>Calculations!V192</f>
        <v>0.94248688015422499</v>
      </c>
      <c r="S216" s="34">
        <f>Calculations!O192</f>
        <v>5.6000000000000001E-2</v>
      </c>
      <c r="T216" s="34">
        <f>Calculations!T192</f>
        <v>0.59976437827996143</v>
      </c>
      <c r="U216" s="34">
        <f>Calculations!Z192</f>
        <v>0</v>
      </c>
      <c r="V216" s="34">
        <f>Calculations!AB192</f>
        <v>0</v>
      </c>
      <c r="W216" s="34">
        <f>Calculations!AA192</f>
        <v>0</v>
      </c>
      <c r="X216" s="34">
        <f>Calculations!AC192</f>
        <v>0</v>
      </c>
      <c r="Y216" s="34">
        <f>Calculations!AE192</f>
        <v>0.17299999999999999</v>
      </c>
      <c r="Z216" s="34">
        <f>Calculations!AG192</f>
        <v>1.8528435257577378</v>
      </c>
      <c r="AA216" s="34">
        <f>Calculations!AF192</f>
        <v>0.33200000000000002</v>
      </c>
      <c r="AB216" s="34">
        <f>Calculations!AH192</f>
        <v>3.5557459569454859</v>
      </c>
      <c r="AC216" s="21" t="s">
        <v>52</v>
      </c>
      <c r="AD216" s="20" t="s">
        <v>880</v>
      </c>
      <c r="AE216" s="26" t="s">
        <v>881</v>
      </c>
      <c r="AF216" s="26" t="s">
        <v>886</v>
      </c>
      <c r="AG216" s="26" t="s">
        <v>965</v>
      </c>
      <c r="AH216" s="20" t="s">
        <v>966</v>
      </c>
    </row>
    <row r="217" spans="2:34" ht="37.5" x14ac:dyDescent="0.25">
      <c r="B217" s="11" t="str">
        <f>Calculations!A193</f>
        <v>SRBC020</v>
      </c>
      <c r="C217" s="20" t="str">
        <f>Calculations!B193</f>
        <v>Lostock Hall Gas Works, Leyland Rd/The Cawsey/Land at Leyland Rd, Lostock Hall (Morris Homes - St Mary's Park) aka Land between Lyme Rd and The Cawsey</v>
      </c>
      <c r="D217" s="20" t="str">
        <f>Calculations!C193</f>
        <v>South Ribble</v>
      </c>
      <c r="E217" s="11" t="str">
        <f>Calculations!D193</f>
        <v>Housing</v>
      </c>
      <c r="F217" s="34">
        <f>Calculations!E193</f>
        <v>11.609</v>
      </c>
      <c r="G217" s="34">
        <f>Calculations!I193</f>
        <v>11.609</v>
      </c>
      <c r="H217" s="34">
        <f>Calculations!M193</f>
        <v>100</v>
      </c>
      <c r="I217" s="34">
        <f>Calculations!H193</f>
        <v>0</v>
      </c>
      <c r="J217" s="34">
        <f>Calculations!L193</f>
        <v>0</v>
      </c>
      <c r="K217" s="34">
        <f>Calculations!G193</f>
        <v>0</v>
      </c>
      <c r="L217" s="34">
        <f>Calculations!K193</f>
        <v>0</v>
      </c>
      <c r="M217" s="34">
        <f>Calculations!F193</f>
        <v>0</v>
      </c>
      <c r="N217" s="34">
        <f>Calculations!J193</f>
        <v>0</v>
      </c>
      <c r="O217" s="34">
        <f>Calculations!S193</f>
        <v>0.77</v>
      </c>
      <c r="P217" s="34">
        <f>Calculations!X193</f>
        <v>6.6327849082608319</v>
      </c>
      <c r="Q217" s="34">
        <f>Calculations!P193</f>
        <v>0.14099999999999999</v>
      </c>
      <c r="R217" s="34">
        <f>Calculations!V193</f>
        <v>1.6194331983805668</v>
      </c>
      <c r="S217" s="34">
        <f>Calculations!O193</f>
        <v>4.7E-2</v>
      </c>
      <c r="T217" s="34">
        <f>Calculations!T193</f>
        <v>0.40485829959514169</v>
      </c>
      <c r="U217" s="34">
        <f>Calculations!Z193</f>
        <v>0</v>
      </c>
      <c r="V217" s="34">
        <f>Calculations!AB193</f>
        <v>0</v>
      </c>
      <c r="W217" s="34">
        <f>Calculations!AA193</f>
        <v>0</v>
      </c>
      <c r="X217" s="34">
        <f>Calculations!AC193</f>
        <v>0</v>
      </c>
      <c r="Y217" s="34">
        <f>Calculations!AE193</f>
        <v>0.40500000000000003</v>
      </c>
      <c r="Z217" s="34">
        <f>Calculations!AG193</f>
        <v>3.4886725816177107</v>
      </c>
      <c r="AA217" s="34">
        <f>Calculations!AF193</f>
        <v>0.88500000000000001</v>
      </c>
      <c r="AB217" s="34">
        <f>Calculations!AH193</f>
        <v>7.6233956413127748</v>
      </c>
      <c r="AC217" s="21" t="s">
        <v>52</v>
      </c>
      <c r="AD217" s="20" t="s">
        <v>883</v>
      </c>
      <c r="AE217" s="26" t="s">
        <v>889</v>
      </c>
      <c r="AF217" s="26" t="s">
        <v>890</v>
      </c>
      <c r="AG217" s="26" t="s">
        <v>971</v>
      </c>
      <c r="AH217" s="20" t="s">
        <v>1080</v>
      </c>
    </row>
    <row r="218" spans="2:34" ht="50" x14ac:dyDescent="0.25">
      <c r="B218" s="11" t="str">
        <f>Calculations!A194</f>
        <v>SRBC021</v>
      </c>
      <c r="C218" s="20" t="str">
        <f>Calculations!B194</f>
        <v>Lostock Hall Gas Works, Leyland Rd/The Cawsey/Land at Leyland Rd, Lostock Hall (Morris Homes - St Mary's Park) aka Land between Lyme Rd and The Cawsey - additional area</v>
      </c>
      <c r="D218" s="20" t="str">
        <f>Calculations!C194</f>
        <v>South Ribble</v>
      </c>
      <c r="E218" s="11" t="str">
        <f>Calculations!D194</f>
        <v>Housing</v>
      </c>
      <c r="F218" s="34">
        <f>Calculations!E194</f>
        <v>0.53700000000000003</v>
      </c>
      <c r="G218" s="34">
        <f>Calculations!I194</f>
        <v>0.53700000000000003</v>
      </c>
      <c r="H218" s="34">
        <f>Calculations!M194</f>
        <v>100</v>
      </c>
      <c r="I218" s="34">
        <f>Calculations!H194</f>
        <v>0</v>
      </c>
      <c r="J218" s="34">
        <f>Calculations!L194</f>
        <v>0</v>
      </c>
      <c r="K218" s="34">
        <f>Calculations!G194</f>
        <v>0</v>
      </c>
      <c r="L218" s="34">
        <f>Calculations!K194</f>
        <v>0</v>
      </c>
      <c r="M218" s="34">
        <f>Calculations!F194</f>
        <v>0</v>
      </c>
      <c r="N218" s="34">
        <f>Calculations!J194</f>
        <v>0</v>
      </c>
      <c r="O218" s="34">
        <f>Calculations!S194</f>
        <v>7.9000000000000001E-2</v>
      </c>
      <c r="P218" s="34">
        <f>Calculations!X194</f>
        <v>14.711359404096832</v>
      </c>
      <c r="Q218" s="34">
        <f>Calculations!P194</f>
        <v>0</v>
      </c>
      <c r="R218" s="34">
        <f>Calculations!V194</f>
        <v>0</v>
      </c>
      <c r="S218" s="34">
        <f>Calculations!O194</f>
        <v>0</v>
      </c>
      <c r="T218" s="34">
        <f>Calculations!T194</f>
        <v>0</v>
      </c>
      <c r="U218" s="34">
        <f>Calculations!Z194</f>
        <v>0</v>
      </c>
      <c r="V218" s="34">
        <f>Calculations!AB194</f>
        <v>0</v>
      </c>
      <c r="W218" s="34">
        <f>Calculations!AA194</f>
        <v>0</v>
      </c>
      <c r="X218" s="34">
        <f>Calculations!AC194</f>
        <v>0</v>
      </c>
      <c r="Y218" s="34">
        <f>Calculations!AE194</f>
        <v>5.3999999999999999E-2</v>
      </c>
      <c r="Z218" s="34">
        <f>Calculations!AG194</f>
        <v>10.055865921787708</v>
      </c>
      <c r="AA218" s="34">
        <f>Calculations!AF194</f>
        <v>0.09</v>
      </c>
      <c r="AB218" s="34">
        <f>Calculations!AH194</f>
        <v>16.759776536312849</v>
      </c>
      <c r="AC218" s="21" t="s">
        <v>52</v>
      </c>
      <c r="AD218" s="20" t="s">
        <v>883</v>
      </c>
      <c r="AE218" s="26" t="s">
        <v>889</v>
      </c>
      <c r="AF218" s="26" t="s">
        <v>890</v>
      </c>
      <c r="AG218" s="26" t="s">
        <v>1081</v>
      </c>
      <c r="AH218" s="20" t="s">
        <v>1082</v>
      </c>
    </row>
    <row r="219" spans="2:34" x14ac:dyDescent="0.25">
      <c r="B219" s="11" t="str">
        <f>Calculations!A195</f>
        <v>19P002</v>
      </c>
      <c r="C219" s="20" t="str">
        <f>Calculations!B195</f>
        <v>Mason Fold, Lea Lane</v>
      </c>
      <c r="D219" s="20" t="str">
        <f>Calculations!C195</f>
        <v>Preston</v>
      </c>
      <c r="E219" s="11" t="str">
        <f>Calculations!D195</f>
        <v>Housing</v>
      </c>
      <c r="F219" s="34">
        <f>Calculations!E195</f>
        <v>18.123999999999999</v>
      </c>
      <c r="G219" s="34">
        <f>Calculations!I195</f>
        <v>18.123999999999999</v>
      </c>
      <c r="H219" s="34">
        <f>Calculations!M195</f>
        <v>100</v>
      </c>
      <c r="I219" s="34">
        <f>Calculations!H195</f>
        <v>0</v>
      </c>
      <c r="J219" s="34">
        <f>Calculations!L195</f>
        <v>0</v>
      </c>
      <c r="K219" s="34">
        <f>Calculations!G195</f>
        <v>0</v>
      </c>
      <c r="L219" s="34">
        <f>Calculations!K195</f>
        <v>0</v>
      </c>
      <c r="M219" s="34">
        <f>Calculations!F195</f>
        <v>0</v>
      </c>
      <c r="N219" s="34">
        <f>Calculations!J195</f>
        <v>0</v>
      </c>
      <c r="O219" s="34">
        <f>Calculations!S195</f>
        <v>1.06</v>
      </c>
      <c r="P219" s="34">
        <f>Calculations!X195</f>
        <v>5.8485985433679106</v>
      </c>
      <c r="Q219" s="34">
        <f>Calculations!P195</f>
        <v>0.13900000000000001</v>
      </c>
      <c r="R219" s="34">
        <f>Calculations!V195</f>
        <v>2.2346060472301925</v>
      </c>
      <c r="S219" s="34">
        <f>Calculations!O195</f>
        <v>0.26600000000000001</v>
      </c>
      <c r="T219" s="34">
        <f>Calculations!T195</f>
        <v>1.4676671816376079</v>
      </c>
      <c r="U219" s="34">
        <f>Calculations!Z195</f>
        <v>0</v>
      </c>
      <c r="V219" s="34">
        <f>Calculations!AB195</f>
        <v>0</v>
      </c>
      <c r="W219" s="34">
        <f>Calculations!AA195</f>
        <v>0</v>
      </c>
      <c r="X219" s="34">
        <f>Calculations!AC195</f>
        <v>0</v>
      </c>
      <c r="Y219" s="34">
        <f>Calculations!AE195</f>
        <v>0.42499999999999999</v>
      </c>
      <c r="Z219" s="34">
        <f>Calculations!AG195</f>
        <v>2.3449569631427942</v>
      </c>
      <c r="AA219" s="34">
        <f>Calculations!AF195</f>
        <v>0.93</v>
      </c>
      <c r="AB219" s="34">
        <f>Calculations!AH195</f>
        <v>5.1313175899359971</v>
      </c>
      <c r="AC219" s="21" t="s">
        <v>52</v>
      </c>
      <c r="AD219" s="20" t="s">
        <v>883</v>
      </c>
      <c r="AE219" s="26" t="s">
        <v>889</v>
      </c>
      <c r="AF219" s="26" t="s">
        <v>890</v>
      </c>
      <c r="AG219" s="26"/>
      <c r="AH219" s="20"/>
    </row>
    <row r="220" spans="2:34" ht="25" x14ac:dyDescent="0.25">
      <c r="B220" s="11" t="str">
        <f>Calculations!A196</f>
        <v>19P005</v>
      </c>
      <c r="C220" s="20" t="str">
        <f>Calculations!B196</f>
        <v>Fulwood Barracks, Watling Street Road, Fulwood, Preston, PR2 8AA</v>
      </c>
      <c r="D220" s="20" t="str">
        <f>Calculations!C196</f>
        <v>Preston</v>
      </c>
      <c r="E220" s="11" t="str">
        <f>Calculations!D196</f>
        <v>Housing</v>
      </c>
      <c r="F220" s="34">
        <f>Calculations!E196</f>
        <v>16.916</v>
      </c>
      <c r="G220" s="34">
        <f>Calculations!I196</f>
        <v>16.916</v>
      </c>
      <c r="H220" s="34">
        <f>Calculations!M196</f>
        <v>100</v>
      </c>
      <c r="I220" s="34">
        <f>Calculations!H196</f>
        <v>0</v>
      </c>
      <c r="J220" s="34">
        <f>Calculations!L196</f>
        <v>0</v>
      </c>
      <c r="K220" s="34">
        <f>Calculations!G196</f>
        <v>0</v>
      </c>
      <c r="L220" s="34">
        <f>Calculations!K196</f>
        <v>0</v>
      </c>
      <c r="M220" s="34">
        <f>Calculations!F196</f>
        <v>0</v>
      </c>
      <c r="N220" s="34">
        <f>Calculations!J196</f>
        <v>0</v>
      </c>
      <c r="O220" s="34">
        <f>Calculations!S196</f>
        <v>1.123</v>
      </c>
      <c r="P220" s="34">
        <f>Calculations!X196</f>
        <v>6.6386852683849611</v>
      </c>
      <c r="Q220" s="34">
        <f>Calculations!P196</f>
        <v>0.17100000000000001</v>
      </c>
      <c r="R220" s="34">
        <f>Calculations!V196</f>
        <v>1.4010404350910381</v>
      </c>
      <c r="S220" s="34">
        <f>Calculations!O196</f>
        <v>6.6000000000000003E-2</v>
      </c>
      <c r="T220" s="34">
        <f>Calculations!T196</f>
        <v>0.39016315913927641</v>
      </c>
      <c r="U220" s="34">
        <f>Calculations!Z196</f>
        <v>0</v>
      </c>
      <c r="V220" s="34">
        <f>Calculations!AB196</f>
        <v>0</v>
      </c>
      <c r="W220" s="34">
        <f>Calculations!AA196</f>
        <v>0</v>
      </c>
      <c r="X220" s="34">
        <f>Calculations!AC196</f>
        <v>0</v>
      </c>
      <c r="Y220" s="34">
        <f>Calculations!AE196</f>
        <v>0.77400000000000002</v>
      </c>
      <c r="Z220" s="34">
        <f>Calculations!AG196</f>
        <v>4.5755497753606056</v>
      </c>
      <c r="AA220" s="34">
        <f>Calculations!AF196</f>
        <v>1.3</v>
      </c>
      <c r="AB220" s="34">
        <f>Calculations!AH196</f>
        <v>7.6850319224402925</v>
      </c>
      <c r="AC220" s="21" t="s">
        <v>52</v>
      </c>
      <c r="AD220" s="20" t="s">
        <v>883</v>
      </c>
      <c r="AE220" s="26" t="s">
        <v>889</v>
      </c>
      <c r="AF220" s="26" t="s">
        <v>890</v>
      </c>
      <c r="AG220" s="26"/>
      <c r="AH220" s="20"/>
    </row>
    <row r="221" spans="2:34" x14ac:dyDescent="0.25">
      <c r="B221" s="11" t="str">
        <f>Calculations!A197</f>
        <v>19P007</v>
      </c>
      <c r="C221" s="20" t="str">
        <f>Calculations!B197</f>
        <v>Land to the East of Garstang Road, Broughton, PR3 5DL</v>
      </c>
      <c r="D221" s="20" t="str">
        <f>Calculations!C197</f>
        <v>Preston</v>
      </c>
      <c r="E221" s="11" t="str">
        <f>Calculations!D197</f>
        <v>Housing</v>
      </c>
      <c r="F221" s="34">
        <f>Calculations!E197</f>
        <v>4.4059999999999997</v>
      </c>
      <c r="G221" s="34">
        <f>Calculations!I197</f>
        <v>4.4059999999999997</v>
      </c>
      <c r="H221" s="34">
        <f>Calculations!M197</f>
        <v>100</v>
      </c>
      <c r="I221" s="34">
        <f>Calculations!H197</f>
        <v>0</v>
      </c>
      <c r="J221" s="34">
        <f>Calculations!L197</f>
        <v>0</v>
      </c>
      <c r="K221" s="34">
        <f>Calculations!G197</f>
        <v>0</v>
      </c>
      <c r="L221" s="34">
        <f>Calculations!K197</f>
        <v>0</v>
      </c>
      <c r="M221" s="34">
        <f>Calculations!F197</f>
        <v>0</v>
      </c>
      <c r="N221" s="34">
        <f>Calculations!J197</f>
        <v>0</v>
      </c>
      <c r="O221" s="34">
        <f>Calculations!S197</f>
        <v>0.46699999999999997</v>
      </c>
      <c r="P221" s="34">
        <f>Calculations!X197</f>
        <v>10.599182932364958</v>
      </c>
      <c r="Q221" s="34">
        <f>Calculations!P197</f>
        <v>8.8999999999999996E-2</v>
      </c>
      <c r="R221" s="34">
        <f>Calculations!V197</f>
        <v>3.4271448025419886</v>
      </c>
      <c r="S221" s="34">
        <f>Calculations!O197</f>
        <v>6.2E-2</v>
      </c>
      <c r="T221" s="34">
        <f>Calculations!T197</f>
        <v>1.4071720381298229</v>
      </c>
      <c r="U221" s="34">
        <f>Calculations!Z197</f>
        <v>0</v>
      </c>
      <c r="V221" s="34">
        <f>Calculations!AB197</f>
        <v>0</v>
      </c>
      <c r="W221" s="34">
        <f>Calculations!AA197</f>
        <v>0</v>
      </c>
      <c r="X221" s="34">
        <f>Calculations!AC197</f>
        <v>0</v>
      </c>
      <c r="Y221" s="34">
        <f>Calculations!AE197</f>
        <v>0.27600000000000002</v>
      </c>
      <c r="Z221" s="34">
        <f>Calculations!AG197</f>
        <v>6.264185201997277</v>
      </c>
      <c r="AA221" s="34">
        <f>Calculations!AF197</f>
        <v>0.53400000000000003</v>
      </c>
      <c r="AB221" s="34">
        <f>Calculations!AH197</f>
        <v>12.119836586472992</v>
      </c>
      <c r="AC221" s="21" t="s">
        <v>52</v>
      </c>
      <c r="AD221" s="20" t="s">
        <v>883</v>
      </c>
      <c r="AE221" s="26" t="s">
        <v>889</v>
      </c>
      <c r="AF221" s="26" t="s">
        <v>890</v>
      </c>
      <c r="AG221" s="26"/>
      <c r="AH221" s="20"/>
    </row>
    <row r="222" spans="2:34" x14ac:dyDescent="0.25">
      <c r="B222" s="11" t="str">
        <f>Calculations!A198</f>
        <v>19P008</v>
      </c>
      <c r="C222" s="20" t="str">
        <f>Calculations!B198</f>
        <v>Land off Whittingham Lane, Goosnargh, PR3 2BY</v>
      </c>
      <c r="D222" s="20" t="str">
        <f>Calculations!C198</f>
        <v>Preston</v>
      </c>
      <c r="E222" s="11" t="str">
        <f>Calculations!D198</f>
        <v>Housing</v>
      </c>
      <c r="F222" s="34">
        <f>Calculations!E198</f>
        <v>7.91</v>
      </c>
      <c r="G222" s="34">
        <f>Calculations!I198</f>
        <v>7.91</v>
      </c>
      <c r="H222" s="34">
        <f>Calculations!M198</f>
        <v>100</v>
      </c>
      <c r="I222" s="34">
        <f>Calculations!H198</f>
        <v>0</v>
      </c>
      <c r="J222" s="34">
        <f>Calculations!L198</f>
        <v>0</v>
      </c>
      <c r="K222" s="34">
        <f>Calculations!G198</f>
        <v>0</v>
      </c>
      <c r="L222" s="34">
        <f>Calculations!K198</f>
        <v>0</v>
      </c>
      <c r="M222" s="34">
        <f>Calculations!F198</f>
        <v>0</v>
      </c>
      <c r="N222" s="34">
        <f>Calculations!J198</f>
        <v>0</v>
      </c>
      <c r="O222" s="34">
        <f>Calculations!S198</f>
        <v>0.17299999999999999</v>
      </c>
      <c r="P222" s="34">
        <f>Calculations!X198</f>
        <v>2.1871049304677621</v>
      </c>
      <c r="Q222" s="34">
        <f>Calculations!P198</f>
        <v>0.03</v>
      </c>
      <c r="R222" s="34">
        <f>Calculations!V198</f>
        <v>1.1883691529709228</v>
      </c>
      <c r="S222" s="34">
        <f>Calculations!O198</f>
        <v>6.4000000000000001E-2</v>
      </c>
      <c r="T222" s="34">
        <f>Calculations!T198</f>
        <v>0.80910240202275596</v>
      </c>
      <c r="U222" s="34">
        <f>Calculations!Z198</f>
        <v>0</v>
      </c>
      <c r="V222" s="34">
        <f>Calculations!AB198</f>
        <v>0</v>
      </c>
      <c r="W222" s="34">
        <f>Calculations!AA198</f>
        <v>0</v>
      </c>
      <c r="X222" s="34">
        <f>Calculations!AC198</f>
        <v>0</v>
      </c>
      <c r="Y222" s="34">
        <f>Calculations!AE198</f>
        <v>7.5999999999999998E-2</v>
      </c>
      <c r="Z222" s="34">
        <f>Calculations!AG198</f>
        <v>0.96080910240202277</v>
      </c>
      <c r="AA222" s="34">
        <f>Calculations!AF198</f>
        <v>0.17799999999999999</v>
      </c>
      <c r="AB222" s="34">
        <f>Calculations!AH198</f>
        <v>2.25031605562579</v>
      </c>
      <c r="AC222" s="21" t="s">
        <v>52</v>
      </c>
      <c r="AD222" s="20" t="s">
        <v>883</v>
      </c>
      <c r="AE222" s="26" t="s">
        <v>889</v>
      </c>
      <c r="AF222" s="26" t="s">
        <v>890</v>
      </c>
      <c r="AG222" s="26"/>
      <c r="AH222" s="20"/>
    </row>
    <row r="223" spans="2:34" ht="25" x14ac:dyDescent="0.25">
      <c r="B223" s="11" t="str">
        <f>Calculations!A199</f>
        <v>19P012</v>
      </c>
      <c r="C223" s="20" t="str">
        <f>Calculations!B199</f>
        <v>Alstoms, Strand Road</v>
      </c>
      <c r="D223" s="20" t="str">
        <f>Calculations!C199</f>
        <v>Preston</v>
      </c>
      <c r="E223" s="11" t="str">
        <f>Calculations!D199</f>
        <v>Mixed Use</v>
      </c>
      <c r="F223" s="34">
        <f>Calculations!E199</f>
        <v>6.3520000000000003</v>
      </c>
      <c r="G223" s="34">
        <f>Calculations!I199</f>
        <v>7.6999999999999957E-2</v>
      </c>
      <c r="H223" s="34">
        <f>Calculations!M199</f>
        <v>1.2122166246851378</v>
      </c>
      <c r="I223" s="34">
        <f>Calculations!H199</f>
        <v>6.2750000000000004</v>
      </c>
      <c r="J223" s="34">
        <f>Calculations!L199</f>
        <v>98.787783375314859</v>
      </c>
      <c r="K223" s="34">
        <f>Calculations!G199</f>
        <v>0</v>
      </c>
      <c r="L223" s="34">
        <f>Calculations!K199</f>
        <v>0</v>
      </c>
      <c r="M223" s="34">
        <f>Calculations!F199</f>
        <v>0</v>
      </c>
      <c r="N223" s="34">
        <f>Calculations!J199</f>
        <v>0</v>
      </c>
      <c r="O223" s="34">
        <f>Calculations!S199</f>
        <v>0.45400000000000001</v>
      </c>
      <c r="P223" s="34">
        <f>Calculations!X199</f>
        <v>7.1473551637279602</v>
      </c>
      <c r="Q223" s="34">
        <f>Calculations!P199</f>
        <v>6.5000000000000002E-2</v>
      </c>
      <c r="R223" s="34">
        <f>Calculations!V199</f>
        <v>1.1807304785894206</v>
      </c>
      <c r="S223" s="34">
        <f>Calculations!O199</f>
        <v>0.01</v>
      </c>
      <c r="T223" s="34">
        <f>Calculations!T199</f>
        <v>0.15743073047858941</v>
      </c>
      <c r="U223" s="34">
        <f>Calculations!Z199</f>
        <v>0</v>
      </c>
      <c r="V223" s="34">
        <f>Calculations!AB199</f>
        <v>0</v>
      </c>
      <c r="W223" s="34">
        <f>Calculations!AA199</f>
        <v>0</v>
      </c>
      <c r="X223" s="34">
        <f>Calculations!AC199</f>
        <v>0</v>
      </c>
      <c r="Y223" s="34">
        <f>Calculations!AE199</f>
        <v>0.24099999999999999</v>
      </c>
      <c r="Z223" s="34">
        <f>Calculations!AG199</f>
        <v>3.7940806045340043</v>
      </c>
      <c r="AA223" s="34">
        <f>Calculations!AF199</f>
        <v>0.83699999999999997</v>
      </c>
      <c r="AB223" s="34">
        <f>Calculations!AH199</f>
        <v>13.176952141057932</v>
      </c>
      <c r="AC223" s="21" t="s">
        <v>52</v>
      </c>
      <c r="AD223" s="20" t="s">
        <v>883</v>
      </c>
      <c r="AE223" s="26" t="s">
        <v>887</v>
      </c>
      <c r="AF223" s="26" t="s">
        <v>888</v>
      </c>
      <c r="AG223" s="26" t="s">
        <v>899</v>
      </c>
      <c r="AH223" s="20" t="s">
        <v>900</v>
      </c>
    </row>
    <row r="224" spans="2:34" ht="75" x14ac:dyDescent="0.25">
      <c r="B224" s="11" t="str">
        <f>Calculations!A200</f>
        <v>19P013</v>
      </c>
      <c r="C224" s="20" t="str">
        <f>Calculations!B200</f>
        <v>Red Oaks Stables, Darkinson Lane</v>
      </c>
      <c r="D224" s="20" t="str">
        <f>Calculations!C200</f>
        <v>Preston</v>
      </c>
      <c r="E224" s="11" t="str">
        <f>Calculations!D200</f>
        <v>Housing</v>
      </c>
      <c r="F224" s="34">
        <f>Calculations!E200</f>
        <v>2.3029999999999999</v>
      </c>
      <c r="G224" s="34">
        <f>Calculations!I200</f>
        <v>2.1280000000000001</v>
      </c>
      <c r="H224" s="34">
        <f>Calculations!M200</f>
        <v>92.401215805471139</v>
      </c>
      <c r="I224" s="34">
        <f>Calculations!H200</f>
        <v>0</v>
      </c>
      <c r="J224" s="34">
        <f>Calculations!L200</f>
        <v>0</v>
      </c>
      <c r="K224" s="34">
        <f>Calculations!G200</f>
        <v>0</v>
      </c>
      <c r="L224" s="34">
        <f>Calculations!K200</f>
        <v>0</v>
      </c>
      <c r="M224" s="34">
        <f>Calculations!F200</f>
        <v>0.17499999999999999</v>
      </c>
      <c r="N224" s="34">
        <f>Calculations!J200</f>
        <v>7.598784194528875</v>
      </c>
      <c r="O224" s="34">
        <f>Calculations!S200</f>
        <v>0.02</v>
      </c>
      <c r="P224" s="34">
        <f>Calculations!X200</f>
        <v>0.86843247937472867</v>
      </c>
      <c r="Q224" s="34">
        <f>Calculations!P200</f>
        <v>2E-3</v>
      </c>
      <c r="R224" s="34">
        <f>Calculations!V200</f>
        <v>0.39079461571862795</v>
      </c>
      <c r="S224" s="34">
        <f>Calculations!O200</f>
        <v>7.0000000000000001E-3</v>
      </c>
      <c r="T224" s="34">
        <f>Calculations!T200</f>
        <v>0.303951367781155</v>
      </c>
      <c r="U224" s="34">
        <f>Calculations!Z200</f>
        <v>0</v>
      </c>
      <c r="V224" s="34">
        <f>Calculations!AB200</f>
        <v>0</v>
      </c>
      <c r="W224" s="34">
        <f>Calculations!AA200</f>
        <v>0</v>
      </c>
      <c r="X224" s="34">
        <f>Calculations!AC200</f>
        <v>0</v>
      </c>
      <c r="Y224" s="34">
        <f>Calculations!AE200</f>
        <v>8.9999999999999993E-3</v>
      </c>
      <c r="Z224" s="34">
        <f>Calculations!AG200</f>
        <v>0.39079461571862784</v>
      </c>
      <c r="AA224" s="34">
        <f>Calculations!AF200</f>
        <v>1.4E-2</v>
      </c>
      <c r="AB224" s="34">
        <f>Calculations!AH200</f>
        <v>0.60790273556231</v>
      </c>
      <c r="AC224" s="21" t="s">
        <v>52</v>
      </c>
      <c r="AD224" s="20" t="s">
        <v>880</v>
      </c>
      <c r="AE224" s="26" t="s">
        <v>881</v>
      </c>
      <c r="AF224" s="26" t="s">
        <v>886</v>
      </c>
      <c r="AG224" s="26"/>
      <c r="AH224" s="20"/>
    </row>
    <row r="225" spans="2:34" ht="25" x14ac:dyDescent="0.25">
      <c r="B225" s="11" t="str">
        <f>Calculations!A201</f>
        <v>19P014</v>
      </c>
      <c r="C225" s="20" t="str">
        <f>Calculations!B201</f>
        <v>Land to the Side and Rear of West View Farm and Rydal Mount, Woodplumpton Road, Woodplumpton, Preston, G</v>
      </c>
      <c r="D225" s="20" t="str">
        <f>Calculations!C201</f>
        <v>Preston</v>
      </c>
      <c r="E225" s="11" t="str">
        <f>Calculations!D201</f>
        <v>Housing</v>
      </c>
      <c r="F225" s="34">
        <f>Calculations!E201</f>
        <v>1.228</v>
      </c>
      <c r="G225" s="34">
        <f>Calculations!I201</f>
        <v>1.228</v>
      </c>
      <c r="H225" s="34">
        <f>Calculations!M201</f>
        <v>100</v>
      </c>
      <c r="I225" s="34">
        <f>Calculations!H201</f>
        <v>0</v>
      </c>
      <c r="J225" s="34">
        <f>Calculations!L201</f>
        <v>0</v>
      </c>
      <c r="K225" s="34">
        <f>Calculations!G201</f>
        <v>0</v>
      </c>
      <c r="L225" s="34">
        <f>Calculations!K201</f>
        <v>0</v>
      </c>
      <c r="M225" s="34">
        <f>Calculations!F201</f>
        <v>0</v>
      </c>
      <c r="N225" s="34">
        <f>Calculations!J201</f>
        <v>0</v>
      </c>
      <c r="O225" s="34">
        <f>Calculations!S201</f>
        <v>2.4999999999999998E-2</v>
      </c>
      <c r="P225" s="34">
        <f>Calculations!X201</f>
        <v>2.0358306188925082</v>
      </c>
      <c r="Q225" s="34">
        <f>Calculations!P201</f>
        <v>1.0999999999999999E-2</v>
      </c>
      <c r="R225" s="34">
        <f>Calculations!V201</f>
        <v>1.1400651465798046</v>
      </c>
      <c r="S225" s="34">
        <f>Calculations!O201</f>
        <v>3.0000000000000001E-3</v>
      </c>
      <c r="T225" s="34">
        <f>Calculations!T201</f>
        <v>0.244299674267101</v>
      </c>
      <c r="U225" s="34">
        <f>Calculations!Z201</f>
        <v>0</v>
      </c>
      <c r="V225" s="34">
        <f>Calculations!AB201</f>
        <v>0</v>
      </c>
      <c r="W225" s="34">
        <f>Calculations!AA201</f>
        <v>0</v>
      </c>
      <c r="X225" s="34">
        <f>Calculations!AC201</f>
        <v>0</v>
      </c>
      <c r="Y225" s="34">
        <f>Calculations!AE201</f>
        <v>1.7999999999999999E-2</v>
      </c>
      <c r="Z225" s="34">
        <f>Calculations!AG201</f>
        <v>1.4657980456026058</v>
      </c>
      <c r="AA225" s="34">
        <f>Calculations!AF201</f>
        <v>1.2E-2</v>
      </c>
      <c r="AB225" s="34">
        <f>Calculations!AH201</f>
        <v>0.97719869706840401</v>
      </c>
      <c r="AC225" s="21" t="s">
        <v>52</v>
      </c>
      <c r="AD225" s="20" t="s">
        <v>883</v>
      </c>
      <c r="AE225" s="26" t="s">
        <v>889</v>
      </c>
      <c r="AF225" s="26" t="s">
        <v>890</v>
      </c>
      <c r="AG225" s="26"/>
      <c r="AH225" s="20"/>
    </row>
    <row r="226" spans="2:34" ht="75" x14ac:dyDescent="0.25">
      <c r="B226" s="11" t="str">
        <f>Calculations!A202</f>
        <v>19P015</v>
      </c>
      <c r="C226" s="20" t="str">
        <f>Calculations!B202</f>
        <v>Land at Dean Farm, Pudding Pie Nook Lane</v>
      </c>
      <c r="D226" s="20" t="str">
        <f>Calculations!C202</f>
        <v>Preston</v>
      </c>
      <c r="E226" s="11" t="str">
        <f>Calculations!D202</f>
        <v>Housing</v>
      </c>
      <c r="F226" s="34">
        <f>Calculations!E202</f>
        <v>2.226</v>
      </c>
      <c r="G226" s="34">
        <f>Calculations!I202</f>
        <v>2.0070000000000001</v>
      </c>
      <c r="H226" s="34">
        <f>Calculations!M202</f>
        <v>90.161725067385447</v>
      </c>
      <c r="I226" s="34">
        <f>Calculations!H202</f>
        <v>0</v>
      </c>
      <c r="J226" s="34">
        <f>Calculations!L202</f>
        <v>0</v>
      </c>
      <c r="K226" s="34">
        <f>Calculations!G202</f>
        <v>0</v>
      </c>
      <c r="L226" s="34">
        <f>Calculations!K202</f>
        <v>0</v>
      </c>
      <c r="M226" s="34">
        <f>Calculations!F202</f>
        <v>0.219</v>
      </c>
      <c r="N226" s="34">
        <f>Calculations!J202</f>
        <v>9.8382749326145564</v>
      </c>
      <c r="O226" s="34">
        <f>Calculations!S202</f>
        <v>0.17599999999999999</v>
      </c>
      <c r="P226" s="34">
        <f>Calculations!X202</f>
        <v>7.9065588499550756</v>
      </c>
      <c r="Q226" s="34">
        <f>Calculations!P202</f>
        <v>1.4999999999999999E-2</v>
      </c>
      <c r="R226" s="34">
        <f>Calculations!V202</f>
        <v>5.2111410601976642</v>
      </c>
      <c r="S226" s="34">
        <f>Calculations!O202</f>
        <v>0.10100000000000001</v>
      </c>
      <c r="T226" s="34">
        <f>Calculations!T202</f>
        <v>4.5372866127583116</v>
      </c>
      <c r="U226" s="34">
        <f>Calculations!Z202</f>
        <v>0</v>
      </c>
      <c r="V226" s="34">
        <f>Calculations!AB202</f>
        <v>0</v>
      </c>
      <c r="W226" s="34">
        <f>Calculations!AA202</f>
        <v>0</v>
      </c>
      <c r="X226" s="34">
        <f>Calculations!AC202</f>
        <v>0</v>
      </c>
      <c r="Y226" s="34">
        <f>Calculations!AE202</f>
        <v>4.5999999999999999E-2</v>
      </c>
      <c r="Z226" s="34">
        <f>Calculations!AG202</f>
        <v>2.0664869721473496</v>
      </c>
      <c r="AA226" s="34">
        <f>Calculations!AF202</f>
        <v>0.13300000000000001</v>
      </c>
      <c r="AB226" s="34">
        <f>Calculations!AH202</f>
        <v>5.9748427672955975</v>
      </c>
      <c r="AC226" s="21" t="s">
        <v>52</v>
      </c>
      <c r="AD226" s="20" t="s">
        <v>880</v>
      </c>
      <c r="AE226" s="26" t="s">
        <v>881</v>
      </c>
      <c r="AF226" s="26" t="s">
        <v>886</v>
      </c>
      <c r="AG226" s="26"/>
      <c r="AH226" s="20"/>
    </row>
    <row r="227" spans="2:34" x14ac:dyDescent="0.25">
      <c r="B227" s="11" t="str">
        <f>Calculations!A203</f>
        <v>19P016</v>
      </c>
      <c r="C227" s="20" t="str">
        <f>Calculations!B203</f>
        <v>Land Adjacent to The Stonehouse, Whittingham Lane</v>
      </c>
      <c r="D227" s="20" t="str">
        <f>Calculations!C203</f>
        <v>Preston</v>
      </c>
      <c r="E227" s="11" t="str">
        <f>Calculations!D203</f>
        <v>Housing</v>
      </c>
      <c r="F227" s="34">
        <f>Calculations!E203</f>
        <v>0.84299999999999997</v>
      </c>
      <c r="G227" s="34">
        <f>Calculations!I203</f>
        <v>0.84299999999999997</v>
      </c>
      <c r="H227" s="34">
        <f>Calculations!M203</f>
        <v>100</v>
      </c>
      <c r="I227" s="34">
        <f>Calculations!H203</f>
        <v>0</v>
      </c>
      <c r="J227" s="34">
        <f>Calculations!L203</f>
        <v>0</v>
      </c>
      <c r="K227" s="34">
        <f>Calculations!G203</f>
        <v>0</v>
      </c>
      <c r="L227" s="34">
        <f>Calculations!K203</f>
        <v>0</v>
      </c>
      <c r="M227" s="34">
        <f>Calculations!F203</f>
        <v>0</v>
      </c>
      <c r="N227" s="34">
        <f>Calculations!J203</f>
        <v>0</v>
      </c>
      <c r="O227" s="34">
        <f>Calculations!S203</f>
        <v>0.11</v>
      </c>
      <c r="P227" s="34">
        <f>Calculations!X203</f>
        <v>13.048635824436536</v>
      </c>
      <c r="Q227" s="34">
        <f>Calculations!P203</f>
        <v>3.2000000000000001E-2</v>
      </c>
      <c r="R227" s="34">
        <f>Calculations!V203</f>
        <v>9.0154211150652426</v>
      </c>
      <c r="S227" s="34">
        <f>Calculations!O203</f>
        <v>4.3999999999999997E-2</v>
      </c>
      <c r="T227" s="34">
        <f>Calculations!T203</f>
        <v>5.2194543297746145</v>
      </c>
      <c r="U227" s="34">
        <f>Calculations!Z203</f>
        <v>0</v>
      </c>
      <c r="V227" s="34">
        <f>Calculations!AB203</f>
        <v>0</v>
      </c>
      <c r="W227" s="34">
        <f>Calculations!AA203</f>
        <v>0</v>
      </c>
      <c r="X227" s="34">
        <f>Calculations!AC203</f>
        <v>0</v>
      </c>
      <c r="Y227" s="34">
        <f>Calculations!AE203</f>
        <v>3.4000000000000002E-2</v>
      </c>
      <c r="Z227" s="34">
        <f>Calculations!AG203</f>
        <v>4.0332147093712933</v>
      </c>
      <c r="AA227" s="34">
        <f>Calculations!AF203</f>
        <v>3.4000000000000002E-2</v>
      </c>
      <c r="AB227" s="34">
        <f>Calculations!AH203</f>
        <v>4.0332147093712933</v>
      </c>
      <c r="AC227" s="21" t="s">
        <v>52</v>
      </c>
      <c r="AD227" s="20" t="s">
        <v>883</v>
      </c>
      <c r="AE227" s="26" t="s">
        <v>889</v>
      </c>
      <c r="AF227" s="26" t="s">
        <v>890</v>
      </c>
      <c r="AG227" s="26"/>
      <c r="AH227" s="20"/>
    </row>
    <row r="228" spans="2:34" x14ac:dyDescent="0.25">
      <c r="B228" s="11" t="str">
        <f>Calculations!A204</f>
        <v>19P017</v>
      </c>
      <c r="C228" s="20" t="str">
        <f>Calculations!B204</f>
        <v>Land at Three Mile Cross Farm, Longridge Road</v>
      </c>
      <c r="D228" s="20" t="str">
        <f>Calculations!C204</f>
        <v>Preston</v>
      </c>
      <c r="E228" s="11" t="str">
        <f>Calculations!D204</f>
        <v>Housing</v>
      </c>
      <c r="F228" s="34">
        <f>Calculations!E204</f>
        <v>18.390999999999998</v>
      </c>
      <c r="G228" s="34">
        <f>Calculations!I204</f>
        <v>18.390999999999998</v>
      </c>
      <c r="H228" s="34">
        <f>Calculations!M204</f>
        <v>100</v>
      </c>
      <c r="I228" s="34">
        <f>Calculations!H204</f>
        <v>0</v>
      </c>
      <c r="J228" s="34">
        <f>Calculations!L204</f>
        <v>0</v>
      </c>
      <c r="K228" s="34">
        <f>Calculations!G204</f>
        <v>0</v>
      </c>
      <c r="L228" s="34">
        <f>Calculations!K204</f>
        <v>0</v>
      </c>
      <c r="M228" s="34">
        <f>Calculations!F204</f>
        <v>0</v>
      </c>
      <c r="N228" s="34">
        <f>Calculations!J204</f>
        <v>0</v>
      </c>
      <c r="O228" s="34">
        <f>Calculations!S204</f>
        <v>1.427</v>
      </c>
      <c r="P228" s="34">
        <f>Calculations!X204</f>
        <v>7.7592300581806324</v>
      </c>
      <c r="Q228" s="34">
        <f>Calculations!P204</f>
        <v>0.19</v>
      </c>
      <c r="R228" s="34">
        <f>Calculations!V204</f>
        <v>2.5338480778641732</v>
      </c>
      <c r="S228" s="34">
        <f>Calculations!O204</f>
        <v>0.27600000000000002</v>
      </c>
      <c r="T228" s="34">
        <f>Calculations!T204</f>
        <v>1.5007340547006691</v>
      </c>
      <c r="U228" s="34">
        <f>Calculations!Z204</f>
        <v>0</v>
      </c>
      <c r="V228" s="34">
        <f>Calculations!AB204</f>
        <v>0</v>
      </c>
      <c r="W228" s="34">
        <f>Calculations!AA204</f>
        <v>0</v>
      </c>
      <c r="X228" s="34">
        <f>Calculations!AC204</f>
        <v>0</v>
      </c>
      <c r="Y228" s="34">
        <f>Calculations!AE204</f>
        <v>0.77900000000000003</v>
      </c>
      <c r="Z228" s="34">
        <f>Calculations!AG204</f>
        <v>4.235767494970367</v>
      </c>
      <c r="AA228" s="34">
        <f>Calculations!AF204</f>
        <v>1.4750000000000001</v>
      </c>
      <c r="AB228" s="34">
        <f>Calculations!AH204</f>
        <v>8.0202272850850971</v>
      </c>
      <c r="AC228" s="21" t="s">
        <v>52</v>
      </c>
      <c r="AD228" s="20" t="s">
        <v>883</v>
      </c>
      <c r="AE228" s="26" t="s">
        <v>889</v>
      </c>
      <c r="AF228" s="26" t="s">
        <v>890</v>
      </c>
      <c r="AG228" s="26"/>
      <c r="AH228" s="20"/>
    </row>
    <row r="229" spans="2:34" x14ac:dyDescent="0.25">
      <c r="B229" s="11" t="str">
        <f>Calculations!A205</f>
        <v>19P018</v>
      </c>
      <c r="C229" s="20" t="str">
        <f>Calculations!B205</f>
        <v>Land at Church House Farm, Preston Road</v>
      </c>
      <c r="D229" s="20" t="str">
        <f>Calculations!C205</f>
        <v>Preston</v>
      </c>
      <c r="E229" s="11" t="str">
        <f>Calculations!D205</f>
        <v>Housing</v>
      </c>
      <c r="F229" s="34">
        <f>Calculations!E205</f>
        <v>8.68</v>
      </c>
      <c r="G229" s="34">
        <f>Calculations!I205</f>
        <v>8.68</v>
      </c>
      <c r="H229" s="34">
        <f>Calculations!M205</f>
        <v>100</v>
      </c>
      <c r="I229" s="34">
        <f>Calculations!H205</f>
        <v>0</v>
      </c>
      <c r="J229" s="34">
        <f>Calculations!L205</f>
        <v>0</v>
      </c>
      <c r="K229" s="34">
        <f>Calculations!G205</f>
        <v>0</v>
      </c>
      <c r="L229" s="34">
        <f>Calculations!K205</f>
        <v>0</v>
      </c>
      <c r="M229" s="34">
        <f>Calculations!F205</f>
        <v>0</v>
      </c>
      <c r="N229" s="34">
        <f>Calculations!J205</f>
        <v>0</v>
      </c>
      <c r="O229" s="34">
        <f>Calculations!S205</f>
        <v>0.59099999999999997</v>
      </c>
      <c r="P229" s="34">
        <f>Calculations!X205</f>
        <v>6.8087557603686637</v>
      </c>
      <c r="Q229" s="34">
        <f>Calculations!P205</f>
        <v>0.104</v>
      </c>
      <c r="R229" s="34">
        <f>Calculations!V205</f>
        <v>2.7764976958525347</v>
      </c>
      <c r="S229" s="34">
        <f>Calculations!O205</f>
        <v>0.13700000000000001</v>
      </c>
      <c r="T229" s="34">
        <f>Calculations!T205</f>
        <v>1.578341013824885</v>
      </c>
      <c r="U229" s="34">
        <f>Calculations!Z205</f>
        <v>0</v>
      </c>
      <c r="V229" s="34">
        <f>Calculations!AB205</f>
        <v>0</v>
      </c>
      <c r="W229" s="34">
        <f>Calculations!AA205</f>
        <v>0</v>
      </c>
      <c r="X229" s="34">
        <f>Calculations!AC205</f>
        <v>0</v>
      </c>
      <c r="Y229" s="34">
        <f>Calculations!AE205</f>
        <v>0.22900000000000001</v>
      </c>
      <c r="Z229" s="34">
        <f>Calculations!AG205</f>
        <v>2.6382488479262673</v>
      </c>
      <c r="AA229" s="34">
        <f>Calculations!AF205</f>
        <v>0.36899999999999999</v>
      </c>
      <c r="AB229" s="34">
        <f>Calculations!AH205</f>
        <v>4.2511520737327189</v>
      </c>
      <c r="AC229" s="21" t="s">
        <v>52</v>
      </c>
      <c r="AD229" s="20" t="s">
        <v>883</v>
      </c>
      <c r="AE229" s="26" t="s">
        <v>889</v>
      </c>
      <c r="AF229" s="26" t="s">
        <v>890</v>
      </c>
      <c r="AG229" s="26"/>
      <c r="AH229" s="20"/>
    </row>
    <row r="230" spans="2:34" ht="25" x14ac:dyDescent="0.25">
      <c r="B230" s="11" t="str">
        <f>Calculations!A206</f>
        <v>19P019</v>
      </c>
      <c r="C230" s="20" t="str">
        <f>Calculations!B206</f>
        <v>Land on North Side of Eastway (B6241) and West of 421 Garstang Road</v>
      </c>
      <c r="D230" s="20" t="str">
        <f>Calculations!C206</f>
        <v>Preston</v>
      </c>
      <c r="E230" s="11" t="str">
        <f>Calculations!D206</f>
        <v>Housing</v>
      </c>
      <c r="F230" s="34">
        <f>Calculations!E206</f>
        <v>1.5249999999999999</v>
      </c>
      <c r="G230" s="34">
        <f>Calculations!I206</f>
        <v>1.5249999999999999</v>
      </c>
      <c r="H230" s="34">
        <f>Calculations!M206</f>
        <v>100</v>
      </c>
      <c r="I230" s="34">
        <f>Calculations!H206</f>
        <v>0</v>
      </c>
      <c r="J230" s="34">
        <f>Calculations!L206</f>
        <v>0</v>
      </c>
      <c r="K230" s="34">
        <f>Calculations!G206</f>
        <v>0</v>
      </c>
      <c r="L230" s="34">
        <f>Calculations!K206</f>
        <v>0</v>
      </c>
      <c r="M230" s="34">
        <f>Calculations!F206</f>
        <v>0</v>
      </c>
      <c r="N230" s="34">
        <f>Calculations!J206</f>
        <v>0</v>
      </c>
      <c r="O230" s="34">
        <f>Calculations!S206</f>
        <v>0.54499999999999993</v>
      </c>
      <c r="P230" s="34">
        <f>Calculations!X206</f>
        <v>35.73770491803279</v>
      </c>
      <c r="Q230" s="34">
        <f>Calculations!P206</f>
        <v>0.08</v>
      </c>
      <c r="R230" s="34">
        <f>Calculations!V206</f>
        <v>11.934426229508196</v>
      </c>
      <c r="S230" s="34">
        <f>Calculations!O206</f>
        <v>0.10199999999999999</v>
      </c>
      <c r="T230" s="34">
        <f>Calculations!T206</f>
        <v>6.6885245901639339</v>
      </c>
      <c r="U230" s="34">
        <f>Calculations!Z206</f>
        <v>0</v>
      </c>
      <c r="V230" s="34">
        <f>Calculations!AB206</f>
        <v>0</v>
      </c>
      <c r="W230" s="34">
        <f>Calculations!AA206</f>
        <v>0</v>
      </c>
      <c r="X230" s="34">
        <f>Calculations!AC206</f>
        <v>0</v>
      </c>
      <c r="Y230" s="34">
        <f>Calculations!AE206</f>
        <v>0.20399999999999999</v>
      </c>
      <c r="Z230" s="34">
        <f>Calculations!AG206</f>
        <v>13.377049180327868</v>
      </c>
      <c r="AA230" s="34">
        <f>Calculations!AF206</f>
        <v>0.38200000000000001</v>
      </c>
      <c r="AB230" s="34">
        <f>Calculations!AH206</f>
        <v>25.049180327868854</v>
      </c>
      <c r="AC230" s="21" t="s">
        <v>52</v>
      </c>
      <c r="AD230" s="20" t="s">
        <v>883</v>
      </c>
      <c r="AE230" s="26" t="s">
        <v>889</v>
      </c>
      <c r="AF230" s="26" t="s">
        <v>890</v>
      </c>
      <c r="AG230" s="26"/>
      <c r="AH230" s="20"/>
    </row>
    <row r="231" spans="2:34" x14ac:dyDescent="0.25">
      <c r="B231" s="11" t="str">
        <f>Calculations!A207</f>
        <v>19P021</v>
      </c>
      <c r="C231" s="20" t="str">
        <f>Calculations!B207</f>
        <v>Land at Bank Hall Farm, Garstang Road</v>
      </c>
      <c r="D231" s="20" t="str">
        <f>Calculations!C207</f>
        <v>Preston</v>
      </c>
      <c r="E231" s="11" t="str">
        <f>Calculations!D207</f>
        <v>Housing</v>
      </c>
      <c r="F231" s="34">
        <f>Calculations!E207</f>
        <v>6.4640000000000004</v>
      </c>
      <c r="G231" s="34">
        <f>Calculations!I207</f>
        <v>6.4640000000000004</v>
      </c>
      <c r="H231" s="34">
        <f>Calculations!M207</f>
        <v>100</v>
      </c>
      <c r="I231" s="34">
        <f>Calculations!H207</f>
        <v>0</v>
      </c>
      <c r="J231" s="34">
        <f>Calculations!L207</f>
        <v>0</v>
      </c>
      <c r="K231" s="34">
        <f>Calculations!G207</f>
        <v>0</v>
      </c>
      <c r="L231" s="34">
        <f>Calculations!K207</f>
        <v>0</v>
      </c>
      <c r="M231" s="34">
        <f>Calculations!F207</f>
        <v>0</v>
      </c>
      <c r="N231" s="34">
        <f>Calculations!J207</f>
        <v>0</v>
      </c>
      <c r="O231" s="34">
        <f>Calculations!S207</f>
        <v>0.58800000000000008</v>
      </c>
      <c r="P231" s="34">
        <f>Calculations!X207</f>
        <v>9.0965346534653477</v>
      </c>
      <c r="Q231" s="34">
        <f>Calculations!P207</f>
        <v>0.13400000000000001</v>
      </c>
      <c r="R231" s="34">
        <f>Calculations!V207</f>
        <v>4.2852722772277234</v>
      </c>
      <c r="S231" s="34">
        <f>Calculations!O207</f>
        <v>0.14299999999999999</v>
      </c>
      <c r="T231" s="34">
        <f>Calculations!T207</f>
        <v>2.2122524752475243</v>
      </c>
      <c r="U231" s="34">
        <f>Calculations!Z207</f>
        <v>0</v>
      </c>
      <c r="V231" s="34">
        <f>Calculations!AB207</f>
        <v>0</v>
      </c>
      <c r="W231" s="34">
        <f>Calculations!AA207</f>
        <v>0</v>
      </c>
      <c r="X231" s="34">
        <f>Calculations!AC207</f>
        <v>0</v>
      </c>
      <c r="Y231" s="34">
        <f>Calculations!AE207</f>
        <v>0.24299999999999999</v>
      </c>
      <c r="Z231" s="34">
        <f>Calculations!AG207</f>
        <v>3.7592821782178216</v>
      </c>
      <c r="AA231" s="34">
        <f>Calculations!AF207</f>
        <v>0.36799999999999999</v>
      </c>
      <c r="AB231" s="34">
        <f>Calculations!AH207</f>
        <v>5.6930693069306928</v>
      </c>
      <c r="AC231" s="21" t="s">
        <v>52</v>
      </c>
      <c r="AD231" s="20" t="s">
        <v>883</v>
      </c>
      <c r="AE231" s="26" t="s">
        <v>889</v>
      </c>
      <c r="AF231" s="26" t="s">
        <v>890</v>
      </c>
      <c r="AG231" s="26"/>
      <c r="AH231" s="20"/>
    </row>
    <row r="232" spans="2:34" x14ac:dyDescent="0.25">
      <c r="B232" s="11" t="str">
        <f>Calculations!A208</f>
        <v>19P022</v>
      </c>
      <c r="C232" s="20" t="str">
        <f>Calculations!B208</f>
        <v>Land East of Preston Road</v>
      </c>
      <c r="D232" s="20" t="str">
        <f>Calculations!C208</f>
        <v>Preston</v>
      </c>
      <c r="E232" s="11" t="str">
        <f>Calculations!D208</f>
        <v>Housing</v>
      </c>
      <c r="F232" s="34">
        <f>Calculations!E208</f>
        <v>15.476000000000001</v>
      </c>
      <c r="G232" s="34">
        <f>Calculations!I208</f>
        <v>15.451000000000001</v>
      </c>
      <c r="H232" s="34">
        <f>Calculations!M208</f>
        <v>99.838459550271381</v>
      </c>
      <c r="I232" s="34">
        <f>Calculations!H208</f>
        <v>4.0000000000000001E-3</v>
      </c>
      <c r="J232" s="34">
        <f>Calculations!L208</f>
        <v>2.5846471956577927E-2</v>
      </c>
      <c r="K232" s="34">
        <f>Calculations!G208</f>
        <v>2.1000000000000001E-2</v>
      </c>
      <c r="L232" s="34">
        <f>Calculations!K208</f>
        <v>0.13569397777203412</v>
      </c>
      <c r="M232" s="34">
        <f>Calculations!F208</f>
        <v>0</v>
      </c>
      <c r="N232" s="34">
        <f>Calculations!J208</f>
        <v>0</v>
      </c>
      <c r="O232" s="34">
        <f>Calculations!S208</f>
        <v>0.69100000000000006</v>
      </c>
      <c r="P232" s="34">
        <f>Calculations!X208</f>
        <v>4.4649780304988367</v>
      </c>
      <c r="Q232" s="34">
        <f>Calculations!P208</f>
        <v>6.4000000000000001E-2</v>
      </c>
      <c r="R232" s="34">
        <f>Calculations!V208</f>
        <v>1.2277074179374514</v>
      </c>
      <c r="S232" s="34">
        <f>Calculations!O208</f>
        <v>0.126</v>
      </c>
      <c r="T232" s="34">
        <f>Calculations!T208</f>
        <v>0.81416386663220464</v>
      </c>
      <c r="U232" s="34">
        <f>Calculations!Z208</f>
        <v>0</v>
      </c>
      <c r="V232" s="34">
        <f>Calculations!AB208</f>
        <v>0</v>
      </c>
      <c r="W232" s="34">
        <f>Calculations!AA208</f>
        <v>0</v>
      </c>
      <c r="X232" s="34">
        <f>Calculations!AC208</f>
        <v>0</v>
      </c>
      <c r="Y232" s="34">
        <f>Calculations!AE208</f>
        <v>0.24399999999999999</v>
      </c>
      <c r="Z232" s="34">
        <f>Calculations!AG208</f>
        <v>1.5766347893512536</v>
      </c>
      <c r="AA232" s="34">
        <f>Calculations!AF208</f>
        <v>0.55500000000000005</v>
      </c>
      <c r="AB232" s="34">
        <f>Calculations!AH208</f>
        <v>3.5861979839751874</v>
      </c>
      <c r="AC232" s="21" t="s">
        <v>52</v>
      </c>
      <c r="AD232" s="20" t="s">
        <v>883</v>
      </c>
      <c r="AE232" s="26" t="s">
        <v>896</v>
      </c>
      <c r="AF232" s="26" t="s">
        <v>888</v>
      </c>
      <c r="AG232" s="26"/>
      <c r="AH232" s="20"/>
    </row>
    <row r="233" spans="2:34" x14ac:dyDescent="0.25">
      <c r="B233" s="11" t="str">
        <f>Calculations!A209</f>
        <v>19P023</v>
      </c>
      <c r="C233" s="20" t="str">
        <f>Calculations!B209</f>
        <v>Kingsway Gardens East, Newsham Hall Lane</v>
      </c>
      <c r="D233" s="20" t="str">
        <f>Calculations!C209</f>
        <v>Preston</v>
      </c>
      <c r="E233" s="11" t="str">
        <f>Calculations!D209</f>
        <v>Housing</v>
      </c>
      <c r="F233" s="34">
        <f>Calculations!E209</f>
        <v>0.69499999999999995</v>
      </c>
      <c r="G233" s="34">
        <f>Calculations!I209</f>
        <v>0.69499999999999995</v>
      </c>
      <c r="H233" s="34">
        <f>Calculations!M209</f>
        <v>100</v>
      </c>
      <c r="I233" s="34">
        <f>Calculations!H209</f>
        <v>0</v>
      </c>
      <c r="J233" s="34">
        <f>Calculations!L209</f>
        <v>0</v>
      </c>
      <c r="K233" s="34">
        <f>Calculations!G209</f>
        <v>0</v>
      </c>
      <c r="L233" s="34">
        <f>Calculations!K209</f>
        <v>0</v>
      </c>
      <c r="M233" s="34">
        <f>Calculations!F209</f>
        <v>0</v>
      </c>
      <c r="N233" s="34">
        <f>Calculations!J209</f>
        <v>0</v>
      </c>
      <c r="O233" s="34">
        <f>Calculations!S209</f>
        <v>0.04</v>
      </c>
      <c r="P233" s="34">
        <f>Calculations!X209</f>
        <v>5.755395683453238</v>
      </c>
      <c r="Q233" s="34">
        <f>Calculations!P209</f>
        <v>1E-3</v>
      </c>
      <c r="R233" s="34">
        <f>Calculations!V209</f>
        <v>1.2949640287769788</v>
      </c>
      <c r="S233" s="34">
        <f>Calculations!O209</f>
        <v>8.0000000000000002E-3</v>
      </c>
      <c r="T233" s="34">
        <f>Calculations!T209</f>
        <v>1.1510791366906474</v>
      </c>
      <c r="U233" s="34">
        <f>Calculations!Z209</f>
        <v>0</v>
      </c>
      <c r="V233" s="34">
        <f>Calculations!AB209</f>
        <v>0</v>
      </c>
      <c r="W233" s="34">
        <f>Calculations!AA209</f>
        <v>0</v>
      </c>
      <c r="X233" s="34">
        <f>Calculations!AC209</f>
        <v>0</v>
      </c>
      <c r="Y233" s="34">
        <f>Calculations!AE209</f>
        <v>3.0000000000000001E-3</v>
      </c>
      <c r="Z233" s="34">
        <f>Calculations!AG209</f>
        <v>0.4316546762589929</v>
      </c>
      <c r="AA233" s="34">
        <f>Calculations!AF209</f>
        <v>2.9000000000000001E-2</v>
      </c>
      <c r="AB233" s="34">
        <f>Calculations!AH209</f>
        <v>4.1726618705035978</v>
      </c>
      <c r="AC233" s="21" t="s">
        <v>52</v>
      </c>
      <c r="AD233" s="20" t="s">
        <v>883</v>
      </c>
      <c r="AE233" s="26" t="s">
        <v>889</v>
      </c>
      <c r="AF233" s="26" t="s">
        <v>890</v>
      </c>
      <c r="AG233" s="26"/>
      <c r="AH233" s="20"/>
    </row>
    <row r="234" spans="2:34" x14ac:dyDescent="0.25">
      <c r="B234" s="11" t="str">
        <f>Calculations!A210</f>
        <v>19P028</v>
      </c>
      <c r="C234" s="20" t="str">
        <f>Calculations!B210</f>
        <v>Land off Inglewhite Road and Halfpenny Lane</v>
      </c>
      <c r="D234" s="20" t="str">
        <f>Calculations!C210</f>
        <v>Preston</v>
      </c>
      <c r="E234" s="11" t="str">
        <f>Calculations!D210</f>
        <v>Housing</v>
      </c>
      <c r="F234" s="34">
        <f>Calculations!E210</f>
        <v>3.073</v>
      </c>
      <c r="G234" s="34">
        <f>Calculations!I210</f>
        <v>3.073</v>
      </c>
      <c r="H234" s="34">
        <f>Calculations!M210</f>
        <v>100</v>
      </c>
      <c r="I234" s="34">
        <f>Calculations!H210</f>
        <v>0</v>
      </c>
      <c r="J234" s="34">
        <f>Calculations!L210</f>
        <v>0</v>
      </c>
      <c r="K234" s="34">
        <f>Calculations!G210</f>
        <v>0</v>
      </c>
      <c r="L234" s="34">
        <f>Calculations!K210</f>
        <v>0</v>
      </c>
      <c r="M234" s="34">
        <f>Calculations!F210</f>
        <v>0</v>
      </c>
      <c r="N234" s="34">
        <f>Calculations!J210</f>
        <v>0</v>
      </c>
      <c r="O234" s="34">
        <f>Calculations!S210</f>
        <v>0.39100000000000001</v>
      </c>
      <c r="P234" s="34">
        <f>Calculations!X210</f>
        <v>12.723722746501789</v>
      </c>
      <c r="Q234" s="34">
        <f>Calculations!P210</f>
        <v>0.10199999999999999</v>
      </c>
      <c r="R234" s="34">
        <f>Calculations!V210</f>
        <v>6.1503416856492032</v>
      </c>
      <c r="S234" s="34">
        <f>Calculations!O210</f>
        <v>8.6999999999999994E-2</v>
      </c>
      <c r="T234" s="34">
        <f>Calculations!T210</f>
        <v>2.8311096648226486</v>
      </c>
      <c r="U234" s="34">
        <f>Calculations!Z210</f>
        <v>0</v>
      </c>
      <c r="V234" s="34">
        <f>Calculations!AB210</f>
        <v>0</v>
      </c>
      <c r="W234" s="34">
        <f>Calculations!AA210</f>
        <v>0</v>
      </c>
      <c r="X234" s="34">
        <f>Calculations!AC210</f>
        <v>0</v>
      </c>
      <c r="Y234" s="34">
        <f>Calculations!AE210</f>
        <v>0.155</v>
      </c>
      <c r="Z234" s="34">
        <f>Calculations!AG210</f>
        <v>5.0439310120403515</v>
      </c>
      <c r="AA234" s="34">
        <f>Calculations!AF210</f>
        <v>0.186</v>
      </c>
      <c r="AB234" s="34">
        <f>Calculations!AH210</f>
        <v>6.052717214448422</v>
      </c>
      <c r="AC234" s="21" t="s">
        <v>52</v>
      </c>
      <c r="AD234" s="20" t="s">
        <v>883</v>
      </c>
      <c r="AE234" s="26" t="s">
        <v>889</v>
      </c>
      <c r="AF234" s="26" t="s">
        <v>890</v>
      </c>
      <c r="AG234" s="26"/>
      <c r="AH234" s="20"/>
    </row>
    <row r="235" spans="2:34" x14ac:dyDescent="0.25">
      <c r="B235" s="11" t="str">
        <f>Calculations!A211</f>
        <v>19P029</v>
      </c>
      <c r="C235" s="20" t="str">
        <f>Calculations!B211</f>
        <v>Grimsargh House, Preston Road</v>
      </c>
      <c r="D235" s="20" t="str">
        <f>Calculations!C211</f>
        <v>Preston</v>
      </c>
      <c r="E235" s="11" t="str">
        <f>Calculations!D211</f>
        <v>Housing</v>
      </c>
      <c r="F235" s="34">
        <f>Calculations!E211</f>
        <v>0.47399999999999998</v>
      </c>
      <c r="G235" s="34">
        <f>Calculations!I211</f>
        <v>0.47399999999999998</v>
      </c>
      <c r="H235" s="34">
        <f>Calculations!M211</f>
        <v>100</v>
      </c>
      <c r="I235" s="34">
        <f>Calculations!H211</f>
        <v>0</v>
      </c>
      <c r="J235" s="34">
        <f>Calculations!L211</f>
        <v>0</v>
      </c>
      <c r="K235" s="34">
        <f>Calculations!G211</f>
        <v>0</v>
      </c>
      <c r="L235" s="34">
        <f>Calculations!K211</f>
        <v>0</v>
      </c>
      <c r="M235" s="34">
        <f>Calculations!F211</f>
        <v>0</v>
      </c>
      <c r="N235" s="34">
        <f>Calculations!J211</f>
        <v>0</v>
      </c>
      <c r="O235" s="34">
        <f>Calculations!S211</f>
        <v>1.3999999999999999E-2</v>
      </c>
      <c r="P235" s="34">
        <f>Calculations!X211</f>
        <v>2.9535864978902953</v>
      </c>
      <c r="Q235" s="34">
        <f>Calculations!P211</f>
        <v>3.0000000000000001E-3</v>
      </c>
      <c r="R235" s="34">
        <f>Calculations!V211</f>
        <v>2.9535864978902953</v>
      </c>
      <c r="S235" s="34">
        <f>Calculations!O211</f>
        <v>1.0999999999999999E-2</v>
      </c>
      <c r="T235" s="34">
        <f>Calculations!T211</f>
        <v>2.3206751054852321</v>
      </c>
      <c r="U235" s="34">
        <f>Calculations!Z211</f>
        <v>0</v>
      </c>
      <c r="V235" s="34">
        <f>Calculations!AB211</f>
        <v>0</v>
      </c>
      <c r="W235" s="34">
        <f>Calculations!AA211</f>
        <v>0</v>
      </c>
      <c r="X235" s="34">
        <f>Calculations!AC211</f>
        <v>0</v>
      </c>
      <c r="Y235" s="34">
        <f>Calculations!AE211</f>
        <v>3.0000000000000001E-3</v>
      </c>
      <c r="Z235" s="34">
        <f>Calculations!AG211</f>
        <v>0.63291139240506333</v>
      </c>
      <c r="AA235" s="34">
        <f>Calculations!AF211</f>
        <v>2E-3</v>
      </c>
      <c r="AB235" s="34">
        <f>Calculations!AH211</f>
        <v>0.42194092827004226</v>
      </c>
      <c r="AC235" s="21" t="s">
        <v>52</v>
      </c>
      <c r="AD235" s="20" t="s">
        <v>883</v>
      </c>
      <c r="AE235" s="26" t="s">
        <v>889</v>
      </c>
      <c r="AF235" s="26" t="s">
        <v>890</v>
      </c>
      <c r="AG235" s="26"/>
      <c r="AH235" s="20"/>
    </row>
    <row r="236" spans="2:34" ht="25" x14ac:dyDescent="0.25">
      <c r="B236" s="11" t="str">
        <f>Calculations!A212</f>
        <v>19P030</v>
      </c>
      <c r="C236" s="20" t="str">
        <f>Calculations!B212</f>
        <v>The Old Rib, Halfpenny Lane, Longridge, Preston, PR3 2EA</v>
      </c>
      <c r="D236" s="20" t="str">
        <f>Calculations!C212</f>
        <v>Preston</v>
      </c>
      <c r="E236" s="11" t="str">
        <f>Calculations!D212</f>
        <v>Housing</v>
      </c>
      <c r="F236" s="34">
        <f>Calculations!E212</f>
        <v>3.6920000000000002</v>
      </c>
      <c r="G236" s="34">
        <f>Calculations!I212</f>
        <v>3.6920000000000002</v>
      </c>
      <c r="H236" s="34">
        <f>Calculations!M212</f>
        <v>100</v>
      </c>
      <c r="I236" s="34">
        <f>Calculations!H212</f>
        <v>0</v>
      </c>
      <c r="J236" s="34">
        <f>Calculations!L212</f>
        <v>0</v>
      </c>
      <c r="K236" s="34">
        <f>Calculations!G212</f>
        <v>0</v>
      </c>
      <c r="L236" s="34">
        <f>Calculations!K212</f>
        <v>0</v>
      </c>
      <c r="M236" s="34">
        <f>Calculations!F212</f>
        <v>0</v>
      </c>
      <c r="N236" s="34">
        <f>Calculations!J212</f>
        <v>0</v>
      </c>
      <c r="O236" s="34">
        <f>Calculations!S212</f>
        <v>0.32299999999999995</v>
      </c>
      <c r="P236" s="34">
        <f>Calculations!X212</f>
        <v>8.7486457204767056</v>
      </c>
      <c r="Q236" s="34">
        <f>Calculations!P212</f>
        <v>7.1999999999999995E-2</v>
      </c>
      <c r="R236" s="34">
        <f>Calculations!V212</f>
        <v>4.6045503791982663</v>
      </c>
      <c r="S236" s="34">
        <f>Calculations!O212</f>
        <v>9.8000000000000004E-2</v>
      </c>
      <c r="T236" s="34">
        <f>Calculations!T212</f>
        <v>2.6543878656554711</v>
      </c>
      <c r="U236" s="34">
        <f>Calculations!Z212</f>
        <v>0</v>
      </c>
      <c r="V236" s="34">
        <f>Calculations!AB212</f>
        <v>0</v>
      </c>
      <c r="W236" s="34">
        <f>Calculations!AA212</f>
        <v>0</v>
      </c>
      <c r="X236" s="34">
        <f>Calculations!AC212</f>
        <v>0</v>
      </c>
      <c r="Y236" s="34">
        <f>Calculations!AE212</f>
        <v>0.14599999999999999</v>
      </c>
      <c r="Z236" s="34">
        <f>Calculations!AG212</f>
        <v>3.9544962080173343</v>
      </c>
      <c r="AA236" s="34">
        <f>Calculations!AF212</f>
        <v>0.185</v>
      </c>
      <c r="AB236" s="34">
        <f>Calculations!AH212</f>
        <v>5.0108342361863487</v>
      </c>
      <c r="AC236" s="21" t="s">
        <v>52</v>
      </c>
      <c r="AD236" s="20" t="s">
        <v>883</v>
      </c>
      <c r="AE236" s="26" t="s">
        <v>889</v>
      </c>
      <c r="AF236" s="26" t="s">
        <v>890</v>
      </c>
      <c r="AG236" s="26"/>
      <c r="AH236" s="20"/>
    </row>
    <row r="237" spans="2:34" ht="75" x14ac:dyDescent="0.25">
      <c r="B237" s="11" t="str">
        <f>Calculations!A213</f>
        <v>19P031</v>
      </c>
      <c r="C237" s="20" t="str">
        <f>Calculations!B213</f>
        <v>Land West of Cottam and East of Preston Western Distributor.</v>
      </c>
      <c r="D237" s="20" t="str">
        <f>Calculations!C213</f>
        <v>Preston</v>
      </c>
      <c r="E237" s="11" t="str">
        <f>Calculations!D213</f>
        <v>Mixed Use</v>
      </c>
      <c r="F237" s="34">
        <f>Calculations!E213</f>
        <v>142.285</v>
      </c>
      <c r="G237" s="34">
        <f>Calculations!I213</f>
        <v>131.89099999999999</v>
      </c>
      <c r="H237" s="34">
        <f>Calculations!M213</f>
        <v>92.694943247707059</v>
      </c>
      <c r="I237" s="34">
        <f>Calculations!H213</f>
        <v>2.528</v>
      </c>
      <c r="J237" s="34">
        <f>Calculations!L213</f>
        <v>1.7767157465649928</v>
      </c>
      <c r="K237" s="34">
        <f>Calculations!G213</f>
        <v>0</v>
      </c>
      <c r="L237" s="34">
        <f>Calculations!K213</f>
        <v>0</v>
      </c>
      <c r="M237" s="34">
        <f>Calculations!F213</f>
        <v>7.8659999999999997</v>
      </c>
      <c r="N237" s="34">
        <f>Calculations!J213</f>
        <v>5.5283410057279401</v>
      </c>
      <c r="O237" s="34">
        <f>Calculations!S213</f>
        <v>12.844000000000001</v>
      </c>
      <c r="P237" s="34">
        <f>Calculations!X213</f>
        <v>9.0269529465509386</v>
      </c>
      <c r="Q237" s="34">
        <f>Calculations!P213</f>
        <v>2.3039999999999998</v>
      </c>
      <c r="R237" s="34">
        <f>Calculations!V213</f>
        <v>3.6075482306638089</v>
      </c>
      <c r="S237" s="34">
        <f>Calculations!O213</f>
        <v>2.8290000000000002</v>
      </c>
      <c r="T237" s="34">
        <f>Calculations!T213</f>
        <v>1.9882629932881191</v>
      </c>
      <c r="U237" s="34">
        <f>Calculations!Z213</f>
        <v>0</v>
      </c>
      <c r="V237" s="34">
        <f>Calculations!AB213</f>
        <v>0</v>
      </c>
      <c r="W237" s="34">
        <f>Calculations!AA213</f>
        <v>0</v>
      </c>
      <c r="X237" s="34">
        <f>Calculations!AC213</f>
        <v>0</v>
      </c>
      <c r="Y237" s="34">
        <f>Calculations!AE213</f>
        <v>5.851</v>
      </c>
      <c r="Z237" s="34">
        <f>Calculations!AG213</f>
        <v>4.1121692377973789</v>
      </c>
      <c r="AA237" s="34">
        <f>Calculations!AF213</f>
        <v>9.0630000000000006</v>
      </c>
      <c r="AB237" s="34">
        <f>Calculations!AH213</f>
        <v>6.3696102892082802</v>
      </c>
      <c r="AC237" s="21" t="s">
        <v>52</v>
      </c>
      <c r="AD237" s="20" t="s">
        <v>880</v>
      </c>
      <c r="AE237" s="26" t="s">
        <v>881</v>
      </c>
      <c r="AF237" s="26" t="s">
        <v>886</v>
      </c>
      <c r="AG237" s="26"/>
      <c r="AH237" s="20"/>
    </row>
    <row r="238" spans="2:34" x14ac:dyDescent="0.25">
      <c r="B238" s="11" t="str">
        <f>Calculations!A214</f>
        <v>19P032</v>
      </c>
      <c r="C238" s="20" t="str">
        <f>Calculations!B214</f>
        <v>The Ashes, Halfpenny Lane</v>
      </c>
      <c r="D238" s="20" t="str">
        <f>Calculations!C214</f>
        <v>Preston</v>
      </c>
      <c r="E238" s="11" t="str">
        <f>Calculations!D214</f>
        <v>Housing</v>
      </c>
      <c r="F238" s="34">
        <f>Calculations!E214</f>
        <v>3.7549999999999999</v>
      </c>
      <c r="G238" s="34">
        <f>Calculations!I214</f>
        <v>3.7549999999999999</v>
      </c>
      <c r="H238" s="34">
        <f>Calculations!M214</f>
        <v>100</v>
      </c>
      <c r="I238" s="34">
        <f>Calculations!H214</f>
        <v>0</v>
      </c>
      <c r="J238" s="34">
        <f>Calculations!L214</f>
        <v>0</v>
      </c>
      <c r="K238" s="34">
        <f>Calculations!G214</f>
        <v>0</v>
      </c>
      <c r="L238" s="34">
        <f>Calculations!K214</f>
        <v>0</v>
      </c>
      <c r="M238" s="34">
        <f>Calculations!F214</f>
        <v>0</v>
      </c>
      <c r="N238" s="34">
        <f>Calculations!J214</f>
        <v>0</v>
      </c>
      <c r="O238" s="34">
        <f>Calculations!S214</f>
        <v>0.193</v>
      </c>
      <c r="P238" s="34">
        <f>Calculations!X214</f>
        <v>5.1398135818908131</v>
      </c>
      <c r="Q238" s="34">
        <f>Calculations!P214</f>
        <v>0.04</v>
      </c>
      <c r="R238" s="34">
        <f>Calculations!V214</f>
        <v>1.6245006657789614</v>
      </c>
      <c r="S238" s="34">
        <f>Calculations!O214</f>
        <v>2.1000000000000001E-2</v>
      </c>
      <c r="T238" s="34">
        <f>Calculations!T214</f>
        <v>0.559254327563249</v>
      </c>
      <c r="U238" s="34">
        <f>Calculations!Z214</f>
        <v>0</v>
      </c>
      <c r="V238" s="34">
        <f>Calculations!AB214</f>
        <v>0</v>
      </c>
      <c r="W238" s="34">
        <f>Calculations!AA214</f>
        <v>0</v>
      </c>
      <c r="X238" s="34">
        <f>Calculations!AC214</f>
        <v>0</v>
      </c>
      <c r="Y238" s="34">
        <f>Calculations!AE214</f>
        <v>0.13900000000000001</v>
      </c>
      <c r="Z238" s="34">
        <f>Calculations!AG214</f>
        <v>3.7017310252996012</v>
      </c>
      <c r="AA238" s="34">
        <f>Calculations!AF214</f>
        <v>0.19500000000000001</v>
      </c>
      <c r="AB238" s="34">
        <f>Calculations!AH214</f>
        <v>5.1930758988015979</v>
      </c>
      <c r="AC238" s="21" t="s">
        <v>52</v>
      </c>
      <c r="AD238" s="20" t="s">
        <v>883</v>
      </c>
      <c r="AE238" s="26" t="s">
        <v>889</v>
      </c>
      <c r="AF238" s="26" t="s">
        <v>890</v>
      </c>
      <c r="AG238" s="26"/>
      <c r="AH238" s="20"/>
    </row>
    <row r="239" spans="2:34" x14ac:dyDescent="0.25">
      <c r="B239" s="11" t="str">
        <f>Calculations!A215</f>
        <v>19P033</v>
      </c>
      <c r="C239" s="20" t="str">
        <f>Calculations!B215</f>
        <v>Land off Halfpenny Lane</v>
      </c>
      <c r="D239" s="20" t="str">
        <f>Calculations!C215</f>
        <v>Preston</v>
      </c>
      <c r="E239" s="11" t="str">
        <f>Calculations!D215</f>
        <v>Housing</v>
      </c>
      <c r="F239" s="34">
        <f>Calculations!E215</f>
        <v>1.748</v>
      </c>
      <c r="G239" s="34">
        <f>Calculations!I215</f>
        <v>1.748</v>
      </c>
      <c r="H239" s="34">
        <f>Calculations!M215</f>
        <v>100</v>
      </c>
      <c r="I239" s="34">
        <f>Calculations!H215</f>
        <v>0</v>
      </c>
      <c r="J239" s="34">
        <f>Calculations!L215</f>
        <v>0</v>
      </c>
      <c r="K239" s="34">
        <f>Calculations!G215</f>
        <v>0</v>
      </c>
      <c r="L239" s="34">
        <f>Calculations!K215</f>
        <v>0</v>
      </c>
      <c r="M239" s="34">
        <f>Calculations!F215</f>
        <v>0</v>
      </c>
      <c r="N239" s="34">
        <f>Calculations!J215</f>
        <v>0</v>
      </c>
      <c r="O239" s="34">
        <f>Calculations!S215</f>
        <v>0.216</v>
      </c>
      <c r="P239" s="34">
        <f>Calculations!X215</f>
        <v>12.356979405034325</v>
      </c>
      <c r="Q239" s="34">
        <f>Calculations!P215</f>
        <v>3.2000000000000001E-2</v>
      </c>
      <c r="R239" s="34">
        <f>Calculations!V215</f>
        <v>7.2082379862700234</v>
      </c>
      <c r="S239" s="34">
        <f>Calculations!O215</f>
        <v>9.4E-2</v>
      </c>
      <c r="T239" s="34">
        <f>Calculations!T215</f>
        <v>5.3775743707093824</v>
      </c>
      <c r="U239" s="34">
        <f>Calculations!Z215</f>
        <v>0</v>
      </c>
      <c r="V239" s="34">
        <f>Calculations!AB215</f>
        <v>0</v>
      </c>
      <c r="W239" s="34">
        <f>Calculations!AA215</f>
        <v>0</v>
      </c>
      <c r="X239" s="34">
        <f>Calculations!AC215</f>
        <v>0</v>
      </c>
      <c r="Y239" s="34">
        <f>Calculations!AE215</f>
        <v>0.1</v>
      </c>
      <c r="Z239" s="34">
        <f>Calculations!AG215</f>
        <v>5.720823798627003</v>
      </c>
      <c r="AA239" s="34">
        <f>Calculations!AF215</f>
        <v>0.129</v>
      </c>
      <c r="AB239" s="34">
        <f>Calculations!AH215</f>
        <v>7.3798627002288324</v>
      </c>
      <c r="AC239" s="21" t="s">
        <v>52</v>
      </c>
      <c r="AD239" s="20" t="s">
        <v>883</v>
      </c>
      <c r="AE239" s="26" t="s">
        <v>889</v>
      </c>
      <c r="AF239" s="26" t="s">
        <v>890</v>
      </c>
      <c r="AG239" s="26"/>
      <c r="AH239" s="20"/>
    </row>
    <row r="240" spans="2:34" ht="75" x14ac:dyDescent="0.25">
      <c r="B240" s="11" t="str">
        <f>Calculations!A216</f>
        <v>19P034</v>
      </c>
      <c r="C240" s="20" t="str">
        <f>Calculations!B216</f>
        <v>Land at Swainson House Farm, Goosnargh Lane, Goosnargh, Preston, PR3 2JU</v>
      </c>
      <c r="D240" s="20" t="str">
        <f>Calculations!C216</f>
        <v>Preston</v>
      </c>
      <c r="E240" s="11" t="str">
        <f>Calculations!D216</f>
        <v>Housing</v>
      </c>
      <c r="F240" s="34">
        <f>Calculations!E216</f>
        <v>6.01</v>
      </c>
      <c r="G240" s="34">
        <f>Calculations!I216</f>
        <v>5.7799999999999994</v>
      </c>
      <c r="H240" s="34">
        <f>Calculations!M216</f>
        <v>96.173044925124785</v>
      </c>
      <c r="I240" s="34">
        <f>Calculations!H216</f>
        <v>0</v>
      </c>
      <c r="J240" s="34">
        <f>Calculations!L216</f>
        <v>0</v>
      </c>
      <c r="K240" s="34">
        <f>Calculations!G216</f>
        <v>0</v>
      </c>
      <c r="L240" s="34">
        <f>Calculations!K216</f>
        <v>0</v>
      </c>
      <c r="M240" s="34">
        <f>Calculations!F216</f>
        <v>0.23</v>
      </c>
      <c r="N240" s="34">
        <f>Calculations!J216</f>
        <v>3.8269550748752081</v>
      </c>
      <c r="O240" s="34">
        <f>Calculations!S216</f>
        <v>0.72599999999999998</v>
      </c>
      <c r="P240" s="34">
        <f>Calculations!X216</f>
        <v>12.079866888519135</v>
      </c>
      <c r="Q240" s="34">
        <f>Calculations!P216</f>
        <v>0.154</v>
      </c>
      <c r="R240" s="34">
        <f>Calculations!V216</f>
        <v>5.4908485856905154</v>
      </c>
      <c r="S240" s="34">
        <f>Calculations!O216</f>
        <v>0.17599999999999999</v>
      </c>
      <c r="T240" s="34">
        <f>Calculations!T216</f>
        <v>2.9284525790349418</v>
      </c>
      <c r="U240" s="34">
        <f>Calculations!Z216</f>
        <v>0</v>
      </c>
      <c r="V240" s="34">
        <f>Calculations!AB216</f>
        <v>0</v>
      </c>
      <c r="W240" s="34">
        <f>Calculations!AA216</f>
        <v>0</v>
      </c>
      <c r="X240" s="34">
        <f>Calculations!AC216</f>
        <v>0</v>
      </c>
      <c r="Y240" s="34">
        <f>Calculations!AE216</f>
        <v>0.42199999999999999</v>
      </c>
      <c r="Z240" s="34">
        <f>Calculations!AG216</f>
        <v>7.021630615640599</v>
      </c>
      <c r="AA240" s="34">
        <f>Calculations!AF216</f>
        <v>0.51800000000000002</v>
      </c>
      <c r="AB240" s="34">
        <f>Calculations!AH216</f>
        <v>8.6189683860232957</v>
      </c>
      <c r="AC240" s="21" t="s">
        <v>52</v>
      </c>
      <c r="AD240" s="20" t="s">
        <v>880</v>
      </c>
      <c r="AE240" s="26" t="s">
        <v>881</v>
      </c>
      <c r="AF240" s="26" t="s">
        <v>886</v>
      </c>
      <c r="AG240" s="26"/>
      <c r="AH240" s="20"/>
    </row>
    <row r="241" spans="2:34" x14ac:dyDescent="0.25">
      <c r="B241" s="11" t="str">
        <f>Calculations!A217</f>
        <v>19P035</v>
      </c>
      <c r="C241" s="20" t="str">
        <f>Calculations!B217</f>
        <v>Land at Eastway</v>
      </c>
      <c r="D241" s="20" t="str">
        <f>Calculations!C217</f>
        <v>Preston</v>
      </c>
      <c r="E241" s="11" t="str">
        <f>Calculations!D217</f>
        <v>Housing</v>
      </c>
      <c r="F241" s="34">
        <f>Calculations!E217</f>
        <v>3.004</v>
      </c>
      <c r="G241" s="34">
        <f>Calculations!I217</f>
        <v>3.004</v>
      </c>
      <c r="H241" s="34">
        <f>Calculations!M217</f>
        <v>100</v>
      </c>
      <c r="I241" s="34">
        <f>Calculations!H217</f>
        <v>0</v>
      </c>
      <c r="J241" s="34">
        <f>Calculations!L217</f>
        <v>0</v>
      </c>
      <c r="K241" s="34">
        <f>Calculations!G217</f>
        <v>0</v>
      </c>
      <c r="L241" s="34">
        <f>Calculations!K217</f>
        <v>0</v>
      </c>
      <c r="M241" s="34">
        <f>Calculations!F217</f>
        <v>0</v>
      </c>
      <c r="N241" s="34">
        <f>Calculations!J217</f>
        <v>0</v>
      </c>
      <c r="O241" s="34">
        <f>Calculations!S217</f>
        <v>0.16800000000000001</v>
      </c>
      <c r="P241" s="34">
        <f>Calculations!X217</f>
        <v>5.5925432756324902</v>
      </c>
      <c r="Q241" s="34">
        <f>Calculations!P217</f>
        <v>2.4E-2</v>
      </c>
      <c r="R241" s="34">
        <f>Calculations!V217</f>
        <v>1.8641810918774968</v>
      </c>
      <c r="S241" s="34">
        <f>Calculations!O217</f>
        <v>3.2000000000000001E-2</v>
      </c>
      <c r="T241" s="34">
        <f>Calculations!T217</f>
        <v>1.0652463382157125</v>
      </c>
      <c r="U241" s="34">
        <f>Calculations!Z217</f>
        <v>0</v>
      </c>
      <c r="V241" s="34">
        <f>Calculations!AB217</f>
        <v>0</v>
      </c>
      <c r="W241" s="34">
        <f>Calculations!AA217</f>
        <v>0</v>
      </c>
      <c r="X241" s="34">
        <f>Calculations!AC217</f>
        <v>0</v>
      </c>
      <c r="Y241" s="34">
        <f>Calculations!AE217</f>
        <v>8.6999999999999994E-2</v>
      </c>
      <c r="Z241" s="34">
        <f>Calculations!AG217</f>
        <v>2.896138482023968</v>
      </c>
      <c r="AA241" s="34">
        <f>Calculations!AF217</f>
        <v>0.14199999999999999</v>
      </c>
      <c r="AB241" s="34">
        <f>Calculations!AH217</f>
        <v>4.7270306258322226</v>
      </c>
      <c r="AC241" s="21" t="s">
        <v>52</v>
      </c>
      <c r="AD241" s="20" t="s">
        <v>883</v>
      </c>
      <c r="AE241" s="26" t="s">
        <v>889</v>
      </c>
      <c r="AF241" s="26" t="s">
        <v>890</v>
      </c>
      <c r="AG241" s="26"/>
      <c r="AH241" s="20"/>
    </row>
    <row r="242" spans="2:34" ht="25" x14ac:dyDescent="0.25">
      <c r="B242" s="11" t="str">
        <f>Calculations!A218</f>
        <v>19P036</v>
      </c>
      <c r="C242" s="20" t="str">
        <f>Calculations!B218</f>
        <v>Land Opposite Swainson House Farm, Goosnargh Lane, Goosnargh, Preston, PR3 2JU</v>
      </c>
      <c r="D242" s="20" t="str">
        <f>Calculations!C218</f>
        <v>Preston</v>
      </c>
      <c r="E242" s="11" t="str">
        <f>Calculations!D218</f>
        <v>Housing</v>
      </c>
      <c r="F242" s="34">
        <f>Calculations!E218</f>
        <v>1.32</v>
      </c>
      <c r="G242" s="34">
        <f>Calculations!I218</f>
        <v>1.32</v>
      </c>
      <c r="H242" s="34">
        <f>Calculations!M218</f>
        <v>100</v>
      </c>
      <c r="I242" s="34">
        <f>Calculations!H218</f>
        <v>0</v>
      </c>
      <c r="J242" s="34">
        <f>Calculations!L218</f>
        <v>0</v>
      </c>
      <c r="K242" s="34">
        <f>Calculations!G218</f>
        <v>0</v>
      </c>
      <c r="L242" s="34">
        <f>Calculations!K218</f>
        <v>0</v>
      </c>
      <c r="M242" s="34">
        <f>Calculations!F218</f>
        <v>0</v>
      </c>
      <c r="N242" s="34">
        <f>Calculations!J218</f>
        <v>0</v>
      </c>
      <c r="O242" s="34">
        <f>Calculations!S218</f>
        <v>0.34599999999999997</v>
      </c>
      <c r="P242" s="34">
        <f>Calculations!X218</f>
        <v>26.212121212121207</v>
      </c>
      <c r="Q242" s="34">
        <f>Calculations!P218</f>
        <v>8.1000000000000003E-2</v>
      </c>
      <c r="R242" s="34">
        <f>Calculations!V218</f>
        <v>14.318181818181818</v>
      </c>
      <c r="S242" s="34">
        <f>Calculations!O218</f>
        <v>0.108</v>
      </c>
      <c r="T242" s="34">
        <f>Calculations!T218</f>
        <v>8.1818181818181817</v>
      </c>
      <c r="U242" s="34">
        <f>Calculations!Z218</f>
        <v>0</v>
      </c>
      <c r="V242" s="34">
        <f>Calculations!AB218</f>
        <v>0</v>
      </c>
      <c r="W242" s="34">
        <f>Calculations!AA218</f>
        <v>0</v>
      </c>
      <c r="X242" s="34">
        <f>Calculations!AC218</f>
        <v>0</v>
      </c>
      <c r="Y242" s="34">
        <f>Calculations!AE218</f>
        <v>0.11700000000000001</v>
      </c>
      <c r="Z242" s="34">
        <f>Calculations!AG218</f>
        <v>8.8636363636363633</v>
      </c>
      <c r="AA242" s="34">
        <f>Calculations!AF218</f>
        <v>0.14599999999999999</v>
      </c>
      <c r="AB242" s="34">
        <f>Calculations!AH218</f>
        <v>11.060606060606059</v>
      </c>
      <c r="AC242" s="21" t="s">
        <v>52</v>
      </c>
      <c r="AD242" s="20" t="s">
        <v>883</v>
      </c>
      <c r="AE242" s="26" t="s">
        <v>889</v>
      </c>
      <c r="AF242" s="26" t="s">
        <v>890</v>
      </c>
      <c r="AG242" s="26"/>
      <c r="AH242" s="20"/>
    </row>
    <row r="243" spans="2:34" x14ac:dyDescent="0.25">
      <c r="B243" s="11" t="str">
        <f>Calculations!A219</f>
        <v>19P037</v>
      </c>
      <c r="C243" s="20" t="str">
        <f>Calculations!B219</f>
        <v>Bleasdale Road, Preston, PR3 2AR</v>
      </c>
      <c r="D243" s="20" t="str">
        <f>Calculations!C219</f>
        <v>Preston</v>
      </c>
      <c r="E243" s="11" t="str">
        <f>Calculations!D219</f>
        <v>Housing</v>
      </c>
      <c r="F243" s="34">
        <f>Calculations!E219</f>
        <v>2.76</v>
      </c>
      <c r="G243" s="34">
        <f>Calculations!I219</f>
        <v>2.76</v>
      </c>
      <c r="H243" s="34">
        <f>Calculations!M219</f>
        <v>100</v>
      </c>
      <c r="I243" s="34">
        <f>Calculations!H219</f>
        <v>0</v>
      </c>
      <c r="J243" s="34">
        <f>Calculations!L219</f>
        <v>0</v>
      </c>
      <c r="K243" s="34">
        <f>Calculations!G219</f>
        <v>0</v>
      </c>
      <c r="L243" s="34">
        <f>Calculations!K219</f>
        <v>0</v>
      </c>
      <c r="M243" s="34">
        <f>Calculations!F219</f>
        <v>0</v>
      </c>
      <c r="N243" s="34">
        <f>Calculations!J219</f>
        <v>0</v>
      </c>
      <c r="O243" s="34">
        <f>Calculations!S219</f>
        <v>0.13900000000000001</v>
      </c>
      <c r="P243" s="34">
        <f>Calculations!X219</f>
        <v>5.0362318840579716</v>
      </c>
      <c r="Q243" s="34">
        <f>Calculations!P219</f>
        <v>1.6E-2</v>
      </c>
      <c r="R243" s="34">
        <f>Calculations!V219</f>
        <v>1.8478260869565222</v>
      </c>
      <c r="S243" s="34">
        <f>Calculations!O219</f>
        <v>3.5000000000000003E-2</v>
      </c>
      <c r="T243" s="34">
        <f>Calculations!T219</f>
        <v>1.2681159420289858</v>
      </c>
      <c r="U243" s="34">
        <f>Calculations!Z219</f>
        <v>0</v>
      </c>
      <c r="V243" s="34">
        <f>Calculations!AB219</f>
        <v>0</v>
      </c>
      <c r="W243" s="34">
        <f>Calculations!AA219</f>
        <v>0</v>
      </c>
      <c r="X243" s="34">
        <f>Calculations!AC219</f>
        <v>0</v>
      </c>
      <c r="Y243" s="34">
        <f>Calculations!AE219</f>
        <v>0.06</v>
      </c>
      <c r="Z243" s="34">
        <f>Calculations!AG219</f>
        <v>2.1739130434782608</v>
      </c>
      <c r="AA243" s="34">
        <f>Calculations!AF219</f>
        <v>0.14599999999999999</v>
      </c>
      <c r="AB243" s="34">
        <f>Calculations!AH219</f>
        <v>5.2898550724637676</v>
      </c>
      <c r="AC243" s="21" t="s">
        <v>52</v>
      </c>
      <c r="AD243" s="20" t="s">
        <v>883</v>
      </c>
      <c r="AE243" s="26" t="s">
        <v>889</v>
      </c>
      <c r="AF243" s="26" t="s">
        <v>890</v>
      </c>
      <c r="AG243" s="26"/>
      <c r="AH243" s="20"/>
    </row>
    <row r="244" spans="2:34" x14ac:dyDescent="0.25">
      <c r="B244" s="11" t="str">
        <f>Calculations!A220</f>
        <v>19P038</v>
      </c>
      <c r="C244" s="20" t="str">
        <f>Calculations!B220</f>
        <v>Land South of Goosnargh Lane</v>
      </c>
      <c r="D244" s="20" t="str">
        <f>Calculations!C220</f>
        <v>Preston</v>
      </c>
      <c r="E244" s="11" t="str">
        <f>Calculations!D220</f>
        <v>Housing</v>
      </c>
      <c r="F244" s="34">
        <f>Calculations!E220</f>
        <v>8.8840000000000003</v>
      </c>
      <c r="G244" s="34">
        <f>Calculations!I220</f>
        <v>8.8840000000000003</v>
      </c>
      <c r="H244" s="34">
        <f>Calculations!M220</f>
        <v>100</v>
      </c>
      <c r="I244" s="34">
        <f>Calculations!H220</f>
        <v>0</v>
      </c>
      <c r="J244" s="34">
        <f>Calculations!L220</f>
        <v>0</v>
      </c>
      <c r="K244" s="34">
        <f>Calculations!G220</f>
        <v>0</v>
      </c>
      <c r="L244" s="34">
        <f>Calculations!K220</f>
        <v>0</v>
      </c>
      <c r="M244" s="34">
        <f>Calculations!F220</f>
        <v>0</v>
      </c>
      <c r="N244" s="34">
        <f>Calculations!J220</f>
        <v>0</v>
      </c>
      <c r="O244" s="34">
        <f>Calculations!S220</f>
        <v>7.9000000000000001E-2</v>
      </c>
      <c r="P244" s="34">
        <f>Calculations!X220</f>
        <v>0.88923908149482223</v>
      </c>
      <c r="Q244" s="34">
        <f>Calculations!P220</f>
        <v>3.0000000000000001E-3</v>
      </c>
      <c r="R244" s="34">
        <f>Calculations!V220</f>
        <v>6.7537145429986484E-2</v>
      </c>
      <c r="S244" s="34">
        <f>Calculations!O220</f>
        <v>3.0000000000000001E-3</v>
      </c>
      <c r="T244" s="34">
        <f>Calculations!T220</f>
        <v>3.3768572714993242E-2</v>
      </c>
      <c r="U244" s="34">
        <f>Calculations!Z220</f>
        <v>0</v>
      </c>
      <c r="V244" s="34">
        <f>Calculations!AB220</f>
        <v>0</v>
      </c>
      <c r="W244" s="34">
        <f>Calculations!AA220</f>
        <v>0</v>
      </c>
      <c r="X244" s="34">
        <f>Calculations!AC220</f>
        <v>0</v>
      </c>
      <c r="Y244" s="34">
        <f>Calculations!AE220</f>
        <v>3.5000000000000003E-2</v>
      </c>
      <c r="Z244" s="34">
        <f>Calculations!AG220</f>
        <v>0.39396668167492122</v>
      </c>
      <c r="AA244" s="34">
        <f>Calculations!AF220</f>
        <v>0.113</v>
      </c>
      <c r="AB244" s="34">
        <f>Calculations!AH220</f>
        <v>1.2719495722647456</v>
      </c>
      <c r="AC244" s="21" t="s">
        <v>52</v>
      </c>
      <c r="AD244" s="20" t="s">
        <v>883</v>
      </c>
      <c r="AE244" s="26" t="s">
        <v>889</v>
      </c>
      <c r="AF244" s="26" t="s">
        <v>890</v>
      </c>
      <c r="AG244" s="26"/>
      <c r="AH244" s="20"/>
    </row>
    <row r="245" spans="2:34" ht="62.5" x14ac:dyDescent="0.25">
      <c r="B245" s="11" t="str">
        <f>Calculations!A221</f>
        <v>19P039</v>
      </c>
      <c r="C245" s="20" t="str">
        <f>Calculations!B221</f>
        <v>Land off Green Nook Lane</v>
      </c>
      <c r="D245" s="20" t="str">
        <f>Calculations!C221</f>
        <v>Preston</v>
      </c>
      <c r="E245" s="11" t="str">
        <f>Calculations!D221</f>
        <v>Housing</v>
      </c>
      <c r="F245" s="34">
        <f>Calculations!E221</f>
        <v>0.94399999999999995</v>
      </c>
      <c r="G245" s="34">
        <f>Calculations!I221</f>
        <v>0.94399999999999995</v>
      </c>
      <c r="H245" s="34">
        <f>Calculations!M221</f>
        <v>100</v>
      </c>
      <c r="I245" s="34">
        <f>Calculations!H221</f>
        <v>0</v>
      </c>
      <c r="J245" s="34">
        <f>Calculations!L221</f>
        <v>0</v>
      </c>
      <c r="K245" s="34">
        <f>Calculations!G221</f>
        <v>0</v>
      </c>
      <c r="L245" s="34">
        <f>Calculations!K221</f>
        <v>0</v>
      </c>
      <c r="M245" s="34">
        <f>Calculations!F221</f>
        <v>0</v>
      </c>
      <c r="N245" s="34">
        <f>Calculations!J221</f>
        <v>0</v>
      </c>
      <c r="O245" s="34">
        <f>Calculations!S221</f>
        <v>0.10200000000000001</v>
      </c>
      <c r="P245" s="34">
        <f>Calculations!X221</f>
        <v>10.805084745762713</v>
      </c>
      <c r="Q245" s="34">
        <f>Calculations!P221</f>
        <v>1.0999999999999999E-2</v>
      </c>
      <c r="R245" s="34">
        <f>Calculations!V221</f>
        <v>4.0254237288135597</v>
      </c>
      <c r="S245" s="34">
        <f>Calculations!O221</f>
        <v>2.7E-2</v>
      </c>
      <c r="T245" s="34">
        <f>Calculations!T221</f>
        <v>2.8601694915254239</v>
      </c>
      <c r="U245" s="34">
        <f>Calculations!Z221</f>
        <v>0</v>
      </c>
      <c r="V245" s="34">
        <f>Calculations!AB221</f>
        <v>0</v>
      </c>
      <c r="W245" s="34">
        <f>Calculations!AA221</f>
        <v>0</v>
      </c>
      <c r="X245" s="34">
        <f>Calculations!AC221</f>
        <v>0</v>
      </c>
      <c r="Y245" s="34">
        <f>Calculations!AE221</f>
        <v>5.5E-2</v>
      </c>
      <c r="Z245" s="34">
        <f>Calculations!AG221</f>
        <v>5.8262711864406782</v>
      </c>
      <c r="AA245" s="34">
        <f>Calculations!AF221</f>
        <v>0.125</v>
      </c>
      <c r="AB245" s="34">
        <f>Calculations!AH221</f>
        <v>13.241525423728815</v>
      </c>
      <c r="AC245" s="21" t="s">
        <v>52</v>
      </c>
      <c r="AD245" s="20" t="s">
        <v>883</v>
      </c>
      <c r="AE245" s="26" t="s">
        <v>889</v>
      </c>
      <c r="AF245" s="26" t="s">
        <v>890</v>
      </c>
      <c r="AG245" s="26" t="s">
        <v>901</v>
      </c>
      <c r="AH245" s="20" t="s">
        <v>902</v>
      </c>
    </row>
    <row r="246" spans="2:34" x14ac:dyDescent="0.25">
      <c r="B246" s="11" t="str">
        <f>Calculations!A222</f>
        <v>19P040</v>
      </c>
      <c r="C246" s="20" t="str">
        <f>Calculations!B222</f>
        <v>Lea Lane</v>
      </c>
      <c r="D246" s="20" t="str">
        <f>Calculations!C222</f>
        <v>Preston</v>
      </c>
      <c r="E246" s="11" t="str">
        <f>Calculations!D222</f>
        <v>Housing</v>
      </c>
      <c r="F246" s="34">
        <f>Calculations!E222</f>
        <v>33.246000000000002</v>
      </c>
      <c r="G246" s="34">
        <f>Calculations!I222</f>
        <v>33.246000000000002</v>
      </c>
      <c r="H246" s="34">
        <f>Calculations!M222</f>
        <v>100</v>
      </c>
      <c r="I246" s="34">
        <f>Calculations!H222</f>
        <v>0</v>
      </c>
      <c r="J246" s="34">
        <f>Calculations!L222</f>
        <v>0</v>
      </c>
      <c r="K246" s="34">
        <f>Calculations!G222</f>
        <v>0</v>
      </c>
      <c r="L246" s="34">
        <f>Calculations!K222</f>
        <v>0</v>
      </c>
      <c r="M246" s="34">
        <f>Calculations!F222</f>
        <v>0</v>
      </c>
      <c r="N246" s="34">
        <f>Calculations!J222</f>
        <v>0</v>
      </c>
      <c r="O246" s="34">
        <f>Calculations!S222</f>
        <v>1.8620000000000001</v>
      </c>
      <c r="P246" s="34">
        <f>Calculations!X222</f>
        <v>5.6006737652649941</v>
      </c>
      <c r="Q246" s="34">
        <f>Calculations!P222</f>
        <v>0.26</v>
      </c>
      <c r="R246" s="34">
        <f>Calculations!V222</f>
        <v>2.4002887565421407</v>
      </c>
      <c r="S246" s="34">
        <f>Calculations!O222</f>
        <v>0.53800000000000003</v>
      </c>
      <c r="T246" s="34">
        <f>Calculations!T222</f>
        <v>1.6182397882452026</v>
      </c>
      <c r="U246" s="34">
        <f>Calculations!Z222</f>
        <v>0</v>
      </c>
      <c r="V246" s="34">
        <f>Calculations!AB222</f>
        <v>0</v>
      </c>
      <c r="W246" s="34">
        <f>Calculations!AA222</f>
        <v>0</v>
      </c>
      <c r="X246" s="34">
        <f>Calculations!AC222</f>
        <v>0</v>
      </c>
      <c r="Y246" s="34">
        <f>Calculations!AE222</f>
        <v>0.75800000000000001</v>
      </c>
      <c r="Z246" s="34">
        <f>Calculations!AG222</f>
        <v>2.2799735306503037</v>
      </c>
      <c r="AA246" s="34">
        <f>Calculations!AF222</f>
        <v>1.504</v>
      </c>
      <c r="AB246" s="34">
        <f>Calculations!AH222</f>
        <v>4.5238524935330569</v>
      </c>
      <c r="AC246" s="21" t="s">
        <v>52</v>
      </c>
      <c r="AD246" s="20" t="s">
        <v>883</v>
      </c>
      <c r="AE246" s="26" t="s">
        <v>889</v>
      </c>
      <c r="AF246" s="26" t="s">
        <v>890</v>
      </c>
      <c r="AG246" s="26"/>
      <c r="AH246" s="20"/>
    </row>
    <row r="247" spans="2:34" x14ac:dyDescent="0.25">
      <c r="B247" s="11" t="str">
        <f>Calculations!A223</f>
        <v>19P041</v>
      </c>
      <c r="C247" s="20" t="str">
        <f>Calculations!B223</f>
        <v>Land off Cumeragh Lane</v>
      </c>
      <c r="D247" s="20" t="str">
        <f>Calculations!C223</f>
        <v>Preston</v>
      </c>
      <c r="E247" s="11" t="str">
        <f>Calculations!D223</f>
        <v>Housing</v>
      </c>
      <c r="F247" s="34">
        <f>Calculations!E223</f>
        <v>1.0980000000000001</v>
      </c>
      <c r="G247" s="34">
        <f>Calculations!I223</f>
        <v>1.0980000000000001</v>
      </c>
      <c r="H247" s="34">
        <f>Calculations!M223</f>
        <v>100</v>
      </c>
      <c r="I247" s="34">
        <f>Calculations!H223</f>
        <v>0</v>
      </c>
      <c r="J247" s="34">
        <f>Calculations!L223</f>
        <v>0</v>
      </c>
      <c r="K247" s="34">
        <f>Calculations!G223</f>
        <v>0</v>
      </c>
      <c r="L247" s="34">
        <f>Calculations!K223</f>
        <v>0</v>
      </c>
      <c r="M247" s="34">
        <f>Calculations!F223</f>
        <v>0</v>
      </c>
      <c r="N247" s="34">
        <f>Calculations!J223</f>
        <v>0</v>
      </c>
      <c r="O247" s="34">
        <f>Calculations!S223</f>
        <v>0.26700000000000002</v>
      </c>
      <c r="P247" s="34">
        <f>Calculations!X223</f>
        <v>24.316939890710383</v>
      </c>
      <c r="Q247" s="34">
        <f>Calculations!P223</f>
        <v>3.5000000000000003E-2</v>
      </c>
      <c r="R247" s="34">
        <f>Calculations!V223</f>
        <v>16.939890710382514</v>
      </c>
      <c r="S247" s="34">
        <f>Calculations!O223</f>
        <v>0.151</v>
      </c>
      <c r="T247" s="34">
        <f>Calculations!T223</f>
        <v>13.752276867030963</v>
      </c>
      <c r="U247" s="34">
        <f>Calculations!Z223</f>
        <v>0</v>
      </c>
      <c r="V247" s="34">
        <f>Calculations!AB223</f>
        <v>0</v>
      </c>
      <c r="W247" s="34">
        <f>Calculations!AA223</f>
        <v>0</v>
      </c>
      <c r="X247" s="34">
        <f>Calculations!AC223</f>
        <v>0</v>
      </c>
      <c r="Y247" s="34">
        <f>Calculations!AE223</f>
        <v>9.6000000000000002E-2</v>
      </c>
      <c r="Z247" s="34">
        <f>Calculations!AG223</f>
        <v>8.7431693989071047</v>
      </c>
      <c r="AA247" s="34">
        <f>Calculations!AF223</f>
        <v>0.113</v>
      </c>
      <c r="AB247" s="34">
        <f>Calculations!AH223</f>
        <v>10.291438979963569</v>
      </c>
      <c r="AC247" s="21" t="s">
        <v>52</v>
      </c>
      <c r="AD247" s="20" t="s">
        <v>883</v>
      </c>
      <c r="AE247" s="26" t="s">
        <v>889</v>
      </c>
      <c r="AF247" s="26" t="s">
        <v>890</v>
      </c>
      <c r="AG247" s="26"/>
      <c r="AH247" s="20"/>
    </row>
    <row r="248" spans="2:34" ht="75" x14ac:dyDescent="0.25">
      <c r="B248" s="11" t="str">
        <f>Calculations!A224</f>
        <v>19P042</v>
      </c>
      <c r="C248" s="20" t="str">
        <f>Calculations!B224</f>
        <v>Cardwell Farm, Garstang Road, Preston, PR3 5DR</v>
      </c>
      <c r="D248" s="20" t="str">
        <f>Calculations!C224</f>
        <v>Preston</v>
      </c>
      <c r="E248" s="11" t="str">
        <f>Calculations!D224</f>
        <v>Housing</v>
      </c>
      <c r="F248" s="34">
        <f>Calculations!E224</f>
        <v>20.216000000000001</v>
      </c>
      <c r="G248" s="34">
        <f>Calculations!I224</f>
        <v>18.969000000000001</v>
      </c>
      <c r="H248" s="34">
        <f>Calculations!M224</f>
        <v>93.831618519984175</v>
      </c>
      <c r="I248" s="34">
        <f>Calculations!H224</f>
        <v>0.245</v>
      </c>
      <c r="J248" s="34">
        <f>Calculations!L224</f>
        <v>1.2119113573407201</v>
      </c>
      <c r="K248" s="34">
        <f>Calculations!G224</f>
        <v>0</v>
      </c>
      <c r="L248" s="34">
        <f>Calculations!K224</f>
        <v>0</v>
      </c>
      <c r="M248" s="34">
        <f>Calculations!F224</f>
        <v>1.002</v>
      </c>
      <c r="N248" s="34">
        <f>Calculations!J224</f>
        <v>4.9564701226751087</v>
      </c>
      <c r="O248" s="34">
        <f>Calculations!S224</f>
        <v>2.0430000000000001</v>
      </c>
      <c r="P248" s="34">
        <f>Calculations!X224</f>
        <v>10.105856747130986</v>
      </c>
      <c r="Q248" s="34">
        <f>Calculations!P224</f>
        <v>0.312</v>
      </c>
      <c r="R248" s="34">
        <f>Calculations!V224</f>
        <v>3.3043134151167388</v>
      </c>
      <c r="S248" s="34">
        <f>Calculations!O224</f>
        <v>0.35599999999999998</v>
      </c>
      <c r="T248" s="34">
        <f>Calculations!T224</f>
        <v>1.7609814008705975</v>
      </c>
      <c r="U248" s="34">
        <f>Calculations!Z224</f>
        <v>0</v>
      </c>
      <c r="V248" s="34">
        <f>Calculations!AB224</f>
        <v>0</v>
      </c>
      <c r="W248" s="34">
        <f>Calculations!AA224</f>
        <v>0</v>
      </c>
      <c r="X248" s="34">
        <f>Calculations!AC224</f>
        <v>0</v>
      </c>
      <c r="Y248" s="34">
        <f>Calculations!AE224</f>
        <v>0.93600000000000005</v>
      </c>
      <c r="Z248" s="34">
        <f>Calculations!AG224</f>
        <v>4.6299960427384246</v>
      </c>
      <c r="AA248" s="34">
        <f>Calculations!AF224</f>
        <v>2.2189999999999999</v>
      </c>
      <c r="AB248" s="34">
        <f>Calculations!AH224</f>
        <v>10.976454293628809</v>
      </c>
      <c r="AC248" s="21" t="s">
        <v>52</v>
      </c>
      <c r="AD248" s="20" t="s">
        <v>880</v>
      </c>
      <c r="AE248" s="26" t="s">
        <v>881</v>
      </c>
      <c r="AF248" s="26" t="s">
        <v>886</v>
      </c>
      <c r="AG248" s="26"/>
      <c r="AH248" s="20"/>
    </row>
    <row r="249" spans="2:34" x14ac:dyDescent="0.25">
      <c r="B249" s="11" t="str">
        <f>Calculations!A225</f>
        <v>19P044</v>
      </c>
      <c r="C249" s="20" t="str">
        <f>Calculations!B225</f>
        <v>Vine House Farm, 38 Darkinson Lane</v>
      </c>
      <c r="D249" s="20" t="str">
        <f>Calculations!C225</f>
        <v>Preston</v>
      </c>
      <c r="E249" s="11" t="str">
        <f>Calculations!D225</f>
        <v>Housing</v>
      </c>
      <c r="F249" s="34">
        <f>Calculations!E225</f>
        <v>4.8380000000000001</v>
      </c>
      <c r="G249" s="34">
        <f>Calculations!I225</f>
        <v>4.8380000000000001</v>
      </c>
      <c r="H249" s="34">
        <f>Calculations!M225</f>
        <v>100</v>
      </c>
      <c r="I249" s="34">
        <f>Calculations!H225</f>
        <v>0</v>
      </c>
      <c r="J249" s="34">
        <f>Calculations!L225</f>
        <v>0</v>
      </c>
      <c r="K249" s="34">
        <f>Calculations!G225</f>
        <v>0</v>
      </c>
      <c r="L249" s="34">
        <f>Calculations!K225</f>
        <v>0</v>
      </c>
      <c r="M249" s="34">
        <f>Calculations!F225</f>
        <v>0</v>
      </c>
      <c r="N249" s="34">
        <f>Calculations!J225</f>
        <v>0</v>
      </c>
      <c r="O249" s="34">
        <f>Calculations!S225</f>
        <v>0.23100000000000004</v>
      </c>
      <c r="P249" s="34">
        <f>Calculations!X225</f>
        <v>4.774700289375776</v>
      </c>
      <c r="Q249" s="34">
        <f>Calculations!P225</f>
        <v>2.1000000000000001E-2</v>
      </c>
      <c r="R249" s="34">
        <f>Calculations!V225</f>
        <v>1.880942538238942</v>
      </c>
      <c r="S249" s="34">
        <f>Calculations!O225</f>
        <v>7.0000000000000007E-2</v>
      </c>
      <c r="T249" s="34">
        <f>Calculations!T225</f>
        <v>1.4468788755684168</v>
      </c>
      <c r="U249" s="34">
        <f>Calculations!Z225</f>
        <v>0</v>
      </c>
      <c r="V249" s="34">
        <f>Calculations!AB225</f>
        <v>0</v>
      </c>
      <c r="W249" s="34">
        <f>Calculations!AA225</f>
        <v>0</v>
      </c>
      <c r="X249" s="34">
        <f>Calculations!AC225</f>
        <v>0</v>
      </c>
      <c r="Y249" s="34">
        <f>Calculations!AE225</f>
        <v>5.2999999999999999E-2</v>
      </c>
      <c r="Z249" s="34">
        <f>Calculations!AG225</f>
        <v>1.0954940057875153</v>
      </c>
      <c r="AA249" s="34">
        <f>Calculations!AF225</f>
        <v>0.26600000000000001</v>
      </c>
      <c r="AB249" s="34">
        <f>Calculations!AH225</f>
        <v>5.498139727159983</v>
      </c>
      <c r="AC249" s="21" t="s">
        <v>52</v>
      </c>
      <c r="AD249" s="20" t="s">
        <v>883</v>
      </c>
      <c r="AE249" s="26" t="s">
        <v>889</v>
      </c>
      <c r="AF249" s="26" t="s">
        <v>890</v>
      </c>
      <c r="AG249" s="26"/>
      <c r="AH249" s="20"/>
    </row>
    <row r="250" spans="2:34" ht="37.5" x14ac:dyDescent="0.25">
      <c r="B250" s="11" t="str">
        <f>Calculations!A226</f>
        <v>19P051</v>
      </c>
      <c r="C250" s="20" t="str">
        <f>Calculations!B226</f>
        <v>Land off Ribbleton Hall Drive</v>
      </c>
      <c r="D250" s="20" t="str">
        <f>Calculations!C226</f>
        <v>Preston</v>
      </c>
      <c r="E250" s="11" t="str">
        <f>Calculations!D226</f>
        <v>Housing</v>
      </c>
      <c r="F250" s="34">
        <f>Calculations!E226</f>
        <v>5.6749999999999998</v>
      </c>
      <c r="G250" s="34">
        <f>Calculations!I226</f>
        <v>5.6749999999999998</v>
      </c>
      <c r="H250" s="34">
        <f>Calculations!M226</f>
        <v>100</v>
      </c>
      <c r="I250" s="34">
        <f>Calculations!H226</f>
        <v>0</v>
      </c>
      <c r="J250" s="34">
        <f>Calculations!L226</f>
        <v>0</v>
      </c>
      <c r="K250" s="34">
        <f>Calculations!G226</f>
        <v>0</v>
      </c>
      <c r="L250" s="34">
        <f>Calculations!K226</f>
        <v>0</v>
      </c>
      <c r="M250" s="34">
        <f>Calculations!F226</f>
        <v>0</v>
      </c>
      <c r="N250" s="34">
        <f>Calculations!J226</f>
        <v>0</v>
      </c>
      <c r="O250" s="34">
        <f>Calculations!S226</f>
        <v>8.8999999999999996E-2</v>
      </c>
      <c r="P250" s="34">
        <f>Calculations!X226</f>
        <v>1.5682819383259909</v>
      </c>
      <c r="Q250" s="34">
        <f>Calculations!P226</f>
        <v>1E-3</v>
      </c>
      <c r="R250" s="34">
        <f>Calculations!V226</f>
        <v>3.5242290748898682E-2</v>
      </c>
      <c r="S250" s="34">
        <f>Calculations!O226</f>
        <v>1E-3</v>
      </c>
      <c r="T250" s="34">
        <f>Calculations!T226</f>
        <v>1.7621145374449341E-2</v>
      </c>
      <c r="U250" s="34">
        <f>Calculations!Z226</f>
        <v>0</v>
      </c>
      <c r="V250" s="34">
        <f>Calculations!AB226</f>
        <v>0</v>
      </c>
      <c r="W250" s="34">
        <f>Calculations!AA226</f>
        <v>0</v>
      </c>
      <c r="X250" s="34">
        <f>Calculations!AC226</f>
        <v>0</v>
      </c>
      <c r="Y250" s="34">
        <f>Calculations!AE226</f>
        <v>3.9E-2</v>
      </c>
      <c r="Z250" s="34">
        <f>Calculations!AG226</f>
        <v>0.68722466960352424</v>
      </c>
      <c r="AA250" s="34">
        <f>Calculations!AF226</f>
        <v>0.16800000000000001</v>
      </c>
      <c r="AB250" s="34">
        <f>Calculations!AH226</f>
        <v>2.9603524229074893</v>
      </c>
      <c r="AC250" s="21" t="s">
        <v>52</v>
      </c>
      <c r="AD250" s="20" t="s">
        <v>883</v>
      </c>
      <c r="AE250" s="26" t="s">
        <v>889</v>
      </c>
      <c r="AF250" s="26" t="s">
        <v>890</v>
      </c>
      <c r="AG250" s="26" t="s">
        <v>903</v>
      </c>
      <c r="AH250" s="20" t="s">
        <v>904</v>
      </c>
    </row>
    <row r="251" spans="2:34" x14ac:dyDescent="0.25">
      <c r="B251" s="11" t="str">
        <f>Calculations!A227</f>
        <v>19P052</v>
      </c>
      <c r="C251" s="20" t="str">
        <f>Calculations!B227</f>
        <v>Cumeragh Lane, Whittingham, PR3 2AN</v>
      </c>
      <c r="D251" s="20" t="str">
        <f>Calculations!C227</f>
        <v>Preston</v>
      </c>
      <c r="E251" s="11" t="str">
        <f>Calculations!D227</f>
        <v>Housing</v>
      </c>
      <c r="F251" s="34">
        <f>Calculations!E227</f>
        <v>31.68</v>
      </c>
      <c r="G251" s="34">
        <f>Calculations!I227</f>
        <v>31.68</v>
      </c>
      <c r="H251" s="34">
        <f>Calculations!M227</f>
        <v>100</v>
      </c>
      <c r="I251" s="34">
        <f>Calculations!H227</f>
        <v>0</v>
      </c>
      <c r="J251" s="34">
        <f>Calculations!L227</f>
        <v>0</v>
      </c>
      <c r="K251" s="34">
        <f>Calculations!G227</f>
        <v>0</v>
      </c>
      <c r="L251" s="34">
        <f>Calculations!K227</f>
        <v>0</v>
      </c>
      <c r="M251" s="34">
        <f>Calculations!F227</f>
        <v>0</v>
      </c>
      <c r="N251" s="34">
        <f>Calculations!J227</f>
        <v>0</v>
      </c>
      <c r="O251" s="34">
        <f>Calculations!S227</f>
        <v>1.8660000000000001</v>
      </c>
      <c r="P251" s="34">
        <f>Calculations!X227</f>
        <v>5.8901515151515156</v>
      </c>
      <c r="Q251" s="34">
        <f>Calculations!P227</f>
        <v>0.28999999999999998</v>
      </c>
      <c r="R251" s="34">
        <f>Calculations!V227</f>
        <v>2.2758838383838387</v>
      </c>
      <c r="S251" s="34">
        <f>Calculations!O227</f>
        <v>0.43099999999999999</v>
      </c>
      <c r="T251" s="34">
        <f>Calculations!T227</f>
        <v>1.3604797979797978</v>
      </c>
      <c r="U251" s="34">
        <f>Calculations!Z227</f>
        <v>0</v>
      </c>
      <c r="V251" s="34">
        <f>Calculations!AB227</f>
        <v>0</v>
      </c>
      <c r="W251" s="34">
        <f>Calculations!AA227</f>
        <v>0</v>
      </c>
      <c r="X251" s="34">
        <f>Calculations!AC227</f>
        <v>0</v>
      </c>
      <c r="Y251" s="34">
        <f>Calculations!AE227</f>
        <v>1.026</v>
      </c>
      <c r="Z251" s="34">
        <f>Calculations!AG227</f>
        <v>3.2386363636363638</v>
      </c>
      <c r="AA251" s="34">
        <f>Calculations!AF227</f>
        <v>1.8420000000000001</v>
      </c>
      <c r="AB251" s="34">
        <f>Calculations!AH227</f>
        <v>5.8143939393939394</v>
      </c>
      <c r="AC251" s="21" t="s">
        <v>52</v>
      </c>
      <c r="AD251" s="20" t="s">
        <v>883</v>
      </c>
      <c r="AE251" s="26" t="s">
        <v>889</v>
      </c>
      <c r="AF251" s="26" t="s">
        <v>890</v>
      </c>
      <c r="AG251" s="26"/>
      <c r="AH251" s="20"/>
    </row>
    <row r="252" spans="2:34" ht="75" x14ac:dyDescent="0.25">
      <c r="B252" s="11" t="str">
        <f>Calculations!A228</f>
        <v>19P053</v>
      </c>
      <c r="C252" s="20" t="str">
        <f>Calculations!B228</f>
        <v>Land at Anderton Fold Farm</v>
      </c>
      <c r="D252" s="20" t="str">
        <f>Calculations!C228</f>
        <v>Preston</v>
      </c>
      <c r="E252" s="11" t="str">
        <f>Calculations!D228</f>
        <v>Housing</v>
      </c>
      <c r="F252" s="34">
        <f>Calculations!E228</f>
        <v>6.8609999999999998</v>
      </c>
      <c r="G252" s="34">
        <f>Calculations!I228</f>
        <v>4.4959999999999996</v>
      </c>
      <c r="H252" s="34">
        <f>Calculations!M228</f>
        <v>65.529806150706889</v>
      </c>
      <c r="I252" s="34">
        <f>Calculations!H228</f>
        <v>0.622</v>
      </c>
      <c r="J252" s="34">
        <f>Calculations!L228</f>
        <v>9.0657338580381879</v>
      </c>
      <c r="K252" s="34">
        <f>Calculations!G228</f>
        <v>0.501</v>
      </c>
      <c r="L252" s="34">
        <f>Calculations!K228</f>
        <v>7.3021425448185395</v>
      </c>
      <c r="M252" s="34">
        <f>Calculations!F228</f>
        <v>1.242</v>
      </c>
      <c r="N252" s="34">
        <f>Calculations!J228</f>
        <v>18.102317446436381</v>
      </c>
      <c r="O252" s="34">
        <f>Calculations!S228</f>
        <v>1.9730000000000001</v>
      </c>
      <c r="P252" s="34">
        <f>Calculations!X228</f>
        <v>28.756740999854252</v>
      </c>
      <c r="Q252" s="34">
        <f>Calculations!P228</f>
        <v>0.48599999999999999</v>
      </c>
      <c r="R252" s="34">
        <f>Calculations!V228</f>
        <v>20.492639556915904</v>
      </c>
      <c r="S252" s="34">
        <f>Calculations!O228</f>
        <v>0.92</v>
      </c>
      <c r="T252" s="34">
        <f>Calculations!T228</f>
        <v>13.409124034397319</v>
      </c>
      <c r="U252" s="34">
        <f>Calculations!Z228</f>
        <v>0</v>
      </c>
      <c r="V252" s="34">
        <f>Calculations!AB228</f>
        <v>0</v>
      </c>
      <c r="W252" s="34">
        <f>Calculations!AA228</f>
        <v>0.35899999999999999</v>
      </c>
      <c r="X252" s="34">
        <f>Calculations!AC228</f>
        <v>5.2324734003789537</v>
      </c>
      <c r="Y252" s="34">
        <f>Calculations!AE228</f>
        <v>0.57499999999999996</v>
      </c>
      <c r="Z252" s="34">
        <f>Calculations!AG228</f>
        <v>8.3807025214983231</v>
      </c>
      <c r="AA252" s="34">
        <f>Calculations!AF228</f>
        <v>0.53100000000000003</v>
      </c>
      <c r="AB252" s="34">
        <f>Calculations!AH228</f>
        <v>7.7393965894184529</v>
      </c>
      <c r="AC252" s="21" t="s">
        <v>52</v>
      </c>
      <c r="AD252" s="20" t="s">
        <v>880</v>
      </c>
      <c r="AE252" s="26" t="s">
        <v>881</v>
      </c>
      <c r="AF252" s="26" t="s">
        <v>886</v>
      </c>
      <c r="AG252" s="26"/>
      <c r="AH252" s="20"/>
    </row>
    <row r="253" spans="2:34" x14ac:dyDescent="0.25">
      <c r="B253" s="11" t="str">
        <f>Calculations!A229</f>
        <v>19P054</v>
      </c>
      <c r="C253" s="20" t="str">
        <f>Calculations!B229</f>
        <v>Preston East</v>
      </c>
      <c r="D253" s="20" t="str">
        <f>Calculations!C229</f>
        <v>Preston</v>
      </c>
      <c r="E253" s="11" t="str">
        <f>Calculations!D229</f>
        <v>Employment</v>
      </c>
      <c r="F253" s="34">
        <f>Calculations!E229</f>
        <v>25.332000000000001</v>
      </c>
      <c r="G253" s="34">
        <f>Calculations!I229</f>
        <v>25.332000000000001</v>
      </c>
      <c r="H253" s="34">
        <f>Calculations!M229</f>
        <v>100</v>
      </c>
      <c r="I253" s="34">
        <f>Calculations!H229</f>
        <v>0</v>
      </c>
      <c r="J253" s="34">
        <f>Calculations!L229</f>
        <v>0</v>
      </c>
      <c r="K253" s="34">
        <f>Calculations!G229</f>
        <v>0</v>
      </c>
      <c r="L253" s="34">
        <f>Calculations!K229</f>
        <v>0</v>
      </c>
      <c r="M253" s="34">
        <f>Calculations!F229</f>
        <v>0</v>
      </c>
      <c r="N253" s="34">
        <f>Calculations!J229</f>
        <v>0</v>
      </c>
      <c r="O253" s="34">
        <f>Calculations!S229</f>
        <v>1.629</v>
      </c>
      <c r="P253" s="34">
        <f>Calculations!X229</f>
        <v>6.4306016106110846</v>
      </c>
      <c r="Q253" s="34">
        <f>Calculations!P229</f>
        <v>0.248</v>
      </c>
      <c r="R253" s="34">
        <f>Calculations!V229</f>
        <v>2.5777672509079426</v>
      </c>
      <c r="S253" s="34">
        <f>Calculations!O229</f>
        <v>0.40500000000000003</v>
      </c>
      <c r="T253" s="34">
        <f>Calculations!T229</f>
        <v>1.5987683562292754</v>
      </c>
      <c r="U253" s="34">
        <f>Calculations!Z229</f>
        <v>0</v>
      </c>
      <c r="V253" s="34">
        <f>Calculations!AB229</f>
        <v>0</v>
      </c>
      <c r="W253" s="34">
        <f>Calculations!AA229</f>
        <v>0</v>
      </c>
      <c r="X253" s="34">
        <f>Calculations!AC229</f>
        <v>0</v>
      </c>
      <c r="Y253" s="34">
        <f>Calculations!AE229</f>
        <v>0.73899999999999999</v>
      </c>
      <c r="Z253" s="34">
        <f>Calculations!AG229</f>
        <v>2.9172588030948998</v>
      </c>
      <c r="AA253" s="34">
        <f>Calculations!AF229</f>
        <v>1.4650000000000001</v>
      </c>
      <c r="AB253" s="34">
        <f>Calculations!AH229</f>
        <v>5.7831991157429341</v>
      </c>
      <c r="AC253" s="21" t="s">
        <v>53</v>
      </c>
      <c r="AD253" s="20" t="s">
        <v>883</v>
      </c>
      <c r="AE253" s="26" t="s">
        <v>889</v>
      </c>
      <c r="AF253" s="26" t="s">
        <v>890</v>
      </c>
      <c r="AG253" s="26"/>
      <c r="AH253" s="20"/>
    </row>
    <row r="254" spans="2:34" x14ac:dyDescent="0.25">
      <c r="B254" s="11" t="str">
        <f>Calculations!A230</f>
        <v>19P055</v>
      </c>
      <c r="C254" s="20" t="str">
        <f>Calculations!B230</f>
        <v>Preston Technology Centre, Marsh Lane</v>
      </c>
      <c r="D254" s="20" t="str">
        <f>Calculations!C230</f>
        <v>Preston</v>
      </c>
      <c r="E254" s="11" t="str">
        <f>Calculations!D230</f>
        <v>Housing</v>
      </c>
      <c r="F254" s="34">
        <f>Calculations!E230</f>
        <v>1.085</v>
      </c>
      <c r="G254" s="34">
        <f>Calculations!I230</f>
        <v>0.10199999999999998</v>
      </c>
      <c r="H254" s="34">
        <f>Calculations!M230</f>
        <v>9.4009216589861744</v>
      </c>
      <c r="I254" s="34">
        <f>Calculations!H230</f>
        <v>0.98299999999999998</v>
      </c>
      <c r="J254" s="34">
        <f>Calculations!L230</f>
        <v>90.599078341013822</v>
      </c>
      <c r="K254" s="34">
        <f>Calculations!G230</f>
        <v>0</v>
      </c>
      <c r="L254" s="34">
        <f>Calculations!K230</f>
        <v>0</v>
      </c>
      <c r="M254" s="34">
        <f>Calculations!F230</f>
        <v>0</v>
      </c>
      <c r="N254" s="34">
        <f>Calculations!J230</f>
        <v>0</v>
      </c>
      <c r="O254" s="34">
        <f>Calculations!S230</f>
        <v>0.46</v>
      </c>
      <c r="P254" s="34">
        <f>Calculations!X230</f>
        <v>42.396313364055302</v>
      </c>
      <c r="Q254" s="34">
        <f>Calculations!P230</f>
        <v>0.109</v>
      </c>
      <c r="R254" s="34">
        <f>Calculations!V230</f>
        <v>25.437788018433181</v>
      </c>
      <c r="S254" s="34">
        <f>Calculations!O230</f>
        <v>0.16700000000000001</v>
      </c>
      <c r="T254" s="34">
        <f>Calculations!T230</f>
        <v>15.391705069124425</v>
      </c>
      <c r="U254" s="34">
        <f>Calculations!Z230</f>
        <v>0</v>
      </c>
      <c r="V254" s="34">
        <f>Calculations!AB230</f>
        <v>0</v>
      </c>
      <c r="W254" s="34">
        <f>Calculations!AA230</f>
        <v>0</v>
      </c>
      <c r="X254" s="34">
        <f>Calculations!AC230</f>
        <v>0</v>
      </c>
      <c r="Y254" s="34">
        <f>Calculations!AE230</f>
        <v>0.26100000000000001</v>
      </c>
      <c r="Z254" s="34">
        <f>Calculations!AG230</f>
        <v>24.055299539170509</v>
      </c>
      <c r="AA254" s="34">
        <f>Calculations!AF230</f>
        <v>0.21</v>
      </c>
      <c r="AB254" s="34">
        <f>Calculations!AH230</f>
        <v>19.35483870967742</v>
      </c>
      <c r="AC254" s="21" t="s">
        <v>52</v>
      </c>
      <c r="AD254" s="20" t="s">
        <v>883</v>
      </c>
      <c r="AE254" s="26" t="s">
        <v>887</v>
      </c>
      <c r="AF254" s="26" t="s">
        <v>888</v>
      </c>
      <c r="AG254" s="26"/>
      <c r="AH254" s="20"/>
    </row>
    <row r="255" spans="2:34" ht="37.5" x14ac:dyDescent="0.25">
      <c r="B255" s="11" t="str">
        <f>Calculations!A231</f>
        <v>19P056</v>
      </c>
      <c r="C255" s="20" t="str">
        <f>Calculations!B231</f>
        <v>Land at Keyfold Farm, Bound by James Towers Way to East, Whittingham Lane to the North and Garstang Road to the West</v>
      </c>
      <c r="D255" s="20" t="str">
        <f>Calculations!C231</f>
        <v>Preston</v>
      </c>
      <c r="E255" s="11" t="str">
        <f>Calculations!D231</f>
        <v>Mixed Use</v>
      </c>
      <c r="F255" s="34">
        <f>Calculations!E231</f>
        <v>10.382</v>
      </c>
      <c r="G255" s="34">
        <f>Calculations!I231</f>
        <v>10.35</v>
      </c>
      <c r="H255" s="34">
        <f>Calculations!M231</f>
        <v>99.691774224619536</v>
      </c>
      <c r="I255" s="34">
        <f>Calculations!H231</f>
        <v>3.2000000000000001E-2</v>
      </c>
      <c r="J255" s="34">
        <f>Calculations!L231</f>
        <v>0.30822577538046619</v>
      </c>
      <c r="K255" s="34">
        <f>Calculations!G231</f>
        <v>0</v>
      </c>
      <c r="L255" s="34">
        <f>Calculations!K231</f>
        <v>0</v>
      </c>
      <c r="M255" s="34">
        <f>Calculations!F231</f>
        <v>0</v>
      </c>
      <c r="N255" s="34">
        <f>Calculations!J231</f>
        <v>0</v>
      </c>
      <c r="O255" s="34">
        <f>Calculations!S231</f>
        <v>0.53200000000000003</v>
      </c>
      <c r="P255" s="34">
        <f>Calculations!X231</f>
        <v>5.1242535157002509</v>
      </c>
      <c r="Q255" s="34">
        <f>Calculations!P231</f>
        <v>8.2000000000000003E-2</v>
      </c>
      <c r="R255" s="34">
        <f>Calculations!V231</f>
        <v>1.7048738200732036</v>
      </c>
      <c r="S255" s="34">
        <f>Calculations!O231</f>
        <v>9.5000000000000001E-2</v>
      </c>
      <c r="T255" s="34">
        <f>Calculations!T231</f>
        <v>0.91504527066075902</v>
      </c>
      <c r="U255" s="34">
        <f>Calculations!Z231</f>
        <v>0</v>
      </c>
      <c r="V255" s="34">
        <f>Calculations!AB231</f>
        <v>0</v>
      </c>
      <c r="W255" s="34">
        <f>Calculations!AA231</f>
        <v>0</v>
      </c>
      <c r="X255" s="34">
        <f>Calculations!AC231</f>
        <v>0</v>
      </c>
      <c r="Y255" s="34">
        <f>Calculations!AE231</f>
        <v>0.183</v>
      </c>
      <c r="Z255" s="34">
        <f>Calculations!AG231</f>
        <v>1.7626661529570411</v>
      </c>
      <c r="AA255" s="34">
        <f>Calculations!AF231</f>
        <v>0.35</v>
      </c>
      <c r="AB255" s="34">
        <f>Calculations!AH231</f>
        <v>3.3712194182238489</v>
      </c>
      <c r="AC255" s="21" t="s">
        <v>52</v>
      </c>
      <c r="AD255" s="20" t="s">
        <v>883</v>
      </c>
      <c r="AE255" s="26" t="s">
        <v>887</v>
      </c>
      <c r="AF255" s="26" t="s">
        <v>888</v>
      </c>
      <c r="AG255" s="26"/>
      <c r="AH255" s="20"/>
    </row>
    <row r="256" spans="2:34" ht="75" x14ac:dyDescent="0.25">
      <c r="B256" s="11" t="str">
        <f>Calculations!A232</f>
        <v>19P057</v>
      </c>
      <c r="C256" s="20" t="str">
        <f>Calculations!B232</f>
        <v>Land at Lea Road</v>
      </c>
      <c r="D256" s="20" t="str">
        <f>Calculations!C232</f>
        <v>Preston</v>
      </c>
      <c r="E256" s="11" t="str">
        <f>Calculations!D232</f>
        <v>Housing</v>
      </c>
      <c r="F256" s="34">
        <f>Calculations!E232</f>
        <v>16.853999999999999</v>
      </c>
      <c r="G256" s="34">
        <f>Calculations!I232</f>
        <v>15.16</v>
      </c>
      <c r="H256" s="34">
        <f>Calculations!M232</f>
        <v>89.948973537439187</v>
      </c>
      <c r="I256" s="34">
        <f>Calculations!H232</f>
        <v>0.13300000000000001</v>
      </c>
      <c r="J256" s="34">
        <f>Calculations!L232</f>
        <v>0.78913017681262621</v>
      </c>
      <c r="K256" s="34">
        <f>Calculations!G232</f>
        <v>0</v>
      </c>
      <c r="L256" s="34">
        <f>Calculations!K232</f>
        <v>0</v>
      </c>
      <c r="M256" s="34">
        <f>Calculations!F232</f>
        <v>1.5609999999999999</v>
      </c>
      <c r="N256" s="34">
        <f>Calculations!J232</f>
        <v>9.2618962857481897</v>
      </c>
      <c r="O256" s="34">
        <f>Calculations!S232</f>
        <v>1.236</v>
      </c>
      <c r="P256" s="34">
        <f>Calculations!X232</f>
        <v>7.3335706657173372</v>
      </c>
      <c r="Q256" s="34">
        <f>Calculations!P232</f>
        <v>0.185</v>
      </c>
      <c r="R256" s="34">
        <f>Calculations!V232</f>
        <v>2.6996558680431946</v>
      </c>
      <c r="S256" s="34">
        <f>Calculations!O232</f>
        <v>0.27</v>
      </c>
      <c r="T256" s="34">
        <f>Calculations!T232</f>
        <v>1.6019935920256321</v>
      </c>
      <c r="U256" s="34">
        <f>Calculations!Z232</f>
        <v>0</v>
      </c>
      <c r="V256" s="34">
        <f>Calculations!AB232</f>
        <v>0</v>
      </c>
      <c r="W256" s="34">
        <f>Calculations!AA232</f>
        <v>0</v>
      </c>
      <c r="X256" s="34">
        <f>Calculations!AC232</f>
        <v>0</v>
      </c>
      <c r="Y256" s="34">
        <f>Calculations!AE232</f>
        <v>0.54700000000000004</v>
      </c>
      <c r="Z256" s="34">
        <f>Calculations!AG232</f>
        <v>3.2455203512519284</v>
      </c>
      <c r="AA256" s="34">
        <f>Calculations!AF232</f>
        <v>1.05</v>
      </c>
      <c r="AB256" s="34">
        <f>Calculations!AH232</f>
        <v>6.2299750800996803</v>
      </c>
      <c r="AC256" s="21" t="s">
        <v>52</v>
      </c>
      <c r="AD256" s="20" t="s">
        <v>880</v>
      </c>
      <c r="AE256" s="26" t="s">
        <v>881</v>
      </c>
      <c r="AF256" s="26" t="s">
        <v>886</v>
      </c>
      <c r="AG256" s="26"/>
      <c r="AH256" s="20"/>
    </row>
    <row r="257" spans="2:34" ht="75" x14ac:dyDescent="0.25">
      <c r="B257" s="11" t="str">
        <f>Calculations!A233</f>
        <v>19P058</v>
      </c>
      <c r="C257" s="20" t="str">
        <f>Calculations!B233</f>
        <v>Jackson's Quarry, Lightfoot Green Lane</v>
      </c>
      <c r="D257" s="20" t="str">
        <f>Calculations!C233</f>
        <v>Preston</v>
      </c>
      <c r="E257" s="11" t="str">
        <f>Calculations!D233</f>
        <v>Housing</v>
      </c>
      <c r="F257" s="34">
        <f>Calculations!E233</f>
        <v>44.44</v>
      </c>
      <c r="G257" s="34">
        <f>Calculations!I233</f>
        <v>42.198999999999991</v>
      </c>
      <c r="H257" s="34">
        <f>Calculations!M233</f>
        <v>94.957245724572431</v>
      </c>
      <c r="I257" s="34">
        <f>Calculations!H233</f>
        <v>0.878</v>
      </c>
      <c r="J257" s="34">
        <f>Calculations!L233</f>
        <v>1.9756975697569759</v>
      </c>
      <c r="K257" s="34">
        <f>Calculations!G233</f>
        <v>8.6999999999999994E-2</v>
      </c>
      <c r="L257" s="34">
        <f>Calculations!K233</f>
        <v>0.19576957695769576</v>
      </c>
      <c r="M257" s="34">
        <f>Calculations!F233</f>
        <v>1.276</v>
      </c>
      <c r="N257" s="34">
        <f>Calculations!J233</f>
        <v>2.8712871287128716</v>
      </c>
      <c r="O257" s="34">
        <f>Calculations!S233</f>
        <v>4.0129999999999999</v>
      </c>
      <c r="P257" s="34">
        <f>Calculations!X233</f>
        <v>9.0301530153015293</v>
      </c>
      <c r="Q257" s="34">
        <f>Calculations!P233</f>
        <v>0.72899999999999998</v>
      </c>
      <c r="R257" s="34">
        <f>Calculations!V233</f>
        <v>3.5171017101710174</v>
      </c>
      <c r="S257" s="34">
        <f>Calculations!O233</f>
        <v>0.83399999999999996</v>
      </c>
      <c r="T257" s="34">
        <f>Calculations!T233</f>
        <v>1.8766876687668768</v>
      </c>
      <c r="U257" s="34">
        <f>Calculations!Z233</f>
        <v>1.042</v>
      </c>
      <c r="V257" s="34">
        <f>Calculations!AB233</f>
        <v>2.3447344734473448</v>
      </c>
      <c r="W257" s="34">
        <f>Calculations!AA233</f>
        <v>0.30199999999999999</v>
      </c>
      <c r="X257" s="34">
        <f>Calculations!AC233</f>
        <v>0.67956795679567961</v>
      </c>
      <c r="Y257" s="34">
        <f>Calculations!AE233</f>
        <v>2.0910000000000002</v>
      </c>
      <c r="Z257" s="34">
        <f>Calculations!AG233</f>
        <v>4.7052205220522056</v>
      </c>
      <c r="AA257" s="34">
        <f>Calculations!AF233</f>
        <v>2.91</v>
      </c>
      <c r="AB257" s="34">
        <f>Calculations!AH233</f>
        <v>6.5481548154815492</v>
      </c>
      <c r="AC257" s="21" t="s">
        <v>52</v>
      </c>
      <c r="AD257" s="20" t="s">
        <v>880</v>
      </c>
      <c r="AE257" s="26" t="s">
        <v>881</v>
      </c>
      <c r="AF257" s="26" t="s">
        <v>886</v>
      </c>
      <c r="AG257" s="26"/>
      <c r="AH257" s="20"/>
    </row>
    <row r="258" spans="2:34" x14ac:dyDescent="0.25">
      <c r="B258" s="11" t="str">
        <f>Calculations!A234</f>
        <v>19P060</v>
      </c>
      <c r="C258" s="20" t="str">
        <f>Calculations!B234</f>
        <v>Bushells Farm, Mill Lane, Goosnargh, Preston, PR3 2BJ</v>
      </c>
      <c r="D258" s="20" t="str">
        <f>Calculations!C234</f>
        <v>Preston</v>
      </c>
      <c r="E258" s="11" t="str">
        <f>Calculations!D234</f>
        <v>Housing</v>
      </c>
      <c r="F258" s="34">
        <f>Calculations!E234</f>
        <v>8.1829999999999998</v>
      </c>
      <c r="G258" s="34">
        <f>Calculations!I234</f>
        <v>8.1829999999999998</v>
      </c>
      <c r="H258" s="34">
        <f>Calculations!M234</f>
        <v>100</v>
      </c>
      <c r="I258" s="34">
        <f>Calculations!H234</f>
        <v>0</v>
      </c>
      <c r="J258" s="34">
        <f>Calculations!L234</f>
        <v>0</v>
      </c>
      <c r="K258" s="34">
        <f>Calculations!G234</f>
        <v>0</v>
      </c>
      <c r="L258" s="34">
        <f>Calculations!K234</f>
        <v>0</v>
      </c>
      <c r="M258" s="34">
        <f>Calculations!F234</f>
        <v>0</v>
      </c>
      <c r="N258" s="34">
        <f>Calculations!J234</f>
        <v>0</v>
      </c>
      <c r="O258" s="34">
        <f>Calculations!S234</f>
        <v>0.36499999999999999</v>
      </c>
      <c r="P258" s="34">
        <f>Calculations!X234</f>
        <v>4.4604668214591223</v>
      </c>
      <c r="Q258" s="34">
        <f>Calculations!P234</f>
        <v>4.1000000000000002E-2</v>
      </c>
      <c r="R258" s="34">
        <f>Calculations!V234</f>
        <v>1.4175730172308443</v>
      </c>
      <c r="S258" s="34">
        <f>Calculations!O234</f>
        <v>7.4999999999999997E-2</v>
      </c>
      <c r="T258" s="34">
        <f>Calculations!T234</f>
        <v>0.91653427838201151</v>
      </c>
      <c r="U258" s="34">
        <f>Calculations!Z234</f>
        <v>0</v>
      </c>
      <c r="V258" s="34">
        <f>Calculations!AB234</f>
        <v>0</v>
      </c>
      <c r="W258" s="34">
        <f>Calculations!AA234</f>
        <v>0</v>
      </c>
      <c r="X258" s="34">
        <f>Calculations!AC234</f>
        <v>0</v>
      </c>
      <c r="Y258" s="34">
        <f>Calculations!AE234</f>
        <v>0.22900000000000001</v>
      </c>
      <c r="Z258" s="34">
        <f>Calculations!AG234</f>
        <v>2.7984846633264082</v>
      </c>
      <c r="AA258" s="34">
        <f>Calculations!AF234</f>
        <v>0.35299999999999998</v>
      </c>
      <c r="AB258" s="34">
        <f>Calculations!AH234</f>
        <v>4.313821336918001</v>
      </c>
      <c r="AC258" s="21" t="s">
        <v>52</v>
      </c>
      <c r="AD258" s="20" t="s">
        <v>883</v>
      </c>
      <c r="AE258" s="26" t="s">
        <v>889</v>
      </c>
      <c r="AF258" s="26" t="s">
        <v>890</v>
      </c>
      <c r="AG258" s="26"/>
      <c r="AH258" s="20"/>
    </row>
    <row r="259" spans="2:34" x14ac:dyDescent="0.25">
      <c r="B259" s="11" t="str">
        <f>Calculations!A235</f>
        <v>19P061</v>
      </c>
      <c r="C259" s="20" t="str">
        <f>Calculations!B235</f>
        <v>Horrocks Quarter, Queen Street</v>
      </c>
      <c r="D259" s="20" t="str">
        <f>Calculations!C235</f>
        <v>Preston</v>
      </c>
      <c r="E259" s="11" t="str">
        <f>Calculations!D235</f>
        <v>Mixed Use</v>
      </c>
      <c r="F259" s="34">
        <f>Calculations!E235</f>
        <v>2.7749999999999999</v>
      </c>
      <c r="G259" s="34">
        <f>Calculations!I235</f>
        <v>2.7749999999999999</v>
      </c>
      <c r="H259" s="34">
        <f>Calculations!M235</f>
        <v>100</v>
      </c>
      <c r="I259" s="34">
        <f>Calculations!H235</f>
        <v>0</v>
      </c>
      <c r="J259" s="34">
        <f>Calculations!L235</f>
        <v>0</v>
      </c>
      <c r="K259" s="34">
        <f>Calculations!G235</f>
        <v>0</v>
      </c>
      <c r="L259" s="34">
        <f>Calculations!K235</f>
        <v>0</v>
      </c>
      <c r="M259" s="34">
        <f>Calculations!F235</f>
        <v>0</v>
      </c>
      <c r="N259" s="34">
        <f>Calculations!J235</f>
        <v>0</v>
      </c>
      <c r="O259" s="34">
        <f>Calculations!S235</f>
        <v>0.13800000000000001</v>
      </c>
      <c r="P259" s="34">
        <f>Calculations!X235</f>
        <v>4.9729729729729737</v>
      </c>
      <c r="Q259" s="34">
        <f>Calculations!P235</f>
        <v>2.5999999999999999E-2</v>
      </c>
      <c r="R259" s="34">
        <f>Calculations!V235</f>
        <v>1.8378378378378382</v>
      </c>
      <c r="S259" s="34">
        <f>Calculations!O235</f>
        <v>2.5000000000000001E-2</v>
      </c>
      <c r="T259" s="34">
        <f>Calculations!T235</f>
        <v>0.90090090090090091</v>
      </c>
      <c r="U259" s="34">
        <f>Calculations!Z235</f>
        <v>0</v>
      </c>
      <c r="V259" s="34">
        <f>Calculations!AB235</f>
        <v>0</v>
      </c>
      <c r="W259" s="34">
        <f>Calculations!AA235</f>
        <v>0</v>
      </c>
      <c r="X259" s="34">
        <f>Calculations!AC235</f>
        <v>0</v>
      </c>
      <c r="Y259" s="34">
        <f>Calculations!AE235</f>
        <v>0.09</v>
      </c>
      <c r="Z259" s="34">
        <f>Calculations!AG235</f>
        <v>3.2432432432432434</v>
      </c>
      <c r="AA259" s="34">
        <f>Calculations!AF235</f>
        <v>0.14299999999999999</v>
      </c>
      <c r="AB259" s="34">
        <f>Calculations!AH235</f>
        <v>5.1531531531531529</v>
      </c>
      <c r="AC259" s="21" t="s">
        <v>52</v>
      </c>
      <c r="AD259" s="20" t="s">
        <v>883</v>
      </c>
      <c r="AE259" s="26" t="s">
        <v>889</v>
      </c>
      <c r="AF259" s="26" t="s">
        <v>890</v>
      </c>
      <c r="AG259" s="26"/>
      <c r="AH259" s="20"/>
    </row>
    <row r="260" spans="2:34" x14ac:dyDescent="0.25">
      <c r="B260" s="11" t="str">
        <f>Calculations!A236</f>
        <v>19P062</v>
      </c>
      <c r="C260" s="20" t="str">
        <f>Calculations!B236</f>
        <v>Land to the north of Jepps Lane</v>
      </c>
      <c r="D260" s="20" t="str">
        <f>Calculations!C236</f>
        <v>Preston</v>
      </c>
      <c r="E260" s="11" t="str">
        <f>Calculations!D236</f>
        <v>Housing</v>
      </c>
      <c r="F260" s="34">
        <f>Calculations!E236</f>
        <v>8.5589999999999993</v>
      </c>
      <c r="G260" s="34">
        <f>Calculations!I236</f>
        <v>8.5589999999999993</v>
      </c>
      <c r="H260" s="34">
        <f>Calculations!M236</f>
        <v>100</v>
      </c>
      <c r="I260" s="34">
        <f>Calculations!H236</f>
        <v>0</v>
      </c>
      <c r="J260" s="34">
        <f>Calculations!L236</f>
        <v>0</v>
      </c>
      <c r="K260" s="34">
        <f>Calculations!G236</f>
        <v>0</v>
      </c>
      <c r="L260" s="34">
        <f>Calculations!K236</f>
        <v>0</v>
      </c>
      <c r="M260" s="34">
        <f>Calculations!F236</f>
        <v>0</v>
      </c>
      <c r="N260" s="34">
        <f>Calculations!J236</f>
        <v>0</v>
      </c>
      <c r="O260" s="34">
        <f>Calculations!S236</f>
        <v>1.0820000000000001</v>
      </c>
      <c r="P260" s="34">
        <f>Calculations!X236</f>
        <v>12.641663745764694</v>
      </c>
      <c r="Q260" s="34">
        <f>Calculations!P236</f>
        <v>0.20699999999999999</v>
      </c>
      <c r="R260" s="34">
        <f>Calculations!V236</f>
        <v>6.2740974412898707</v>
      </c>
      <c r="S260" s="34">
        <f>Calculations!O236</f>
        <v>0.33</v>
      </c>
      <c r="T260" s="34">
        <f>Calculations!T236</f>
        <v>3.8555906063792507</v>
      </c>
      <c r="U260" s="34">
        <f>Calculations!Z236</f>
        <v>0</v>
      </c>
      <c r="V260" s="34">
        <f>Calculations!AB236</f>
        <v>0</v>
      </c>
      <c r="W260" s="34">
        <f>Calculations!AA236</f>
        <v>0</v>
      </c>
      <c r="X260" s="34">
        <f>Calculations!AC236</f>
        <v>0</v>
      </c>
      <c r="Y260" s="34">
        <f>Calculations!AE236</f>
        <v>0.36899999999999999</v>
      </c>
      <c r="Z260" s="34">
        <f>Calculations!AG236</f>
        <v>4.3112513144058884</v>
      </c>
      <c r="AA260" s="34">
        <f>Calculations!AF236</f>
        <v>0.52100000000000002</v>
      </c>
      <c r="AB260" s="34">
        <f>Calculations!AH236</f>
        <v>6.0871597149199683</v>
      </c>
      <c r="AC260" s="21" t="s">
        <v>52</v>
      </c>
      <c r="AD260" s="20" t="s">
        <v>883</v>
      </c>
      <c r="AE260" s="26" t="s">
        <v>889</v>
      </c>
      <c r="AF260" s="26" t="s">
        <v>890</v>
      </c>
      <c r="AG260" s="26"/>
      <c r="AH260" s="20"/>
    </row>
    <row r="261" spans="2:34" ht="75" x14ac:dyDescent="0.25">
      <c r="B261" s="11" t="str">
        <f>Calculations!A237</f>
        <v>19P064</v>
      </c>
      <c r="C261" s="20" t="str">
        <f>Calculations!B237</f>
        <v>Land at Lightfoot Green Lane</v>
      </c>
      <c r="D261" s="20" t="str">
        <f>Calculations!C237</f>
        <v>Preston</v>
      </c>
      <c r="E261" s="11" t="str">
        <f>Calculations!D237</f>
        <v>Housing</v>
      </c>
      <c r="F261" s="34">
        <f>Calculations!E237</f>
        <v>7.2389999999999999</v>
      </c>
      <c r="G261" s="34">
        <f>Calculations!I237</f>
        <v>6.734</v>
      </c>
      <c r="H261" s="34">
        <f>Calculations!M237</f>
        <v>93.023898328498404</v>
      </c>
      <c r="I261" s="34">
        <f>Calculations!H237</f>
        <v>0.114</v>
      </c>
      <c r="J261" s="34">
        <f>Calculations!L237</f>
        <v>1.5748031496062991</v>
      </c>
      <c r="K261" s="34">
        <f>Calculations!G237</f>
        <v>1.4999999999999999E-2</v>
      </c>
      <c r="L261" s="34">
        <f>Calculations!K237</f>
        <v>0.20721094073767096</v>
      </c>
      <c r="M261" s="34">
        <f>Calculations!F237</f>
        <v>0.376</v>
      </c>
      <c r="N261" s="34">
        <f>Calculations!J237</f>
        <v>5.1940875811576186</v>
      </c>
      <c r="O261" s="34">
        <f>Calculations!S237</f>
        <v>0.23299999999999998</v>
      </c>
      <c r="P261" s="34">
        <f>Calculations!X237</f>
        <v>3.2186766127918216</v>
      </c>
      <c r="Q261" s="34">
        <f>Calculations!P237</f>
        <v>2.8000000000000001E-2</v>
      </c>
      <c r="R261" s="34">
        <f>Calculations!V237</f>
        <v>1.5609890868904546</v>
      </c>
      <c r="S261" s="34">
        <f>Calculations!O237</f>
        <v>8.5000000000000006E-2</v>
      </c>
      <c r="T261" s="34">
        <f>Calculations!T237</f>
        <v>1.1741953308468021</v>
      </c>
      <c r="U261" s="34">
        <f>Calculations!Z237</f>
        <v>0.19500000000000001</v>
      </c>
      <c r="V261" s="34">
        <f>Calculations!AB237</f>
        <v>2.6937422295897226</v>
      </c>
      <c r="W261" s="34">
        <f>Calculations!AA237</f>
        <v>0.06</v>
      </c>
      <c r="X261" s="34">
        <f>Calculations!AC237</f>
        <v>0.82884376295068385</v>
      </c>
      <c r="Y261" s="34">
        <f>Calculations!AE237</f>
        <v>0.09</v>
      </c>
      <c r="Z261" s="34">
        <f>Calculations!AG237</f>
        <v>1.2432656444260257</v>
      </c>
      <c r="AA261" s="34">
        <f>Calculations!AF237</f>
        <v>0.14899999999999999</v>
      </c>
      <c r="AB261" s="34">
        <f>Calculations!AH237</f>
        <v>2.0582953446608645</v>
      </c>
      <c r="AC261" s="21" t="s">
        <v>52</v>
      </c>
      <c r="AD261" s="20" t="s">
        <v>880</v>
      </c>
      <c r="AE261" s="26" t="s">
        <v>881</v>
      </c>
      <c r="AF261" s="26" t="s">
        <v>886</v>
      </c>
      <c r="AG261" s="26"/>
      <c r="AH261" s="20"/>
    </row>
    <row r="262" spans="2:34" x14ac:dyDescent="0.25">
      <c r="B262" s="11" t="str">
        <f>Calculations!A238</f>
        <v>19P065</v>
      </c>
      <c r="C262" s="20" t="str">
        <f>Calculations!B238</f>
        <v>Land North Of Pope's Farm, Woodplumpton Lane</v>
      </c>
      <c r="D262" s="20" t="str">
        <f>Calculations!C238</f>
        <v>Preston</v>
      </c>
      <c r="E262" s="11" t="str">
        <f>Calculations!D238</f>
        <v>Housing</v>
      </c>
      <c r="F262" s="34">
        <f>Calculations!E238</f>
        <v>9.5670000000000002</v>
      </c>
      <c r="G262" s="34">
        <f>Calculations!I238</f>
        <v>9.5670000000000002</v>
      </c>
      <c r="H262" s="34">
        <f>Calculations!M238</f>
        <v>100</v>
      </c>
      <c r="I262" s="34">
        <f>Calculations!H238</f>
        <v>0</v>
      </c>
      <c r="J262" s="34">
        <f>Calculations!L238</f>
        <v>0</v>
      </c>
      <c r="K262" s="34">
        <f>Calculations!G238</f>
        <v>0</v>
      </c>
      <c r="L262" s="34">
        <f>Calculations!K238</f>
        <v>0</v>
      </c>
      <c r="M262" s="34">
        <f>Calculations!F238</f>
        <v>0</v>
      </c>
      <c r="N262" s="34">
        <f>Calculations!J238</f>
        <v>0</v>
      </c>
      <c r="O262" s="34">
        <f>Calculations!S238</f>
        <v>1.2999999999999998</v>
      </c>
      <c r="P262" s="34">
        <f>Calculations!X238</f>
        <v>13.588376711612835</v>
      </c>
      <c r="Q262" s="34">
        <f>Calculations!P238</f>
        <v>0.14699999999999999</v>
      </c>
      <c r="R262" s="34">
        <f>Calculations!V238</f>
        <v>4.6618584718302492</v>
      </c>
      <c r="S262" s="34">
        <f>Calculations!O238</f>
        <v>0.29899999999999999</v>
      </c>
      <c r="T262" s="34">
        <f>Calculations!T238</f>
        <v>3.1253266436709519</v>
      </c>
      <c r="U262" s="34">
        <f>Calculations!Z238</f>
        <v>0</v>
      </c>
      <c r="V262" s="34">
        <f>Calculations!AB238</f>
        <v>0</v>
      </c>
      <c r="W262" s="34">
        <f>Calculations!AA238</f>
        <v>0</v>
      </c>
      <c r="X262" s="34">
        <f>Calculations!AC238</f>
        <v>0</v>
      </c>
      <c r="Y262" s="34">
        <f>Calculations!AE238</f>
        <v>0.73299999999999998</v>
      </c>
      <c r="Z262" s="34">
        <f>Calculations!AG238</f>
        <v>7.6617539458555441</v>
      </c>
      <c r="AA262" s="34">
        <f>Calculations!AF238</f>
        <v>1.22</v>
      </c>
      <c r="AB262" s="34">
        <f>Calculations!AH238</f>
        <v>12.752168913975122</v>
      </c>
      <c r="AC262" s="21" t="s">
        <v>52</v>
      </c>
      <c r="AD262" s="20" t="s">
        <v>883</v>
      </c>
      <c r="AE262" s="26" t="s">
        <v>889</v>
      </c>
      <c r="AF262" s="26" t="s">
        <v>890</v>
      </c>
      <c r="AG262" s="26"/>
      <c r="AH262" s="20"/>
    </row>
    <row r="263" spans="2:34" ht="75" x14ac:dyDescent="0.25">
      <c r="B263" s="11" t="str">
        <f>Calculations!A239</f>
        <v>19P066</v>
      </c>
      <c r="C263" s="20" t="str">
        <f>Calculations!B239</f>
        <v>Springfield Training Ground, Dodney Drive</v>
      </c>
      <c r="D263" s="20" t="str">
        <f>Calculations!C239</f>
        <v>Preston</v>
      </c>
      <c r="E263" s="11" t="str">
        <f>Calculations!D239</f>
        <v>Housing</v>
      </c>
      <c r="F263" s="34">
        <f>Calculations!E239</f>
        <v>5.7229999999999999</v>
      </c>
      <c r="G263" s="34">
        <f>Calculations!I239</f>
        <v>0.22199999999999964</v>
      </c>
      <c r="H263" s="34">
        <f>Calculations!M239</f>
        <v>3.8790843962956427</v>
      </c>
      <c r="I263" s="34">
        <f>Calculations!H239</f>
        <v>0.495</v>
      </c>
      <c r="J263" s="34">
        <f>Calculations!L239</f>
        <v>8.6493098025511106</v>
      </c>
      <c r="K263" s="34">
        <f>Calculations!G239</f>
        <v>0</v>
      </c>
      <c r="L263" s="34">
        <f>Calculations!K239</f>
        <v>0</v>
      </c>
      <c r="M263" s="34">
        <f>Calculations!F239</f>
        <v>5.0060000000000002</v>
      </c>
      <c r="N263" s="34">
        <f>Calculations!J239</f>
        <v>87.471605801153245</v>
      </c>
      <c r="O263" s="34">
        <f>Calculations!S239</f>
        <v>1.2150000000000001</v>
      </c>
      <c r="P263" s="34">
        <f>Calculations!X239</f>
        <v>21.23012406080727</v>
      </c>
      <c r="Q263" s="34">
        <f>Calculations!P239</f>
        <v>0.13900000000000001</v>
      </c>
      <c r="R263" s="34">
        <f>Calculations!V239</f>
        <v>3.37235715533811</v>
      </c>
      <c r="S263" s="34">
        <f>Calculations!O239</f>
        <v>5.3999999999999999E-2</v>
      </c>
      <c r="T263" s="34">
        <f>Calculations!T239</f>
        <v>0.94356106936921202</v>
      </c>
      <c r="U263" s="34">
        <f>Calculations!Z239</f>
        <v>0</v>
      </c>
      <c r="V263" s="34">
        <f>Calculations!AB239</f>
        <v>0</v>
      </c>
      <c r="W263" s="34">
        <f>Calculations!AA239</f>
        <v>0</v>
      </c>
      <c r="X263" s="34">
        <f>Calculations!AC239</f>
        <v>0</v>
      </c>
      <c r="Y263" s="34">
        <f>Calculations!AE239</f>
        <v>0.754</v>
      </c>
      <c r="Z263" s="34">
        <f>Calculations!AG239</f>
        <v>13.174908264896034</v>
      </c>
      <c r="AA263" s="34">
        <f>Calculations!AF239</f>
        <v>1.3979999999999999</v>
      </c>
      <c r="AB263" s="34">
        <f>Calculations!AH239</f>
        <v>24.427747684780709</v>
      </c>
      <c r="AC263" s="21" t="s">
        <v>52</v>
      </c>
      <c r="AD263" s="20" t="s">
        <v>880</v>
      </c>
      <c r="AE263" s="26" t="s">
        <v>881</v>
      </c>
      <c r="AF263" s="26" t="s">
        <v>886</v>
      </c>
      <c r="AG263" s="26" t="s">
        <v>905</v>
      </c>
      <c r="AH263" s="20" t="s">
        <v>906</v>
      </c>
    </row>
    <row r="264" spans="2:34" ht="75" x14ac:dyDescent="0.25">
      <c r="B264" s="11" t="str">
        <f>Calculations!A240</f>
        <v>19P067</v>
      </c>
      <c r="C264" s="20" t="str">
        <f>Calculations!B240</f>
        <v>Land off Tudor Avenue, Lea, PR2 1YB</v>
      </c>
      <c r="D264" s="20" t="str">
        <f>Calculations!C240</f>
        <v>Preston</v>
      </c>
      <c r="E264" s="11" t="str">
        <f>Calculations!D240</f>
        <v>Housing</v>
      </c>
      <c r="F264" s="34">
        <f>Calculations!E240</f>
        <v>3.5529999999999999</v>
      </c>
      <c r="G264" s="34">
        <f>Calculations!I240</f>
        <v>0.93499999999999983</v>
      </c>
      <c r="H264" s="34">
        <f>Calculations!M240</f>
        <v>26.315789473684205</v>
      </c>
      <c r="I264" s="34">
        <f>Calculations!H240</f>
        <v>1.5349999999999999</v>
      </c>
      <c r="J264" s="34">
        <f>Calculations!L240</f>
        <v>43.202927103855892</v>
      </c>
      <c r="K264" s="34">
        <f>Calculations!G240</f>
        <v>0</v>
      </c>
      <c r="L264" s="34">
        <f>Calculations!K240</f>
        <v>0</v>
      </c>
      <c r="M264" s="34">
        <f>Calculations!F240</f>
        <v>1.083</v>
      </c>
      <c r="N264" s="34">
        <f>Calculations!J240</f>
        <v>30.481283422459892</v>
      </c>
      <c r="O264" s="34">
        <f>Calculations!S240</f>
        <v>1.1930000000000001</v>
      </c>
      <c r="P264" s="34">
        <f>Calculations!X240</f>
        <v>33.577258654658038</v>
      </c>
      <c r="Q264" s="34">
        <f>Calculations!P240</f>
        <v>0.29199999999999998</v>
      </c>
      <c r="R264" s="34">
        <f>Calculations!V240</f>
        <v>12.974950745848579</v>
      </c>
      <c r="S264" s="34">
        <f>Calculations!O240</f>
        <v>0.16900000000000001</v>
      </c>
      <c r="T264" s="34">
        <f>Calculations!T240</f>
        <v>4.756543765831692</v>
      </c>
      <c r="U264" s="34">
        <f>Calculations!Z240</f>
        <v>0</v>
      </c>
      <c r="V264" s="34">
        <f>Calculations!AB240</f>
        <v>0</v>
      </c>
      <c r="W264" s="34">
        <f>Calculations!AA240</f>
        <v>0</v>
      </c>
      <c r="X264" s="34">
        <f>Calculations!AC240</f>
        <v>0</v>
      </c>
      <c r="Y264" s="34">
        <f>Calculations!AE240</f>
        <v>0.86599999999999999</v>
      </c>
      <c r="Z264" s="34">
        <f>Calculations!AG240</f>
        <v>24.373768646214465</v>
      </c>
      <c r="AA264" s="34">
        <f>Calculations!AF240</f>
        <v>0.998</v>
      </c>
      <c r="AB264" s="34">
        <f>Calculations!AH240</f>
        <v>28.088938924852236</v>
      </c>
      <c r="AC264" s="21" t="s">
        <v>52</v>
      </c>
      <c r="AD264" s="20" t="s">
        <v>880</v>
      </c>
      <c r="AE264" s="26" t="s">
        <v>881</v>
      </c>
      <c r="AF264" s="26" t="s">
        <v>886</v>
      </c>
      <c r="AG264" s="26" t="s">
        <v>907</v>
      </c>
      <c r="AH264" s="20" t="s">
        <v>906</v>
      </c>
    </row>
    <row r="265" spans="2:34" x14ac:dyDescent="0.25">
      <c r="B265" s="11" t="str">
        <f>Calculations!A241</f>
        <v>19P069</v>
      </c>
      <c r="C265" s="20" t="str">
        <f>Calculations!B241</f>
        <v>Land to the Rear of 25 &amp; 27 Whittingham Lane</v>
      </c>
      <c r="D265" s="20" t="str">
        <f>Calculations!C241</f>
        <v>Preston</v>
      </c>
      <c r="E265" s="11" t="str">
        <f>Calculations!D241</f>
        <v>Housing</v>
      </c>
      <c r="F265" s="34">
        <f>Calculations!E241</f>
        <v>0.746</v>
      </c>
      <c r="G265" s="34">
        <f>Calculations!I241</f>
        <v>0.746</v>
      </c>
      <c r="H265" s="34">
        <f>Calculations!M241</f>
        <v>100</v>
      </c>
      <c r="I265" s="34">
        <f>Calculations!H241</f>
        <v>0</v>
      </c>
      <c r="J265" s="34">
        <f>Calculations!L241</f>
        <v>0</v>
      </c>
      <c r="K265" s="34">
        <f>Calculations!G241</f>
        <v>0</v>
      </c>
      <c r="L265" s="34">
        <f>Calculations!K241</f>
        <v>0</v>
      </c>
      <c r="M265" s="34">
        <f>Calculations!F241</f>
        <v>0</v>
      </c>
      <c r="N265" s="34">
        <f>Calculations!J241</f>
        <v>0</v>
      </c>
      <c r="O265" s="34">
        <f>Calculations!S241</f>
        <v>0</v>
      </c>
      <c r="P265" s="34">
        <f>Calculations!X241</f>
        <v>0</v>
      </c>
      <c r="Q265" s="34">
        <f>Calculations!P241</f>
        <v>0</v>
      </c>
      <c r="R265" s="34">
        <f>Calculations!V241</f>
        <v>0</v>
      </c>
      <c r="S265" s="34">
        <f>Calculations!O241</f>
        <v>0</v>
      </c>
      <c r="T265" s="34">
        <f>Calculations!T241</f>
        <v>0</v>
      </c>
      <c r="U265" s="34">
        <f>Calculations!Z241</f>
        <v>0</v>
      </c>
      <c r="V265" s="34">
        <f>Calculations!AB241</f>
        <v>0</v>
      </c>
      <c r="W265" s="34">
        <f>Calculations!AA241</f>
        <v>0</v>
      </c>
      <c r="X265" s="34">
        <f>Calculations!AC241</f>
        <v>0</v>
      </c>
      <c r="Y265" s="34">
        <f>Calculations!AE241</f>
        <v>0</v>
      </c>
      <c r="Z265" s="34">
        <f>Calculations!AG241</f>
        <v>0</v>
      </c>
      <c r="AA265" s="34">
        <f>Calculations!AF241</f>
        <v>0.02</v>
      </c>
      <c r="AB265" s="34">
        <f>Calculations!AH241</f>
        <v>2.6809651474530831</v>
      </c>
      <c r="AC265" s="21" t="s">
        <v>52</v>
      </c>
      <c r="AD265" s="20" t="s">
        <v>883</v>
      </c>
      <c r="AE265" s="26" t="s">
        <v>889</v>
      </c>
      <c r="AF265" s="26" t="s">
        <v>890</v>
      </c>
      <c r="AG265" s="26"/>
      <c r="AH265" s="20"/>
    </row>
    <row r="266" spans="2:34" x14ac:dyDescent="0.25">
      <c r="B266" s="11" t="str">
        <f>Calculations!A242</f>
        <v>19P070</v>
      </c>
      <c r="C266" s="20" t="str">
        <f>Calculations!B242</f>
        <v>Ribblesdale Nurseries, Newsham Hall Lane</v>
      </c>
      <c r="D266" s="20" t="str">
        <f>Calculations!C242</f>
        <v>Preston</v>
      </c>
      <c r="E266" s="11" t="str">
        <f>Calculations!D242</f>
        <v>Housing</v>
      </c>
      <c r="F266" s="34">
        <f>Calculations!E242</f>
        <v>0.54100000000000004</v>
      </c>
      <c r="G266" s="34">
        <f>Calculations!I242</f>
        <v>0.54100000000000004</v>
      </c>
      <c r="H266" s="34">
        <f>Calculations!M242</f>
        <v>100</v>
      </c>
      <c r="I266" s="34">
        <f>Calculations!H242</f>
        <v>0</v>
      </c>
      <c r="J266" s="34">
        <f>Calculations!L242</f>
        <v>0</v>
      </c>
      <c r="K266" s="34">
        <f>Calculations!G242</f>
        <v>0</v>
      </c>
      <c r="L266" s="34">
        <f>Calculations!K242</f>
        <v>0</v>
      </c>
      <c r="M266" s="34">
        <f>Calculations!F242</f>
        <v>0</v>
      </c>
      <c r="N266" s="34">
        <f>Calculations!J242</f>
        <v>0</v>
      </c>
      <c r="O266" s="34">
        <f>Calculations!S242</f>
        <v>4.0000000000000001E-3</v>
      </c>
      <c r="P266" s="34">
        <f>Calculations!X242</f>
        <v>0.73937153419593349</v>
      </c>
      <c r="Q266" s="34">
        <f>Calculations!P242</f>
        <v>0</v>
      </c>
      <c r="R266" s="34">
        <f>Calculations!V242</f>
        <v>0</v>
      </c>
      <c r="S266" s="34">
        <f>Calculations!O242</f>
        <v>0</v>
      </c>
      <c r="T266" s="34">
        <f>Calculations!T242</f>
        <v>0</v>
      </c>
      <c r="U266" s="34">
        <f>Calculations!Z242</f>
        <v>0</v>
      </c>
      <c r="V266" s="34">
        <f>Calculations!AB242</f>
        <v>0</v>
      </c>
      <c r="W266" s="34">
        <f>Calculations!AA242</f>
        <v>0</v>
      </c>
      <c r="X266" s="34">
        <f>Calculations!AC242</f>
        <v>0</v>
      </c>
      <c r="Y266" s="34">
        <f>Calculations!AE242</f>
        <v>3.0000000000000001E-3</v>
      </c>
      <c r="Z266" s="34">
        <f>Calculations!AG242</f>
        <v>0.55452865064695012</v>
      </c>
      <c r="AA266" s="34">
        <f>Calculations!AF242</f>
        <v>6.0000000000000001E-3</v>
      </c>
      <c r="AB266" s="34">
        <f>Calculations!AH242</f>
        <v>1.1090573012939002</v>
      </c>
      <c r="AC266" s="21" t="s">
        <v>52</v>
      </c>
      <c r="AD266" s="20" t="s">
        <v>883</v>
      </c>
      <c r="AE266" s="26" t="s">
        <v>889</v>
      </c>
      <c r="AF266" s="26" t="s">
        <v>890</v>
      </c>
      <c r="AG266" s="26"/>
      <c r="AH266" s="20"/>
    </row>
    <row r="267" spans="2:34" x14ac:dyDescent="0.25">
      <c r="B267" s="11" t="str">
        <f>Calculations!A243</f>
        <v>19P071</v>
      </c>
      <c r="C267" s="20" t="str">
        <f>Calculations!B243</f>
        <v>Land at Helms Farm</v>
      </c>
      <c r="D267" s="20" t="str">
        <f>Calculations!C243</f>
        <v>Preston</v>
      </c>
      <c r="E267" s="11" t="str">
        <f>Calculations!D243</f>
        <v>Housing</v>
      </c>
      <c r="F267" s="34">
        <f>Calculations!E243</f>
        <v>10.564</v>
      </c>
      <c r="G267" s="34">
        <f>Calculations!I243</f>
        <v>10.564</v>
      </c>
      <c r="H267" s="34">
        <f>Calculations!M243</f>
        <v>100</v>
      </c>
      <c r="I267" s="34">
        <f>Calculations!H243</f>
        <v>0</v>
      </c>
      <c r="J267" s="34">
        <f>Calculations!L243</f>
        <v>0</v>
      </c>
      <c r="K267" s="34">
        <f>Calculations!G243</f>
        <v>0</v>
      </c>
      <c r="L267" s="34">
        <f>Calculations!K243</f>
        <v>0</v>
      </c>
      <c r="M267" s="34">
        <f>Calculations!F243</f>
        <v>0</v>
      </c>
      <c r="N267" s="34">
        <f>Calculations!J243</f>
        <v>0</v>
      </c>
      <c r="O267" s="34">
        <f>Calculations!S243</f>
        <v>0.29700000000000004</v>
      </c>
      <c r="P267" s="34">
        <f>Calculations!X243</f>
        <v>2.8114350624763351</v>
      </c>
      <c r="Q267" s="34">
        <f>Calculations!P243</f>
        <v>4.1000000000000002E-2</v>
      </c>
      <c r="R267" s="34">
        <f>Calculations!V243</f>
        <v>1.2021961378265809</v>
      </c>
      <c r="S267" s="34">
        <f>Calculations!O243</f>
        <v>8.5999999999999993E-2</v>
      </c>
      <c r="T267" s="34">
        <f>Calculations!T243</f>
        <v>0.81408557364634604</v>
      </c>
      <c r="U267" s="34">
        <f>Calculations!Z243</f>
        <v>0</v>
      </c>
      <c r="V267" s="34">
        <f>Calculations!AB243</f>
        <v>0</v>
      </c>
      <c r="W267" s="34">
        <f>Calculations!AA243</f>
        <v>0</v>
      </c>
      <c r="X267" s="34">
        <f>Calculations!AC243</f>
        <v>0</v>
      </c>
      <c r="Y267" s="34">
        <f>Calculations!AE243</f>
        <v>0.17599999999999999</v>
      </c>
      <c r="Z267" s="34">
        <f>Calculations!AG243</f>
        <v>1.6660355925785686</v>
      </c>
      <c r="AA267" s="34">
        <f>Calculations!AF243</f>
        <v>0.30599999999999999</v>
      </c>
      <c r="AB267" s="34">
        <f>Calculations!AH243</f>
        <v>2.8966300643695568</v>
      </c>
      <c r="AC267" s="21" t="s">
        <v>52</v>
      </c>
      <c r="AD267" s="20" t="s">
        <v>883</v>
      </c>
      <c r="AE267" s="26" t="s">
        <v>889</v>
      </c>
      <c r="AF267" s="26" t="s">
        <v>890</v>
      </c>
      <c r="AG267" s="26"/>
      <c r="AH267" s="20"/>
    </row>
    <row r="268" spans="2:34" x14ac:dyDescent="0.25">
      <c r="B268" s="11" t="str">
        <f>Calculations!A244</f>
        <v>19P072</v>
      </c>
      <c r="C268" s="20" t="str">
        <f>Calculations!B244</f>
        <v>Land South of Whittingham Lane</v>
      </c>
      <c r="D268" s="20" t="str">
        <f>Calculations!C244</f>
        <v>Preston</v>
      </c>
      <c r="E268" s="11" t="str">
        <f>Calculations!D244</f>
        <v>Housing</v>
      </c>
      <c r="F268" s="34">
        <f>Calculations!E244</f>
        <v>8.202</v>
      </c>
      <c r="G268" s="34">
        <f>Calculations!I244</f>
        <v>8.202</v>
      </c>
      <c r="H268" s="34">
        <f>Calculations!M244</f>
        <v>100</v>
      </c>
      <c r="I268" s="34">
        <f>Calculations!H244</f>
        <v>0</v>
      </c>
      <c r="J268" s="34">
        <f>Calculations!L244</f>
        <v>0</v>
      </c>
      <c r="K268" s="34">
        <f>Calculations!G244</f>
        <v>0</v>
      </c>
      <c r="L268" s="34">
        <f>Calculations!K244</f>
        <v>0</v>
      </c>
      <c r="M268" s="34">
        <f>Calculations!F244</f>
        <v>0</v>
      </c>
      <c r="N268" s="34">
        <f>Calculations!J244</f>
        <v>0</v>
      </c>
      <c r="O268" s="34">
        <f>Calculations!S244</f>
        <v>1.052</v>
      </c>
      <c r="P268" s="34">
        <f>Calculations!X244</f>
        <v>12.826139965861985</v>
      </c>
      <c r="Q268" s="34">
        <f>Calculations!P244</f>
        <v>0.14099999999999999</v>
      </c>
      <c r="R268" s="34">
        <f>Calculations!V244</f>
        <v>5.1328944159960992</v>
      </c>
      <c r="S268" s="34">
        <f>Calculations!O244</f>
        <v>0.28000000000000003</v>
      </c>
      <c r="T268" s="34">
        <f>Calculations!T244</f>
        <v>3.4138015118263842</v>
      </c>
      <c r="U268" s="34">
        <f>Calculations!Z244</f>
        <v>0</v>
      </c>
      <c r="V268" s="34">
        <f>Calculations!AB244</f>
        <v>0</v>
      </c>
      <c r="W268" s="34">
        <f>Calculations!AA244</f>
        <v>0</v>
      </c>
      <c r="X268" s="34">
        <f>Calculations!AC244</f>
        <v>0</v>
      </c>
      <c r="Y268" s="34">
        <f>Calculations!AE244</f>
        <v>0.497</v>
      </c>
      <c r="Z268" s="34">
        <f>Calculations!AG244</f>
        <v>6.0594976834918306</v>
      </c>
      <c r="AA268" s="34">
        <f>Calculations!AF244</f>
        <v>0.88100000000000001</v>
      </c>
      <c r="AB268" s="34">
        <f>Calculations!AH244</f>
        <v>10.741282613996587</v>
      </c>
      <c r="AC268" s="21" t="s">
        <v>52</v>
      </c>
      <c r="AD268" s="20" t="s">
        <v>883</v>
      </c>
      <c r="AE268" s="26" t="s">
        <v>889</v>
      </c>
      <c r="AF268" s="26" t="s">
        <v>890</v>
      </c>
      <c r="AG268" s="26"/>
      <c r="AH268" s="20"/>
    </row>
    <row r="269" spans="2:34" ht="25" x14ac:dyDescent="0.25">
      <c r="B269" s="11" t="str">
        <f>Calculations!A245</f>
        <v>19P075</v>
      </c>
      <c r="C269" s="20" t="str">
        <f>Calculations!B245</f>
        <v>The Larches, Larches Lane, Ashton in Ribble, Preston, PR2 1PS</v>
      </c>
      <c r="D269" s="20" t="str">
        <f>Calculations!C245</f>
        <v>Preston</v>
      </c>
      <c r="E269" s="11" t="str">
        <f>Calculations!D245</f>
        <v>Housing</v>
      </c>
      <c r="F269" s="34">
        <f>Calculations!E245</f>
        <v>2.1269999999999998</v>
      </c>
      <c r="G269" s="34">
        <f>Calculations!I245</f>
        <v>2.1269999999999998</v>
      </c>
      <c r="H269" s="34">
        <f>Calculations!M245</f>
        <v>100</v>
      </c>
      <c r="I269" s="34">
        <f>Calculations!H245</f>
        <v>0</v>
      </c>
      <c r="J269" s="34">
        <f>Calculations!L245</f>
        <v>0</v>
      </c>
      <c r="K269" s="34">
        <f>Calculations!G245</f>
        <v>0</v>
      </c>
      <c r="L269" s="34">
        <f>Calculations!K245</f>
        <v>0</v>
      </c>
      <c r="M269" s="34">
        <f>Calculations!F245</f>
        <v>0</v>
      </c>
      <c r="N269" s="34">
        <f>Calculations!J245</f>
        <v>0</v>
      </c>
      <c r="O269" s="34">
        <f>Calculations!S245</f>
        <v>3.6999999999999998E-2</v>
      </c>
      <c r="P269" s="34">
        <f>Calculations!X245</f>
        <v>1.7395392571697226</v>
      </c>
      <c r="Q269" s="34">
        <f>Calculations!P245</f>
        <v>1E-3</v>
      </c>
      <c r="R269" s="34">
        <f>Calculations!V245</f>
        <v>4.7014574518100621E-2</v>
      </c>
      <c r="S269" s="34">
        <f>Calculations!O245</f>
        <v>0</v>
      </c>
      <c r="T269" s="34">
        <f>Calculations!T245</f>
        <v>0</v>
      </c>
      <c r="U269" s="34">
        <f>Calculations!Z245</f>
        <v>0</v>
      </c>
      <c r="V269" s="34">
        <f>Calculations!AB245</f>
        <v>0</v>
      </c>
      <c r="W269" s="34">
        <f>Calculations!AA245</f>
        <v>0</v>
      </c>
      <c r="X269" s="34">
        <f>Calculations!AC245</f>
        <v>0</v>
      </c>
      <c r="Y269" s="34">
        <f>Calculations!AE245</f>
        <v>1.6E-2</v>
      </c>
      <c r="Z269" s="34">
        <f>Calculations!AG245</f>
        <v>0.75223319228960994</v>
      </c>
      <c r="AA269" s="34">
        <f>Calculations!AF245</f>
        <v>6.6000000000000003E-2</v>
      </c>
      <c r="AB269" s="34">
        <f>Calculations!AH245</f>
        <v>3.1029619181946408</v>
      </c>
      <c r="AC269" s="21" t="s">
        <v>52</v>
      </c>
      <c r="AD269" s="20" t="s">
        <v>883</v>
      </c>
      <c r="AE269" s="26" t="s">
        <v>889</v>
      </c>
      <c r="AF269" s="26" t="s">
        <v>890</v>
      </c>
      <c r="AG269" s="26"/>
      <c r="AH269" s="20"/>
    </row>
    <row r="270" spans="2:34" ht="25" x14ac:dyDescent="0.25">
      <c r="B270" s="11" t="str">
        <f>Calculations!A246</f>
        <v>19P076</v>
      </c>
      <c r="C270" s="20" t="str">
        <f>Calculations!B246</f>
        <v>Moor Park Tennis Courts, Moor Park Avenue, Preston, PR1 6AS</v>
      </c>
      <c r="D270" s="20" t="str">
        <f>Calculations!C246</f>
        <v>Preston</v>
      </c>
      <c r="E270" s="11" t="str">
        <f>Calculations!D246</f>
        <v>Housing</v>
      </c>
      <c r="F270" s="34">
        <f>Calculations!E246</f>
        <v>0.77700000000000002</v>
      </c>
      <c r="G270" s="34">
        <f>Calculations!I246</f>
        <v>0.77700000000000002</v>
      </c>
      <c r="H270" s="34">
        <f>Calculations!M246</f>
        <v>100</v>
      </c>
      <c r="I270" s="34">
        <f>Calculations!H246</f>
        <v>0</v>
      </c>
      <c r="J270" s="34">
        <f>Calculations!L246</f>
        <v>0</v>
      </c>
      <c r="K270" s="34">
        <f>Calculations!G246</f>
        <v>0</v>
      </c>
      <c r="L270" s="34">
        <f>Calculations!K246</f>
        <v>0</v>
      </c>
      <c r="M270" s="34">
        <f>Calculations!F246</f>
        <v>0</v>
      </c>
      <c r="N270" s="34">
        <f>Calculations!J246</f>
        <v>0</v>
      </c>
      <c r="O270" s="34">
        <f>Calculations!S246</f>
        <v>0</v>
      </c>
      <c r="P270" s="34">
        <f>Calculations!X246</f>
        <v>0</v>
      </c>
      <c r="Q270" s="34">
        <f>Calculations!P246</f>
        <v>0</v>
      </c>
      <c r="R270" s="34">
        <f>Calculations!V246</f>
        <v>0</v>
      </c>
      <c r="S270" s="34">
        <f>Calculations!O246</f>
        <v>0</v>
      </c>
      <c r="T270" s="34">
        <f>Calculations!T246</f>
        <v>0</v>
      </c>
      <c r="U270" s="34">
        <f>Calculations!Z246</f>
        <v>0</v>
      </c>
      <c r="V270" s="34">
        <f>Calculations!AB246</f>
        <v>0</v>
      </c>
      <c r="W270" s="34">
        <f>Calculations!AA246</f>
        <v>0</v>
      </c>
      <c r="X270" s="34">
        <f>Calculations!AC246</f>
        <v>0</v>
      </c>
      <c r="Y270" s="34">
        <f>Calculations!AE246</f>
        <v>0</v>
      </c>
      <c r="Z270" s="34">
        <f>Calculations!AG246</f>
        <v>0</v>
      </c>
      <c r="AA270" s="34">
        <f>Calculations!AF246</f>
        <v>0</v>
      </c>
      <c r="AB270" s="34">
        <f>Calculations!AH246</f>
        <v>0</v>
      </c>
      <c r="AC270" s="21" t="s">
        <v>52</v>
      </c>
      <c r="AD270" s="20" t="s">
        <v>885</v>
      </c>
      <c r="AE270" s="26" t="s">
        <v>893</v>
      </c>
      <c r="AF270" s="26" t="s">
        <v>894</v>
      </c>
      <c r="AG270" s="26"/>
      <c r="AH270" s="20"/>
    </row>
    <row r="271" spans="2:34" x14ac:dyDescent="0.25">
      <c r="B271" s="11" t="str">
        <f>Calculations!A247</f>
        <v>19P077</v>
      </c>
      <c r="C271" s="20" t="str">
        <f>Calculations!B247</f>
        <v>Trinity Square, Preston, PR1 2HB</v>
      </c>
      <c r="D271" s="20" t="str">
        <f>Calculations!C247</f>
        <v>Preston</v>
      </c>
      <c r="E271" s="11" t="str">
        <f>Calculations!D247</f>
        <v>Housing</v>
      </c>
      <c r="F271" s="34">
        <f>Calculations!E247</f>
        <v>0.42199999999999999</v>
      </c>
      <c r="G271" s="34">
        <f>Calculations!I247</f>
        <v>0.42199999999999999</v>
      </c>
      <c r="H271" s="34">
        <f>Calculations!M247</f>
        <v>100</v>
      </c>
      <c r="I271" s="34">
        <f>Calculations!H247</f>
        <v>0</v>
      </c>
      <c r="J271" s="34">
        <f>Calculations!L247</f>
        <v>0</v>
      </c>
      <c r="K271" s="34">
        <f>Calculations!G247</f>
        <v>0</v>
      </c>
      <c r="L271" s="34">
        <f>Calculations!K247</f>
        <v>0</v>
      </c>
      <c r="M271" s="34">
        <f>Calculations!F247</f>
        <v>0</v>
      </c>
      <c r="N271" s="34">
        <f>Calculations!J247</f>
        <v>0</v>
      </c>
      <c r="O271" s="34">
        <f>Calculations!S247</f>
        <v>0</v>
      </c>
      <c r="P271" s="34">
        <f>Calculations!X247</f>
        <v>0</v>
      </c>
      <c r="Q271" s="34">
        <f>Calculations!P247</f>
        <v>0</v>
      </c>
      <c r="R271" s="34">
        <f>Calculations!V247</f>
        <v>0</v>
      </c>
      <c r="S271" s="34">
        <f>Calculations!O247</f>
        <v>0</v>
      </c>
      <c r="T271" s="34">
        <f>Calculations!T247</f>
        <v>0</v>
      </c>
      <c r="U271" s="34">
        <f>Calculations!Z247</f>
        <v>0</v>
      </c>
      <c r="V271" s="34">
        <f>Calculations!AB247</f>
        <v>0</v>
      </c>
      <c r="W271" s="34">
        <f>Calculations!AA247</f>
        <v>0</v>
      </c>
      <c r="X271" s="34">
        <f>Calculations!AC247</f>
        <v>0</v>
      </c>
      <c r="Y271" s="34">
        <f>Calculations!AE247</f>
        <v>0</v>
      </c>
      <c r="Z271" s="34">
        <f>Calculations!AG247</f>
        <v>0</v>
      </c>
      <c r="AA271" s="34">
        <f>Calculations!AF247</f>
        <v>0</v>
      </c>
      <c r="AB271" s="34">
        <f>Calculations!AH247</f>
        <v>0</v>
      </c>
      <c r="AC271" s="21" t="s">
        <v>52</v>
      </c>
      <c r="AD271" s="20" t="s">
        <v>885</v>
      </c>
      <c r="AE271" s="26" t="s">
        <v>893</v>
      </c>
      <c r="AF271" s="26" t="s">
        <v>894</v>
      </c>
      <c r="AG271" s="26"/>
      <c r="AH271" s="20"/>
    </row>
    <row r="272" spans="2:34" x14ac:dyDescent="0.25">
      <c r="B272" s="11" t="str">
        <f>Calculations!A248</f>
        <v>19P078</v>
      </c>
      <c r="C272" s="20" t="str">
        <f>Calculations!B248</f>
        <v>115 Church Street, Preston, PR1 3BS</v>
      </c>
      <c r="D272" s="20" t="str">
        <f>Calculations!C248</f>
        <v>Preston</v>
      </c>
      <c r="E272" s="11" t="str">
        <f>Calculations!D248</f>
        <v>Housing</v>
      </c>
      <c r="F272" s="34">
        <f>Calculations!E248</f>
        <v>0.11799999999999999</v>
      </c>
      <c r="G272" s="34">
        <f>Calculations!I248</f>
        <v>0.11799999999999999</v>
      </c>
      <c r="H272" s="34">
        <f>Calculations!M248</f>
        <v>100</v>
      </c>
      <c r="I272" s="34">
        <f>Calculations!H248</f>
        <v>0</v>
      </c>
      <c r="J272" s="34">
        <f>Calculations!L248</f>
        <v>0</v>
      </c>
      <c r="K272" s="34">
        <f>Calculations!G248</f>
        <v>0</v>
      </c>
      <c r="L272" s="34">
        <f>Calculations!K248</f>
        <v>0</v>
      </c>
      <c r="M272" s="34">
        <f>Calculations!F248</f>
        <v>0</v>
      </c>
      <c r="N272" s="34">
        <f>Calculations!J248</f>
        <v>0</v>
      </c>
      <c r="O272" s="34">
        <f>Calculations!S248</f>
        <v>5.0000000000000001E-3</v>
      </c>
      <c r="P272" s="34">
        <f>Calculations!X248</f>
        <v>4.2372881355932206</v>
      </c>
      <c r="Q272" s="34">
        <f>Calculations!P248</f>
        <v>1E-3</v>
      </c>
      <c r="R272" s="34">
        <f>Calculations!V248</f>
        <v>0.84745762711864403</v>
      </c>
      <c r="S272" s="34">
        <f>Calculations!O248</f>
        <v>0</v>
      </c>
      <c r="T272" s="34">
        <f>Calculations!T248</f>
        <v>0</v>
      </c>
      <c r="U272" s="34">
        <f>Calculations!Z248</f>
        <v>0</v>
      </c>
      <c r="V272" s="34">
        <f>Calculations!AB248</f>
        <v>0</v>
      </c>
      <c r="W272" s="34">
        <f>Calculations!AA248</f>
        <v>0</v>
      </c>
      <c r="X272" s="34">
        <f>Calculations!AC248</f>
        <v>0</v>
      </c>
      <c r="Y272" s="34">
        <f>Calculations!AE248</f>
        <v>3.0000000000000001E-3</v>
      </c>
      <c r="Z272" s="34">
        <f>Calculations!AG248</f>
        <v>2.5423728813559325</v>
      </c>
      <c r="AA272" s="34">
        <f>Calculations!AF248</f>
        <v>4.0000000000000001E-3</v>
      </c>
      <c r="AB272" s="34">
        <f>Calculations!AH248</f>
        <v>3.3898305084745761</v>
      </c>
      <c r="AC272" s="21" t="s">
        <v>52</v>
      </c>
      <c r="AD272" s="20" t="s">
        <v>883</v>
      </c>
      <c r="AE272" s="26" t="s">
        <v>889</v>
      </c>
      <c r="AF272" s="26" t="s">
        <v>890</v>
      </c>
      <c r="AG272" s="26"/>
      <c r="AH272" s="20"/>
    </row>
    <row r="273" spans="2:34" x14ac:dyDescent="0.25">
      <c r="B273" s="11" t="str">
        <f>Calculations!A249</f>
        <v>19P079</v>
      </c>
      <c r="C273" s="20" t="str">
        <f>Calculations!B249</f>
        <v>North Road, Preston, PR1 1TT</v>
      </c>
      <c r="D273" s="20" t="str">
        <f>Calculations!C249</f>
        <v>Preston</v>
      </c>
      <c r="E273" s="11" t="str">
        <f>Calculations!D249</f>
        <v>Housing</v>
      </c>
      <c r="F273" s="34">
        <f>Calculations!E249</f>
        <v>0.222</v>
      </c>
      <c r="G273" s="34">
        <f>Calculations!I249</f>
        <v>0.222</v>
      </c>
      <c r="H273" s="34">
        <f>Calculations!M249</f>
        <v>100</v>
      </c>
      <c r="I273" s="34">
        <f>Calculations!H249</f>
        <v>0</v>
      </c>
      <c r="J273" s="34">
        <f>Calculations!L249</f>
        <v>0</v>
      </c>
      <c r="K273" s="34">
        <f>Calculations!G249</f>
        <v>0</v>
      </c>
      <c r="L273" s="34">
        <f>Calculations!K249</f>
        <v>0</v>
      </c>
      <c r="M273" s="34">
        <f>Calculations!F249</f>
        <v>0</v>
      </c>
      <c r="N273" s="34">
        <f>Calculations!J249</f>
        <v>0</v>
      </c>
      <c r="O273" s="34">
        <f>Calculations!S249</f>
        <v>1E-3</v>
      </c>
      <c r="P273" s="34">
        <f>Calculations!X249</f>
        <v>0.45045045045045046</v>
      </c>
      <c r="Q273" s="34">
        <f>Calculations!P249</f>
        <v>0</v>
      </c>
      <c r="R273" s="34">
        <f>Calculations!V249</f>
        <v>0</v>
      </c>
      <c r="S273" s="34">
        <f>Calculations!O249</f>
        <v>0</v>
      </c>
      <c r="T273" s="34">
        <f>Calculations!T249</f>
        <v>0</v>
      </c>
      <c r="U273" s="34">
        <f>Calculations!Z249</f>
        <v>0</v>
      </c>
      <c r="V273" s="34">
        <f>Calculations!AB249</f>
        <v>0</v>
      </c>
      <c r="W273" s="34">
        <f>Calculations!AA249</f>
        <v>0</v>
      </c>
      <c r="X273" s="34">
        <f>Calculations!AC249</f>
        <v>0</v>
      </c>
      <c r="Y273" s="34">
        <f>Calculations!AE249</f>
        <v>0</v>
      </c>
      <c r="Z273" s="34">
        <f>Calculations!AG249</f>
        <v>0</v>
      </c>
      <c r="AA273" s="34">
        <f>Calculations!AF249</f>
        <v>1E-3</v>
      </c>
      <c r="AB273" s="34">
        <f>Calculations!AH249</f>
        <v>0.45045045045045046</v>
      </c>
      <c r="AC273" s="21" t="s">
        <v>52</v>
      </c>
      <c r="AD273" s="20" t="s">
        <v>883</v>
      </c>
      <c r="AE273" s="26" t="s">
        <v>889</v>
      </c>
      <c r="AF273" s="26" t="s">
        <v>890</v>
      </c>
      <c r="AG273" s="26"/>
      <c r="AH273" s="20"/>
    </row>
    <row r="274" spans="2:34" x14ac:dyDescent="0.25">
      <c r="B274" s="11" t="str">
        <f>Calculations!A250</f>
        <v>19P080</v>
      </c>
      <c r="C274" s="20" t="str">
        <f>Calculations!B250</f>
        <v>37-41 Church Street</v>
      </c>
      <c r="D274" s="20" t="str">
        <f>Calculations!C250</f>
        <v>Preston</v>
      </c>
      <c r="E274" s="11" t="str">
        <f>Calculations!D250</f>
        <v>Housing</v>
      </c>
      <c r="F274" s="34">
        <f>Calculations!E250</f>
        <v>5.6000000000000001E-2</v>
      </c>
      <c r="G274" s="34">
        <f>Calculations!I250</f>
        <v>5.6000000000000001E-2</v>
      </c>
      <c r="H274" s="34">
        <f>Calculations!M250</f>
        <v>100</v>
      </c>
      <c r="I274" s="34">
        <f>Calculations!H250</f>
        <v>0</v>
      </c>
      <c r="J274" s="34">
        <f>Calculations!L250</f>
        <v>0</v>
      </c>
      <c r="K274" s="34">
        <f>Calculations!G250</f>
        <v>0</v>
      </c>
      <c r="L274" s="34">
        <f>Calculations!K250</f>
        <v>0</v>
      </c>
      <c r="M274" s="34">
        <f>Calculations!F250</f>
        <v>0</v>
      </c>
      <c r="N274" s="34">
        <f>Calculations!J250</f>
        <v>0</v>
      </c>
      <c r="O274" s="34">
        <f>Calculations!S250</f>
        <v>0</v>
      </c>
      <c r="P274" s="34">
        <f>Calculations!X250</f>
        <v>0</v>
      </c>
      <c r="Q274" s="34">
        <f>Calculations!P250</f>
        <v>0</v>
      </c>
      <c r="R274" s="34">
        <f>Calculations!V250</f>
        <v>0</v>
      </c>
      <c r="S274" s="34">
        <f>Calculations!O250</f>
        <v>0</v>
      </c>
      <c r="T274" s="34">
        <f>Calculations!T250</f>
        <v>0</v>
      </c>
      <c r="U274" s="34">
        <f>Calculations!Z250</f>
        <v>0</v>
      </c>
      <c r="V274" s="34">
        <f>Calculations!AB250</f>
        <v>0</v>
      </c>
      <c r="W274" s="34">
        <f>Calculations!AA250</f>
        <v>0</v>
      </c>
      <c r="X274" s="34">
        <f>Calculations!AC250</f>
        <v>0</v>
      </c>
      <c r="Y274" s="34">
        <f>Calculations!AE250</f>
        <v>0</v>
      </c>
      <c r="Z274" s="34">
        <f>Calculations!AG250</f>
        <v>0</v>
      </c>
      <c r="AA274" s="34">
        <f>Calculations!AF250</f>
        <v>0</v>
      </c>
      <c r="AB274" s="34">
        <f>Calculations!AH250</f>
        <v>0</v>
      </c>
      <c r="AC274" s="21" t="s">
        <v>52</v>
      </c>
      <c r="AD274" s="20" t="s">
        <v>885</v>
      </c>
      <c r="AE274" s="26" t="s">
        <v>893</v>
      </c>
      <c r="AF274" s="26" t="s">
        <v>894</v>
      </c>
      <c r="AG274" s="26"/>
      <c r="AH274" s="20"/>
    </row>
    <row r="275" spans="2:34" ht="75" x14ac:dyDescent="0.25">
      <c r="B275" s="11" t="str">
        <f>Calculations!A251</f>
        <v>19P082</v>
      </c>
      <c r="C275" s="20" t="str">
        <f>Calculations!B251</f>
        <v>Land at Preston East, PR2 5SH</v>
      </c>
      <c r="D275" s="20" t="str">
        <f>Calculations!C251</f>
        <v>Preston</v>
      </c>
      <c r="E275" s="11" t="str">
        <f>Calculations!D251</f>
        <v>Employment</v>
      </c>
      <c r="F275" s="34">
        <f>Calculations!E251</f>
        <v>61.892000000000003</v>
      </c>
      <c r="G275" s="34">
        <f>Calculations!I251</f>
        <v>61.056000000000004</v>
      </c>
      <c r="H275" s="34">
        <f>Calculations!M251</f>
        <v>98.649260001292575</v>
      </c>
      <c r="I275" s="34">
        <f>Calculations!H251</f>
        <v>0</v>
      </c>
      <c r="J275" s="34">
        <f>Calculations!L251</f>
        <v>0</v>
      </c>
      <c r="K275" s="34">
        <f>Calculations!G251</f>
        <v>0</v>
      </c>
      <c r="L275" s="34">
        <f>Calculations!K251</f>
        <v>0</v>
      </c>
      <c r="M275" s="34">
        <f>Calculations!F251</f>
        <v>0.83599999999999997</v>
      </c>
      <c r="N275" s="34">
        <f>Calculations!J251</f>
        <v>1.3507399987074258</v>
      </c>
      <c r="O275" s="34">
        <f>Calculations!S251</f>
        <v>3.2410000000000001</v>
      </c>
      <c r="P275" s="34">
        <f>Calculations!X251</f>
        <v>5.2365410715439795</v>
      </c>
      <c r="Q275" s="34">
        <f>Calculations!P251</f>
        <v>0.56200000000000006</v>
      </c>
      <c r="R275" s="34">
        <f>Calculations!V251</f>
        <v>2.4025722225812709</v>
      </c>
      <c r="S275" s="34">
        <f>Calculations!O251</f>
        <v>0.92500000000000004</v>
      </c>
      <c r="T275" s="34">
        <f>Calculations!T251</f>
        <v>1.4945388741679053</v>
      </c>
      <c r="U275" s="34">
        <f>Calculations!Z251</f>
        <v>0</v>
      </c>
      <c r="V275" s="34">
        <f>Calculations!AB251</f>
        <v>0</v>
      </c>
      <c r="W275" s="34">
        <f>Calculations!AA251</f>
        <v>0</v>
      </c>
      <c r="X275" s="34">
        <f>Calculations!AC251</f>
        <v>0</v>
      </c>
      <c r="Y275" s="34">
        <f>Calculations!AE251</f>
        <v>1.2609999999999999</v>
      </c>
      <c r="Z275" s="34">
        <f>Calculations!AG251</f>
        <v>2.0374200219737606</v>
      </c>
      <c r="AA275" s="34">
        <f>Calculations!AF251</f>
        <v>2.153</v>
      </c>
      <c r="AB275" s="34">
        <f>Calculations!AH251</f>
        <v>3.4786402119821624</v>
      </c>
      <c r="AC275" s="21" t="s">
        <v>53</v>
      </c>
      <c r="AD275" s="20" t="s">
        <v>880</v>
      </c>
      <c r="AE275" s="26" t="s">
        <v>881</v>
      </c>
      <c r="AF275" s="26" t="s">
        <v>886</v>
      </c>
      <c r="AG275" s="26"/>
      <c r="AH275" s="20"/>
    </row>
    <row r="276" spans="2:34" x14ac:dyDescent="0.25">
      <c r="B276" s="11" t="str">
        <f>Calculations!A252</f>
        <v>19P083</v>
      </c>
      <c r="C276" s="20" t="str">
        <f>Calculations!B252</f>
        <v>Moor Park Depot, Moor Park Avenue, Preston, PR1 6LN</v>
      </c>
      <c r="D276" s="20" t="str">
        <f>Calculations!C252</f>
        <v>Preston</v>
      </c>
      <c r="E276" s="11" t="str">
        <f>Calculations!D252</f>
        <v>Housing</v>
      </c>
      <c r="F276" s="34">
        <f>Calculations!E252</f>
        <v>0.42299999999999999</v>
      </c>
      <c r="G276" s="34">
        <f>Calculations!I252</f>
        <v>0.42299999999999999</v>
      </c>
      <c r="H276" s="34">
        <f>Calculations!M252</f>
        <v>100</v>
      </c>
      <c r="I276" s="34">
        <f>Calculations!H252</f>
        <v>0</v>
      </c>
      <c r="J276" s="34">
        <f>Calculations!L252</f>
        <v>0</v>
      </c>
      <c r="K276" s="34">
        <f>Calculations!G252</f>
        <v>0</v>
      </c>
      <c r="L276" s="34">
        <f>Calculations!K252</f>
        <v>0</v>
      </c>
      <c r="M276" s="34">
        <f>Calculations!F252</f>
        <v>0</v>
      </c>
      <c r="N276" s="34">
        <f>Calculations!J252</f>
        <v>0</v>
      </c>
      <c r="O276" s="34">
        <f>Calculations!S252</f>
        <v>0</v>
      </c>
      <c r="P276" s="34">
        <f>Calculations!X252</f>
        <v>0</v>
      </c>
      <c r="Q276" s="34">
        <f>Calculations!P252</f>
        <v>0</v>
      </c>
      <c r="R276" s="34">
        <f>Calculations!V252</f>
        <v>0</v>
      </c>
      <c r="S276" s="34">
        <f>Calculations!O252</f>
        <v>0</v>
      </c>
      <c r="T276" s="34">
        <f>Calculations!T252</f>
        <v>0</v>
      </c>
      <c r="U276" s="34">
        <f>Calculations!Z252</f>
        <v>0</v>
      </c>
      <c r="V276" s="34">
        <f>Calculations!AB252</f>
        <v>0</v>
      </c>
      <c r="W276" s="34">
        <f>Calculations!AA252</f>
        <v>0</v>
      </c>
      <c r="X276" s="34">
        <f>Calculations!AC252</f>
        <v>0</v>
      </c>
      <c r="Y276" s="34">
        <f>Calculations!AE252</f>
        <v>0</v>
      </c>
      <c r="Z276" s="34">
        <f>Calculations!AG252</f>
        <v>0</v>
      </c>
      <c r="AA276" s="34">
        <f>Calculations!AF252</f>
        <v>0</v>
      </c>
      <c r="AB276" s="34">
        <f>Calculations!AH252</f>
        <v>0</v>
      </c>
      <c r="AC276" s="21" t="s">
        <v>52</v>
      </c>
      <c r="AD276" s="20" t="s">
        <v>885</v>
      </c>
      <c r="AE276" s="26" t="s">
        <v>893</v>
      </c>
      <c r="AF276" s="26" t="s">
        <v>894</v>
      </c>
      <c r="AG276" s="26"/>
      <c r="AH276" s="20"/>
    </row>
    <row r="277" spans="2:34" ht="37.5" x14ac:dyDescent="0.25">
      <c r="B277" s="11" t="str">
        <f>Calculations!A253</f>
        <v>19P086</v>
      </c>
      <c r="C277" s="20" t="str">
        <f>Calculations!B253</f>
        <v>Former Fishwick Hall Golf Course, Glenluce Drive</v>
      </c>
      <c r="D277" s="20" t="str">
        <f>Calculations!C253</f>
        <v>Preston</v>
      </c>
      <c r="E277" s="11" t="str">
        <f>Calculations!D253</f>
        <v>Mixed Use</v>
      </c>
      <c r="F277" s="34">
        <f>Calculations!E253</f>
        <v>0.215</v>
      </c>
      <c r="G277" s="34">
        <f>Calculations!I253</f>
        <v>0.215</v>
      </c>
      <c r="H277" s="34">
        <f>Calculations!M253</f>
        <v>100</v>
      </c>
      <c r="I277" s="34">
        <f>Calculations!H253</f>
        <v>0</v>
      </c>
      <c r="J277" s="34">
        <f>Calculations!L253</f>
        <v>0</v>
      </c>
      <c r="K277" s="34">
        <f>Calculations!G253</f>
        <v>0</v>
      </c>
      <c r="L277" s="34">
        <f>Calculations!K253</f>
        <v>0</v>
      </c>
      <c r="M277" s="34">
        <f>Calculations!F253</f>
        <v>0</v>
      </c>
      <c r="N277" s="34">
        <f>Calculations!J253</f>
        <v>0</v>
      </c>
      <c r="O277" s="34">
        <f>Calculations!S253</f>
        <v>1E-3</v>
      </c>
      <c r="P277" s="34">
        <f>Calculations!X253</f>
        <v>0.46511627906976744</v>
      </c>
      <c r="Q277" s="34">
        <f>Calculations!P253</f>
        <v>0</v>
      </c>
      <c r="R277" s="34">
        <f>Calculations!V253</f>
        <v>0</v>
      </c>
      <c r="S277" s="34">
        <f>Calculations!O253</f>
        <v>0</v>
      </c>
      <c r="T277" s="34">
        <f>Calculations!T253</f>
        <v>0</v>
      </c>
      <c r="U277" s="34">
        <f>Calculations!Z253</f>
        <v>0</v>
      </c>
      <c r="V277" s="34">
        <f>Calculations!AB253</f>
        <v>0</v>
      </c>
      <c r="W277" s="34">
        <f>Calculations!AA253</f>
        <v>0</v>
      </c>
      <c r="X277" s="34">
        <f>Calculations!AC253</f>
        <v>0</v>
      </c>
      <c r="Y277" s="34">
        <f>Calculations!AE253</f>
        <v>0</v>
      </c>
      <c r="Z277" s="34">
        <f>Calculations!AG253</f>
        <v>0</v>
      </c>
      <c r="AA277" s="34">
        <f>Calculations!AF253</f>
        <v>1E-3</v>
      </c>
      <c r="AB277" s="34">
        <f>Calculations!AH253</f>
        <v>0.46511627906976744</v>
      </c>
      <c r="AC277" s="21" t="s">
        <v>52</v>
      </c>
      <c r="AD277" s="20" t="s">
        <v>883</v>
      </c>
      <c r="AE277" s="26" t="s">
        <v>889</v>
      </c>
      <c r="AF277" s="26" t="s">
        <v>890</v>
      </c>
      <c r="AG277" s="26" t="s">
        <v>908</v>
      </c>
      <c r="AH277" s="20" t="s">
        <v>909</v>
      </c>
    </row>
    <row r="278" spans="2:34" x14ac:dyDescent="0.25">
      <c r="B278" s="11" t="str">
        <f>Calculations!A254</f>
        <v>19P087</v>
      </c>
      <c r="C278" s="20" t="str">
        <f>Calculations!B254</f>
        <v>Hudson Hill, Green Lane</v>
      </c>
      <c r="D278" s="20" t="str">
        <f>Calculations!C254</f>
        <v>Preston</v>
      </c>
      <c r="E278" s="11" t="str">
        <f>Calculations!D254</f>
        <v>Housing</v>
      </c>
      <c r="F278" s="34">
        <f>Calculations!E254</f>
        <v>3.383</v>
      </c>
      <c r="G278" s="34">
        <f>Calculations!I254</f>
        <v>3.383</v>
      </c>
      <c r="H278" s="34">
        <f>Calculations!M254</f>
        <v>100</v>
      </c>
      <c r="I278" s="34">
        <f>Calculations!H254</f>
        <v>0</v>
      </c>
      <c r="J278" s="34">
        <f>Calculations!L254</f>
        <v>0</v>
      </c>
      <c r="K278" s="34">
        <f>Calculations!G254</f>
        <v>0</v>
      </c>
      <c r="L278" s="34">
        <f>Calculations!K254</f>
        <v>0</v>
      </c>
      <c r="M278" s="34">
        <f>Calculations!F254</f>
        <v>0</v>
      </c>
      <c r="N278" s="34">
        <f>Calculations!J254</f>
        <v>0</v>
      </c>
      <c r="O278" s="34">
        <f>Calculations!S254</f>
        <v>7.8E-2</v>
      </c>
      <c r="P278" s="34">
        <f>Calculations!X254</f>
        <v>2.3056458764410288</v>
      </c>
      <c r="Q278" s="34">
        <f>Calculations!P254</f>
        <v>4.0000000000000001E-3</v>
      </c>
      <c r="R278" s="34">
        <f>Calculations!V254</f>
        <v>0.44339343777712087</v>
      </c>
      <c r="S278" s="34">
        <f>Calculations!O254</f>
        <v>1.0999999999999999E-2</v>
      </c>
      <c r="T278" s="34">
        <f>Calculations!T254</f>
        <v>0.32515518770322194</v>
      </c>
      <c r="U278" s="34">
        <f>Calculations!Z254</f>
        <v>0</v>
      </c>
      <c r="V278" s="34">
        <f>Calculations!AB254</f>
        <v>0</v>
      </c>
      <c r="W278" s="34">
        <f>Calculations!AA254</f>
        <v>0</v>
      </c>
      <c r="X278" s="34">
        <f>Calculations!AC254</f>
        <v>0</v>
      </c>
      <c r="Y278" s="34">
        <f>Calculations!AE254</f>
        <v>4.5999999999999999E-2</v>
      </c>
      <c r="Z278" s="34">
        <f>Calculations!AG254</f>
        <v>1.3597398758498374</v>
      </c>
      <c r="AA278" s="34">
        <f>Calculations!AF254</f>
        <v>9.7000000000000003E-2</v>
      </c>
      <c r="AB278" s="34">
        <f>Calculations!AH254</f>
        <v>2.8672775642920487</v>
      </c>
      <c r="AC278" s="21" t="s">
        <v>52</v>
      </c>
      <c r="AD278" s="20" t="s">
        <v>883</v>
      </c>
      <c r="AE278" s="26" t="s">
        <v>889</v>
      </c>
      <c r="AF278" s="26" t="s">
        <v>890</v>
      </c>
      <c r="AG278" s="26"/>
      <c r="AH278" s="20"/>
    </row>
    <row r="279" spans="2:34" ht="37.5" x14ac:dyDescent="0.25">
      <c r="B279" s="11" t="str">
        <f>Calculations!A255</f>
        <v>19P088</v>
      </c>
      <c r="C279" s="20" t="str">
        <f>Calculations!B255</f>
        <v>Land at 19 Whittingham Lane</v>
      </c>
      <c r="D279" s="20" t="str">
        <f>Calculations!C255</f>
        <v>Preston</v>
      </c>
      <c r="E279" s="11" t="str">
        <f>Calculations!D255</f>
        <v>Employment</v>
      </c>
      <c r="F279" s="34">
        <f>Calculations!E255</f>
        <v>0.58599999999999997</v>
      </c>
      <c r="G279" s="34">
        <f>Calculations!I255</f>
        <v>0.58599999999999997</v>
      </c>
      <c r="H279" s="34">
        <f>Calculations!M255</f>
        <v>100</v>
      </c>
      <c r="I279" s="34">
        <f>Calculations!H255</f>
        <v>0</v>
      </c>
      <c r="J279" s="34">
        <f>Calculations!L255</f>
        <v>0</v>
      </c>
      <c r="K279" s="34">
        <f>Calculations!G255</f>
        <v>0</v>
      </c>
      <c r="L279" s="34">
        <f>Calculations!K255</f>
        <v>0</v>
      </c>
      <c r="M279" s="34">
        <f>Calculations!F255</f>
        <v>0</v>
      </c>
      <c r="N279" s="34">
        <f>Calculations!J255</f>
        <v>0</v>
      </c>
      <c r="O279" s="34">
        <f>Calculations!S255</f>
        <v>9.4E-2</v>
      </c>
      <c r="P279" s="34">
        <f>Calculations!X255</f>
        <v>16.040955631399317</v>
      </c>
      <c r="Q279" s="34">
        <f>Calculations!P255</f>
        <v>2.4E-2</v>
      </c>
      <c r="R279" s="34">
        <f>Calculations!V255</f>
        <v>4.0955631399317411</v>
      </c>
      <c r="S279" s="34">
        <f>Calculations!O255</f>
        <v>0</v>
      </c>
      <c r="T279" s="34">
        <f>Calculations!T255</f>
        <v>0</v>
      </c>
      <c r="U279" s="34">
        <f>Calculations!Z255</f>
        <v>0</v>
      </c>
      <c r="V279" s="34">
        <f>Calculations!AB255</f>
        <v>0</v>
      </c>
      <c r="W279" s="34">
        <f>Calculations!AA255</f>
        <v>0</v>
      </c>
      <c r="X279" s="34">
        <f>Calculations!AC255</f>
        <v>0</v>
      </c>
      <c r="Y279" s="34">
        <f>Calculations!AE255</f>
        <v>0.08</v>
      </c>
      <c r="Z279" s="34">
        <f>Calculations!AG255</f>
        <v>13.651877133105803</v>
      </c>
      <c r="AA279" s="34">
        <f>Calculations!AF255</f>
        <v>0.10100000000000001</v>
      </c>
      <c r="AB279" s="34">
        <f>Calculations!AH255</f>
        <v>17.235494880546078</v>
      </c>
      <c r="AC279" s="21" t="s">
        <v>53</v>
      </c>
      <c r="AD279" s="20" t="s">
        <v>883</v>
      </c>
      <c r="AE279" s="26" t="s">
        <v>889</v>
      </c>
      <c r="AF279" s="26" t="s">
        <v>890</v>
      </c>
      <c r="AG279" s="26" t="s">
        <v>910</v>
      </c>
      <c r="AH279" s="20" t="s">
        <v>911</v>
      </c>
    </row>
    <row r="280" spans="2:34" ht="75" x14ac:dyDescent="0.25">
      <c r="B280" s="11" t="str">
        <f>Calculations!A256</f>
        <v>19P089</v>
      </c>
      <c r="C280" s="20" t="str">
        <f>Calculations!B256</f>
        <v>Former Tulketh High School, Tag Lane, PRESTON, PR2 3TX</v>
      </c>
      <c r="D280" s="20" t="str">
        <f>Calculations!C256</f>
        <v>Preston</v>
      </c>
      <c r="E280" s="11" t="str">
        <f>Calculations!D256</f>
        <v>Housing</v>
      </c>
      <c r="F280" s="34">
        <f>Calculations!E256</f>
        <v>6.4080000000000004</v>
      </c>
      <c r="G280" s="34">
        <f>Calculations!I256</f>
        <v>6.3880000000000008</v>
      </c>
      <c r="H280" s="34">
        <f>Calculations!M256</f>
        <v>99.687890137328353</v>
      </c>
      <c r="I280" s="34">
        <f>Calculations!H256</f>
        <v>1.2E-2</v>
      </c>
      <c r="J280" s="34">
        <f>Calculations!L256</f>
        <v>0.18726591760299627</v>
      </c>
      <c r="K280" s="34">
        <f>Calculations!G256</f>
        <v>0</v>
      </c>
      <c r="L280" s="34">
        <f>Calculations!K256</f>
        <v>0</v>
      </c>
      <c r="M280" s="34">
        <f>Calculations!F256</f>
        <v>8.0000000000000002E-3</v>
      </c>
      <c r="N280" s="34">
        <f>Calculations!J256</f>
        <v>0.12484394506866417</v>
      </c>
      <c r="O280" s="34">
        <f>Calculations!S256</f>
        <v>0.129</v>
      </c>
      <c r="P280" s="34">
        <f>Calculations!X256</f>
        <v>2.0131086142322099</v>
      </c>
      <c r="Q280" s="34">
        <f>Calculations!P256</f>
        <v>2E-3</v>
      </c>
      <c r="R280" s="34">
        <f>Calculations!V256</f>
        <v>0.2184769038701623</v>
      </c>
      <c r="S280" s="34">
        <f>Calculations!O256</f>
        <v>1.2E-2</v>
      </c>
      <c r="T280" s="34">
        <f>Calculations!T256</f>
        <v>0.18726591760299627</v>
      </c>
      <c r="U280" s="34">
        <f>Calculations!Z256</f>
        <v>0</v>
      </c>
      <c r="V280" s="34">
        <f>Calculations!AB256</f>
        <v>0</v>
      </c>
      <c r="W280" s="34">
        <f>Calculations!AA256</f>
        <v>0</v>
      </c>
      <c r="X280" s="34">
        <f>Calculations!AC256</f>
        <v>0</v>
      </c>
      <c r="Y280" s="34">
        <f>Calculations!AE256</f>
        <v>8.3000000000000004E-2</v>
      </c>
      <c r="Z280" s="34">
        <f>Calculations!AG256</f>
        <v>1.2952559300873907</v>
      </c>
      <c r="AA280" s="34">
        <f>Calculations!AF256</f>
        <v>0.187</v>
      </c>
      <c r="AB280" s="34">
        <f>Calculations!AH256</f>
        <v>2.9182272159800249</v>
      </c>
      <c r="AC280" s="21" t="s">
        <v>52</v>
      </c>
      <c r="AD280" s="20" t="s">
        <v>880</v>
      </c>
      <c r="AE280" s="26" t="s">
        <v>881</v>
      </c>
      <c r="AF280" s="26" t="s">
        <v>886</v>
      </c>
      <c r="AG280" s="26"/>
      <c r="AH280" s="20"/>
    </row>
    <row r="281" spans="2:34" ht="25" x14ac:dyDescent="0.25">
      <c r="B281" s="11" t="str">
        <f>Calculations!A257</f>
        <v>19P095</v>
      </c>
      <c r="C281" s="20" t="str">
        <f>Calculations!B257</f>
        <v>Land to the Rear of Laburnum House Farm and North West of Bartle Lane, Lower Bartle, Preston, PR4 0RU</v>
      </c>
      <c r="D281" s="20" t="str">
        <f>Calculations!C257</f>
        <v>Preston</v>
      </c>
      <c r="E281" s="11" t="str">
        <f>Calculations!D257</f>
        <v>Housing</v>
      </c>
      <c r="F281" s="34">
        <f>Calculations!E257</f>
        <v>2.536</v>
      </c>
      <c r="G281" s="34">
        <f>Calculations!I257</f>
        <v>2.536</v>
      </c>
      <c r="H281" s="34">
        <f>Calculations!M257</f>
        <v>100</v>
      </c>
      <c r="I281" s="34">
        <f>Calculations!H257</f>
        <v>0</v>
      </c>
      <c r="J281" s="34">
        <f>Calculations!L257</f>
        <v>0</v>
      </c>
      <c r="K281" s="34">
        <f>Calculations!G257</f>
        <v>0</v>
      </c>
      <c r="L281" s="34">
        <f>Calculations!K257</f>
        <v>0</v>
      </c>
      <c r="M281" s="34">
        <f>Calculations!F257</f>
        <v>0</v>
      </c>
      <c r="N281" s="34">
        <f>Calculations!J257</f>
        <v>0</v>
      </c>
      <c r="O281" s="34">
        <f>Calculations!S257</f>
        <v>7.2000000000000008E-2</v>
      </c>
      <c r="P281" s="34">
        <f>Calculations!X257</f>
        <v>2.8391167192429028</v>
      </c>
      <c r="Q281" s="34">
        <f>Calculations!P257</f>
        <v>8.9999999999999993E-3</v>
      </c>
      <c r="R281" s="34">
        <f>Calculations!V257</f>
        <v>0.86750788643533117</v>
      </c>
      <c r="S281" s="34">
        <f>Calculations!O257</f>
        <v>1.2999999999999999E-2</v>
      </c>
      <c r="T281" s="34">
        <f>Calculations!T257</f>
        <v>0.51261829652996838</v>
      </c>
      <c r="U281" s="34">
        <f>Calculations!Z257</f>
        <v>0</v>
      </c>
      <c r="V281" s="34">
        <f>Calculations!AB257</f>
        <v>0</v>
      </c>
      <c r="W281" s="34">
        <f>Calculations!AA257</f>
        <v>0</v>
      </c>
      <c r="X281" s="34">
        <f>Calculations!AC257</f>
        <v>0</v>
      </c>
      <c r="Y281" s="34">
        <f>Calculations!AE257</f>
        <v>4.1000000000000002E-2</v>
      </c>
      <c r="Z281" s="34">
        <f>Calculations!AG257</f>
        <v>1.6167192429022081</v>
      </c>
      <c r="AA281" s="34">
        <f>Calculations!AF257</f>
        <v>5.8000000000000003E-2</v>
      </c>
      <c r="AB281" s="34">
        <f>Calculations!AH257</f>
        <v>2.2870662460567823</v>
      </c>
      <c r="AC281" s="21" t="s">
        <v>52</v>
      </c>
      <c r="AD281" s="20" t="s">
        <v>883</v>
      </c>
      <c r="AE281" s="26" t="s">
        <v>889</v>
      </c>
      <c r="AF281" s="26" t="s">
        <v>890</v>
      </c>
      <c r="AG281" s="26"/>
      <c r="AH281" s="20"/>
    </row>
    <row r="282" spans="2:34" ht="25" x14ac:dyDescent="0.25">
      <c r="B282" s="11" t="str">
        <f>Calculations!A258</f>
        <v>19P096</v>
      </c>
      <c r="C282" s="20" t="str">
        <f>Calculations!B258</f>
        <v>Cottam Hall site 2, Land at Cottam Hall, Cottam, Preston, PR4 0NP</v>
      </c>
      <c r="D282" s="20" t="str">
        <f>Calculations!C258</f>
        <v>Preston</v>
      </c>
      <c r="E282" s="11" t="str">
        <f>Calculations!D258</f>
        <v>Housing</v>
      </c>
      <c r="F282" s="34">
        <f>Calculations!E258</f>
        <v>0.10299999999999999</v>
      </c>
      <c r="G282" s="34">
        <f>Calculations!I258</f>
        <v>0.10299999999999999</v>
      </c>
      <c r="H282" s="34">
        <f>Calculations!M258</f>
        <v>100</v>
      </c>
      <c r="I282" s="34">
        <f>Calculations!H258</f>
        <v>0</v>
      </c>
      <c r="J282" s="34">
        <f>Calculations!L258</f>
        <v>0</v>
      </c>
      <c r="K282" s="34">
        <f>Calculations!G258</f>
        <v>0</v>
      </c>
      <c r="L282" s="34">
        <f>Calculations!K258</f>
        <v>0</v>
      </c>
      <c r="M282" s="34">
        <f>Calculations!F258</f>
        <v>0</v>
      </c>
      <c r="N282" s="34">
        <f>Calculations!J258</f>
        <v>0</v>
      </c>
      <c r="O282" s="34">
        <f>Calculations!S258</f>
        <v>0</v>
      </c>
      <c r="P282" s="34">
        <f>Calculations!X258</f>
        <v>0</v>
      </c>
      <c r="Q282" s="34">
        <f>Calculations!P258</f>
        <v>0</v>
      </c>
      <c r="R282" s="34">
        <f>Calculations!V258</f>
        <v>0</v>
      </c>
      <c r="S282" s="34">
        <f>Calculations!O258</f>
        <v>0</v>
      </c>
      <c r="T282" s="34">
        <f>Calculations!T258</f>
        <v>0</v>
      </c>
      <c r="U282" s="34">
        <f>Calculations!Z258</f>
        <v>0</v>
      </c>
      <c r="V282" s="34">
        <f>Calculations!AB258</f>
        <v>0</v>
      </c>
      <c r="W282" s="34">
        <f>Calculations!AA258</f>
        <v>0</v>
      </c>
      <c r="X282" s="34">
        <f>Calculations!AC258</f>
        <v>0</v>
      </c>
      <c r="Y282" s="34">
        <f>Calculations!AE258</f>
        <v>0</v>
      </c>
      <c r="Z282" s="34">
        <f>Calculations!AG258</f>
        <v>0</v>
      </c>
      <c r="AA282" s="34">
        <f>Calculations!AF258</f>
        <v>0</v>
      </c>
      <c r="AB282" s="34">
        <f>Calculations!AH258</f>
        <v>0</v>
      </c>
      <c r="AC282" s="21" t="s">
        <v>52</v>
      </c>
      <c r="AD282" s="20" t="s">
        <v>885</v>
      </c>
      <c r="AE282" s="26" t="s">
        <v>893</v>
      </c>
      <c r="AF282" s="26" t="s">
        <v>894</v>
      </c>
      <c r="AG282" s="26"/>
      <c r="AH282" s="20"/>
    </row>
    <row r="283" spans="2:34" x14ac:dyDescent="0.25">
      <c r="B283" s="11" t="str">
        <f>Calculations!A259</f>
        <v>19P097</v>
      </c>
      <c r="C283" s="20" t="str">
        <f>Calculations!B259</f>
        <v>Cottam Hall Site 3, Land at Cottam Hall</v>
      </c>
      <c r="D283" s="20" t="str">
        <f>Calculations!C259</f>
        <v>Preston</v>
      </c>
      <c r="E283" s="11" t="str">
        <f>Calculations!D259</f>
        <v>Housing</v>
      </c>
      <c r="F283" s="34">
        <f>Calculations!E259</f>
        <v>1.466</v>
      </c>
      <c r="G283" s="34">
        <f>Calculations!I259</f>
        <v>1.466</v>
      </c>
      <c r="H283" s="34">
        <f>Calculations!M259</f>
        <v>100</v>
      </c>
      <c r="I283" s="34">
        <f>Calculations!H259</f>
        <v>0</v>
      </c>
      <c r="J283" s="34">
        <f>Calculations!L259</f>
        <v>0</v>
      </c>
      <c r="K283" s="34">
        <f>Calculations!G259</f>
        <v>0</v>
      </c>
      <c r="L283" s="34">
        <f>Calculations!K259</f>
        <v>0</v>
      </c>
      <c r="M283" s="34">
        <f>Calculations!F259</f>
        <v>0</v>
      </c>
      <c r="N283" s="34">
        <f>Calculations!J259</f>
        <v>0</v>
      </c>
      <c r="O283" s="34">
        <f>Calculations!S259</f>
        <v>4.7E-2</v>
      </c>
      <c r="P283" s="34">
        <f>Calculations!X259</f>
        <v>3.2060027285129604</v>
      </c>
      <c r="Q283" s="34">
        <f>Calculations!P259</f>
        <v>0</v>
      </c>
      <c r="R283" s="34">
        <f>Calculations!V259</f>
        <v>0</v>
      </c>
      <c r="S283" s="34">
        <f>Calculations!O259</f>
        <v>0</v>
      </c>
      <c r="T283" s="34">
        <f>Calculations!T259</f>
        <v>0</v>
      </c>
      <c r="U283" s="34">
        <f>Calculations!Z259</f>
        <v>0</v>
      </c>
      <c r="V283" s="34">
        <f>Calculations!AB259</f>
        <v>0</v>
      </c>
      <c r="W283" s="34">
        <f>Calculations!AA259</f>
        <v>0</v>
      </c>
      <c r="X283" s="34">
        <f>Calculations!AC259</f>
        <v>0</v>
      </c>
      <c r="Y283" s="34">
        <f>Calculations!AE259</f>
        <v>2.8000000000000001E-2</v>
      </c>
      <c r="Z283" s="34">
        <f>Calculations!AG259</f>
        <v>1.9099590723055935</v>
      </c>
      <c r="AA283" s="34">
        <f>Calculations!AF259</f>
        <v>7.4999999999999997E-2</v>
      </c>
      <c r="AB283" s="34">
        <f>Calculations!AH259</f>
        <v>5.1159618008185541</v>
      </c>
      <c r="AC283" s="21" t="s">
        <v>52</v>
      </c>
      <c r="AD283" s="20" t="s">
        <v>883</v>
      </c>
      <c r="AE283" s="26" t="s">
        <v>889</v>
      </c>
      <c r="AF283" s="26" t="s">
        <v>890</v>
      </c>
      <c r="AG283" s="26"/>
      <c r="AH283" s="20"/>
    </row>
    <row r="284" spans="2:34" ht="25" x14ac:dyDescent="0.25">
      <c r="B284" s="11" t="str">
        <f>Calculations!A260</f>
        <v>19P098</v>
      </c>
      <c r="C284" s="20" t="str">
        <f>Calculations!B260</f>
        <v>Cottam Hall site 1, Land at Cottam Hall, Cottam, Preston, PR4 0WF</v>
      </c>
      <c r="D284" s="20" t="str">
        <f>Calculations!C260</f>
        <v>Preston</v>
      </c>
      <c r="E284" s="11" t="str">
        <f>Calculations!D260</f>
        <v>Housing</v>
      </c>
      <c r="F284" s="34">
        <f>Calculations!E260</f>
        <v>15.885</v>
      </c>
      <c r="G284" s="34">
        <f>Calculations!I260</f>
        <v>15.885</v>
      </c>
      <c r="H284" s="34">
        <f>Calculations!M260</f>
        <v>100</v>
      </c>
      <c r="I284" s="34">
        <f>Calculations!H260</f>
        <v>0</v>
      </c>
      <c r="J284" s="34">
        <f>Calculations!L260</f>
        <v>0</v>
      </c>
      <c r="K284" s="34">
        <f>Calculations!G260</f>
        <v>0</v>
      </c>
      <c r="L284" s="34">
        <f>Calculations!K260</f>
        <v>0</v>
      </c>
      <c r="M284" s="34">
        <f>Calculations!F260</f>
        <v>0</v>
      </c>
      <c r="N284" s="34">
        <f>Calculations!J260</f>
        <v>0</v>
      </c>
      <c r="O284" s="34">
        <f>Calculations!S260</f>
        <v>0.84699999999999998</v>
      </c>
      <c r="P284" s="34">
        <f>Calculations!X260</f>
        <v>5.3320742839156434</v>
      </c>
      <c r="Q284" s="34">
        <f>Calculations!P260</f>
        <v>0.11799999999999999</v>
      </c>
      <c r="R284" s="34">
        <f>Calculations!V260</f>
        <v>2.6691847655020458</v>
      </c>
      <c r="S284" s="34">
        <f>Calculations!O260</f>
        <v>0.30599999999999999</v>
      </c>
      <c r="T284" s="34">
        <f>Calculations!T260</f>
        <v>1.9263456090651558</v>
      </c>
      <c r="U284" s="34">
        <f>Calculations!Z260</f>
        <v>0</v>
      </c>
      <c r="V284" s="34">
        <f>Calculations!AB260</f>
        <v>0</v>
      </c>
      <c r="W284" s="34">
        <f>Calculations!AA260</f>
        <v>0</v>
      </c>
      <c r="X284" s="34">
        <f>Calculations!AC260</f>
        <v>0</v>
      </c>
      <c r="Y284" s="34">
        <f>Calculations!AE260</f>
        <v>0.27500000000000002</v>
      </c>
      <c r="Z284" s="34">
        <f>Calculations!AG260</f>
        <v>1.7311929493232612</v>
      </c>
      <c r="AA284" s="34">
        <f>Calculations!AF260</f>
        <v>0.56299999999999994</v>
      </c>
      <c r="AB284" s="34">
        <f>Calculations!AH260</f>
        <v>3.5442241107963484</v>
      </c>
      <c r="AC284" s="21" t="s">
        <v>52</v>
      </c>
      <c r="AD284" s="20" t="s">
        <v>883</v>
      </c>
      <c r="AE284" s="26" t="s">
        <v>889</v>
      </c>
      <c r="AF284" s="26" t="s">
        <v>890</v>
      </c>
      <c r="AG284" s="26"/>
      <c r="AH284" s="20"/>
    </row>
    <row r="285" spans="2:34" ht="25" x14ac:dyDescent="0.25">
      <c r="B285" s="11" t="str">
        <f>Calculations!A261</f>
        <v>19P100</v>
      </c>
      <c r="C285" s="20" t="str">
        <f>Calculations!B261</f>
        <v>Land to the West of Bleasdale View, Catforth Road, Catforth, Preston</v>
      </c>
      <c r="D285" s="20" t="str">
        <f>Calculations!C261</f>
        <v>Preston</v>
      </c>
      <c r="E285" s="11" t="str">
        <f>Calculations!D261</f>
        <v>Housing</v>
      </c>
      <c r="F285" s="34">
        <f>Calculations!E261</f>
        <v>0.63400000000000001</v>
      </c>
      <c r="G285" s="34">
        <f>Calculations!I261</f>
        <v>0.63400000000000001</v>
      </c>
      <c r="H285" s="34">
        <f>Calculations!M261</f>
        <v>100</v>
      </c>
      <c r="I285" s="34">
        <f>Calculations!H261</f>
        <v>0</v>
      </c>
      <c r="J285" s="34">
        <f>Calculations!L261</f>
        <v>0</v>
      </c>
      <c r="K285" s="34">
        <f>Calculations!G261</f>
        <v>0</v>
      </c>
      <c r="L285" s="34">
        <f>Calculations!K261</f>
        <v>0</v>
      </c>
      <c r="M285" s="34">
        <f>Calculations!F261</f>
        <v>0</v>
      </c>
      <c r="N285" s="34">
        <f>Calculations!J261</f>
        <v>0</v>
      </c>
      <c r="O285" s="34">
        <f>Calculations!S261</f>
        <v>2.8000000000000001E-2</v>
      </c>
      <c r="P285" s="34">
        <f>Calculations!X261</f>
        <v>4.4164037854889591</v>
      </c>
      <c r="Q285" s="34">
        <f>Calculations!P261</f>
        <v>8.0000000000000002E-3</v>
      </c>
      <c r="R285" s="34">
        <f>Calculations!V261</f>
        <v>2.6813880126182967</v>
      </c>
      <c r="S285" s="34">
        <f>Calculations!O261</f>
        <v>8.9999999999999993E-3</v>
      </c>
      <c r="T285" s="34">
        <f>Calculations!T261</f>
        <v>1.4195583596214509</v>
      </c>
      <c r="U285" s="34">
        <f>Calculations!Z261</f>
        <v>0</v>
      </c>
      <c r="V285" s="34">
        <f>Calculations!AB261</f>
        <v>0</v>
      </c>
      <c r="W285" s="34">
        <f>Calculations!AA261</f>
        <v>0</v>
      </c>
      <c r="X285" s="34">
        <f>Calculations!AC261</f>
        <v>0</v>
      </c>
      <c r="Y285" s="34">
        <f>Calculations!AE261</f>
        <v>1.0999999999999999E-2</v>
      </c>
      <c r="Z285" s="34">
        <f>Calculations!AG261</f>
        <v>1.7350157728706623</v>
      </c>
      <c r="AA285" s="34">
        <f>Calculations!AF261</f>
        <v>0.04</v>
      </c>
      <c r="AB285" s="34">
        <f>Calculations!AH261</f>
        <v>6.309148264984227</v>
      </c>
      <c r="AC285" s="21" t="s">
        <v>52</v>
      </c>
      <c r="AD285" s="20" t="s">
        <v>883</v>
      </c>
      <c r="AE285" s="26" t="s">
        <v>889</v>
      </c>
      <c r="AF285" s="26" t="s">
        <v>890</v>
      </c>
      <c r="AG285" s="26"/>
      <c r="AH285" s="20"/>
    </row>
    <row r="286" spans="2:34" ht="75" x14ac:dyDescent="0.25">
      <c r="B286" s="11" t="str">
        <f>Calculations!A262</f>
        <v>19P101</v>
      </c>
      <c r="C286" s="20" t="str">
        <f>Calculations!B262</f>
        <v>Land West of Catforth Road and North and East of Benson Lane</v>
      </c>
      <c r="D286" s="20" t="str">
        <f>Calculations!C262</f>
        <v>Preston</v>
      </c>
      <c r="E286" s="11" t="str">
        <f>Calculations!D262</f>
        <v>Housing</v>
      </c>
      <c r="F286" s="34">
        <f>Calculations!E262</f>
        <v>8.141</v>
      </c>
      <c r="G286" s="34">
        <f>Calculations!I262</f>
        <v>7.6230000000000002</v>
      </c>
      <c r="H286" s="34">
        <f>Calculations!M262</f>
        <v>93.637145313843504</v>
      </c>
      <c r="I286" s="34">
        <f>Calculations!H262</f>
        <v>0</v>
      </c>
      <c r="J286" s="34">
        <f>Calculations!L262</f>
        <v>0</v>
      </c>
      <c r="K286" s="34">
        <f>Calculations!G262</f>
        <v>0</v>
      </c>
      <c r="L286" s="34">
        <f>Calculations!K262</f>
        <v>0</v>
      </c>
      <c r="M286" s="34">
        <f>Calculations!F262</f>
        <v>0.51800000000000002</v>
      </c>
      <c r="N286" s="34">
        <f>Calculations!J262</f>
        <v>6.3628546861564921</v>
      </c>
      <c r="O286" s="34">
        <f>Calculations!S262</f>
        <v>0.625</v>
      </c>
      <c r="P286" s="34">
        <f>Calculations!X262</f>
        <v>7.677189534455227</v>
      </c>
      <c r="Q286" s="34">
        <f>Calculations!P262</f>
        <v>0.13300000000000001</v>
      </c>
      <c r="R286" s="34">
        <f>Calculations!V262</f>
        <v>3.9061540351308195</v>
      </c>
      <c r="S286" s="34">
        <f>Calculations!O262</f>
        <v>0.185</v>
      </c>
      <c r="T286" s="34">
        <f>Calculations!T262</f>
        <v>2.272448102198747</v>
      </c>
      <c r="U286" s="34">
        <f>Calculations!Z262</f>
        <v>0</v>
      </c>
      <c r="V286" s="34">
        <f>Calculations!AB262</f>
        <v>0</v>
      </c>
      <c r="W286" s="34">
        <f>Calculations!AA262</f>
        <v>0</v>
      </c>
      <c r="X286" s="34">
        <f>Calculations!AC262</f>
        <v>0</v>
      </c>
      <c r="Y286" s="34">
        <f>Calculations!AE262</f>
        <v>0.22600000000000001</v>
      </c>
      <c r="Z286" s="34">
        <f>Calculations!AG262</f>
        <v>2.7760717356590101</v>
      </c>
      <c r="AA286" s="34">
        <f>Calculations!AF262</f>
        <v>0.38700000000000001</v>
      </c>
      <c r="AB286" s="34">
        <f>Calculations!AH262</f>
        <v>4.7537157597346766</v>
      </c>
      <c r="AC286" s="21" t="s">
        <v>52</v>
      </c>
      <c r="AD286" s="20" t="s">
        <v>880</v>
      </c>
      <c r="AE286" s="26" t="s">
        <v>881</v>
      </c>
      <c r="AF286" s="26" t="s">
        <v>886</v>
      </c>
      <c r="AG286" s="26"/>
      <c r="AH286" s="20"/>
    </row>
    <row r="287" spans="2:34" x14ac:dyDescent="0.25">
      <c r="B287" s="11" t="str">
        <f>Calculations!A263</f>
        <v>19P102</v>
      </c>
      <c r="C287" s="20" t="str">
        <f>Calculations!B263</f>
        <v>Land Adjoining Mayors Farm, Bartle Lane, Lower Bartle</v>
      </c>
      <c r="D287" s="20" t="str">
        <f>Calculations!C263</f>
        <v>Preston</v>
      </c>
      <c r="E287" s="11" t="str">
        <f>Calculations!D263</f>
        <v>Housing</v>
      </c>
      <c r="F287" s="34">
        <f>Calculations!E263</f>
        <v>8.4749999999999996</v>
      </c>
      <c r="G287" s="34">
        <f>Calculations!I263</f>
        <v>8.4749999999999996</v>
      </c>
      <c r="H287" s="34">
        <f>Calculations!M263</f>
        <v>100</v>
      </c>
      <c r="I287" s="34">
        <f>Calculations!H263</f>
        <v>0</v>
      </c>
      <c r="J287" s="34">
        <f>Calculations!L263</f>
        <v>0</v>
      </c>
      <c r="K287" s="34">
        <f>Calculations!G263</f>
        <v>0</v>
      </c>
      <c r="L287" s="34">
        <f>Calculations!K263</f>
        <v>0</v>
      </c>
      <c r="M287" s="34">
        <f>Calculations!F263</f>
        <v>0</v>
      </c>
      <c r="N287" s="34">
        <f>Calculations!J263</f>
        <v>0</v>
      </c>
      <c r="O287" s="34">
        <f>Calculations!S263</f>
        <v>0.67899999999999994</v>
      </c>
      <c r="P287" s="34">
        <f>Calculations!X263</f>
        <v>8.0117994100294982</v>
      </c>
      <c r="Q287" s="34">
        <f>Calculations!P263</f>
        <v>0.14399999999999999</v>
      </c>
      <c r="R287" s="34">
        <f>Calculations!V263</f>
        <v>3.7286135693215336</v>
      </c>
      <c r="S287" s="34">
        <f>Calculations!O263</f>
        <v>0.17199999999999999</v>
      </c>
      <c r="T287" s="34">
        <f>Calculations!T263</f>
        <v>2.0294985250737465</v>
      </c>
      <c r="U287" s="34">
        <f>Calculations!Z263</f>
        <v>0</v>
      </c>
      <c r="V287" s="34">
        <f>Calculations!AB263</f>
        <v>0</v>
      </c>
      <c r="W287" s="34">
        <f>Calculations!AA263</f>
        <v>0</v>
      </c>
      <c r="X287" s="34">
        <f>Calculations!AC263</f>
        <v>0</v>
      </c>
      <c r="Y287" s="34">
        <f>Calculations!AE263</f>
        <v>0.23400000000000001</v>
      </c>
      <c r="Z287" s="34">
        <f>Calculations!AG263</f>
        <v>2.7610619469026552</v>
      </c>
      <c r="AA287" s="34">
        <f>Calculations!AF263</f>
        <v>0.40600000000000003</v>
      </c>
      <c r="AB287" s="34">
        <f>Calculations!AH263</f>
        <v>4.7905604719764021</v>
      </c>
      <c r="AC287" s="21" t="s">
        <v>52</v>
      </c>
      <c r="AD287" s="20" t="s">
        <v>883</v>
      </c>
      <c r="AE287" s="26" t="s">
        <v>889</v>
      </c>
      <c r="AF287" s="26" t="s">
        <v>890</v>
      </c>
      <c r="AG287" s="26"/>
      <c r="AH287" s="20"/>
    </row>
    <row r="288" spans="2:34" ht="25" x14ac:dyDescent="0.25">
      <c r="B288" s="11" t="str">
        <f>Calculations!A264</f>
        <v>19P104</v>
      </c>
      <c r="C288" s="20" t="str">
        <f>Calculations!B264</f>
        <v>Heather Moor Cumeragh Lane</v>
      </c>
      <c r="D288" s="20" t="str">
        <f>Calculations!C264</f>
        <v>Preston</v>
      </c>
      <c r="E288" s="11" t="str">
        <f>Calculations!D264</f>
        <v>Housing</v>
      </c>
      <c r="F288" s="34">
        <f>Calculations!E264</f>
        <v>1.974</v>
      </c>
      <c r="G288" s="34">
        <f>Calculations!I264</f>
        <v>1.974</v>
      </c>
      <c r="H288" s="34">
        <f>Calculations!M264</f>
        <v>100</v>
      </c>
      <c r="I288" s="34">
        <f>Calculations!H264</f>
        <v>0</v>
      </c>
      <c r="J288" s="34">
        <f>Calculations!L264</f>
        <v>0</v>
      </c>
      <c r="K288" s="34">
        <f>Calculations!G264</f>
        <v>0</v>
      </c>
      <c r="L288" s="34">
        <f>Calculations!K264</f>
        <v>0</v>
      </c>
      <c r="M288" s="34">
        <f>Calculations!F264</f>
        <v>0</v>
      </c>
      <c r="N288" s="34">
        <f>Calculations!J264</f>
        <v>0</v>
      </c>
      <c r="O288" s="34">
        <f>Calculations!S264</f>
        <v>9.0999999999999998E-2</v>
      </c>
      <c r="P288" s="34">
        <f>Calculations!X264</f>
        <v>4.6099290780141837</v>
      </c>
      <c r="Q288" s="34">
        <f>Calculations!P264</f>
        <v>1.2E-2</v>
      </c>
      <c r="R288" s="34">
        <f>Calculations!V264</f>
        <v>0.60790273556231</v>
      </c>
      <c r="S288" s="34">
        <f>Calculations!O264</f>
        <v>0</v>
      </c>
      <c r="T288" s="34">
        <f>Calculations!T264</f>
        <v>0</v>
      </c>
      <c r="U288" s="34">
        <f>Calculations!Z264</f>
        <v>0</v>
      </c>
      <c r="V288" s="34">
        <f>Calculations!AB264</f>
        <v>0</v>
      </c>
      <c r="W288" s="34">
        <f>Calculations!AA264</f>
        <v>0</v>
      </c>
      <c r="X288" s="34">
        <f>Calculations!AC264</f>
        <v>0</v>
      </c>
      <c r="Y288" s="34">
        <f>Calculations!AE264</f>
        <v>6.9000000000000006E-2</v>
      </c>
      <c r="Z288" s="34">
        <f>Calculations!AG264</f>
        <v>3.495440729483283</v>
      </c>
      <c r="AA288" s="34">
        <f>Calculations!AF264</f>
        <v>0.106</v>
      </c>
      <c r="AB288" s="34">
        <f>Calculations!AH264</f>
        <v>5.3698074974670718</v>
      </c>
      <c r="AC288" s="21" t="s">
        <v>52</v>
      </c>
      <c r="AD288" s="20" t="s">
        <v>883</v>
      </c>
      <c r="AE288" s="26" t="s">
        <v>889</v>
      </c>
      <c r="AF288" s="26" t="s">
        <v>890</v>
      </c>
      <c r="AG288" s="26" t="s">
        <v>912</v>
      </c>
      <c r="AH288" s="20" t="s">
        <v>913</v>
      </c>
    </row>
    <row r="289" spans="2:34" ht="25" x14ac:dyDescent="0.25">
      <c r="B289" s="11" t="str">
        <f>Calculations!A265</f>
        <v>19P105</v>
      </c>
      <c r="C289" s="20" t="str">
        <f>Calculations!B265</f>
        <v>Gorlands, Whittingham Road</v>
      </c>
      <c r="D289" s="20" t="str">
        <f>Calculations!C265</f>
        <v>Preston</v>
      </c>
      <c r="E289" s="11" t="str">
        <f>Calculations!D265</f>
        <v>Housing</v>
      </c>
      <c r="F289" s="34">
        <f>Calculations!E265</f>
        <v>1.518</v>
      </c>
      <c r="G289" s="34">
        <f>Calculations!I265</f>
        <v>1.518</v>
      </c>
      <c r="H289" s="34">
        <f>Calculations!M265</f>
        <v>100</v>
      </c>
      <c r="I289" s="34">
        <f>Calculations!H265</f>
        <v>0</v>
      </c>
      <c r="J289" s="34">
        <f>Calculations!L265</f>
        <v>0</v>
      </c>
      <c r="K289" s="34">
        <f>Calculations!G265</f>
        <v>0</v>
      </c>
      <c r="L289" s="34">
        <f>Calculations!K265</f>
        <v>0</v>
      </c>
      <c r="M289" s="34">
        <f>Calculations!F265</f>
        <v>0</v>
      </c>
      <c r="N289" s="34">
        <f>Calculations!J265</f>
        <v>0</v>
      </c>
      <c r="O289" s="34">
        <f>Calculations!S265</f>
        <v>0.01</v>
      </c>
      <c r="P289" s="34">
        <f>Calculations!X265</f>
        <v>0.65876152832674573</v>
      </c>
      <c r="Q289" s="34">
        <f>Calculations!P265</f>
        <v>0</v>
      </c>
      <c r="R289" s="34">
        <f>Calculations!V265</f>
        <v>0.13175230566534915</v>
      </c>
      <c r="S289" s="34">
        <f>Calculations!O265</f>
        <v>2E-3</v>
      </c>
      <c r="T289" s="34">
        <f>Calculations!T265</f>
        <v>0.13175230566534915</v>
      </c>
      <c r="U289" s="34">
        <f>Calculations!Z265</f>
        <v>0</v>
      </c>
      <c r="V289" s="34">
        <f>Calculations!AB265</f>
        <v>0</v>
      </c>
      <c r="W289" s="34">
        <f>Calculations!AA265</f>
        <v>0</v>
      </c>
      <c r="X289" s="34">
        <f>Calculations!AC265</f>
        <v>0</v>
      </c>
      <c r="Y289" s="34">
        <f>Calculations!AE265</f>
        <v>2E-3</v>
      </c>
      <c r="Z289" s="34">
        <f>Calculations!AG265</f>
        <v>0.13175230566534915</v>
      </c>
      <c r="AA289" s="34">
        <f>Calculations!AF265</f>
        <v>7.3999999999999996E-2</v>
      </c>
      <c r="AB289" s="34">
        <f>Calculations!AH265</f>
        <v>4.874835309617918</v>
      </c>
      <c r="AC289" s="21" t="s">
        <v>52</v>
      </c>
      <c r="AD289" s="20" t="s">
        <v>883</v>
      </c>
      <c r="AE289" s="26" t="s">
        <v>889</v>
      </c>
      <c r="AF289" s="26" t="s">
        <v>890</v>
      </c>
      <c r="AG289" s="26" t="s">
        <v>914</v>
      </c>
      <c r="AH289" s="20" t="s">
        <v>913</v>
      </c>
    </row>
    <row r="290" spans="2:34" x14ac:dyDescent="0.25">
      <c r="B290" s="11" t="str">
        <f>Calculations!A266</f>
        <v>19P106</v>
      </c>
      <c r="C290" s="20" t="str">
        <f>Calculations!B266</f>
        <v>North of Moss Lane</v>
      </c>
      <c r="D290" s="20" t="str">
        <f>Calculations!C266</f>
        <v>Preston</v>
      </c>
      <c r="E290" s="11" t="str">
        <f>Calculations!D266</f>
        <v>Housing</v>
      </c>
      <c r="F290" s="34">
        <f>Calculations!E266</f>
        <v>2.7480000000000002</v>
      </c>
      <c r="G290" s="34">
        <f>Calculations!I266</f>
        <v>2.7480000000000002</v>
      </c>
      <c r="H290" s="34">
        <f>Calculations!M266</f>
        <v>100</v>
      </c>
      <c r="I290" s="34">
        <f>Calculations!H266</f>
        <v>0</v>
      </c>
      <c r="J290" s="34">
        <f>Calculations!L266</f>
        <v>0</v>
      </c>
      <c r="K290" s="34">
        <f>Calculations!G266</f>
        <v>0</v>
      </c>
      <c r="L290" s="34">
        <f>Calculations!K266</f>
        <v>0</v>
      </c>
      <c r="M290" s="34">
        <f>Calculations!F266</f>
        <v>0</v>
      </c>
      <c r="N290" s="34">
        <f>Calculations!J266</f>
        <v>0</v>
      </c>
      <c r="O290" s="34">
        <f>Calculations!S266</f>
        <v>0.32800000000000001</v>
      </c>
      <c r="P290" s="34">
        <f>Calculations!X266</f>
        <v>11.935953420669577</v>
      </c>
      <c r="Q290" s="34">
        <f>Calculations!P266</f>
        <v>3.4000000000000002E-2</v>
      </c>
      <c r="R290" s="34">
        <f>Calculations!V266</f>
        <v>2.6928675400291122</v>
      </c>
      <c r="S290" s="34">
        <f>Calculations!O266</f>
        <v>0.04</v>
      </c>
      <c r="T290" s="34">
        <f>Calculations!T266</f>
        <v>1.4556040756914119</v>
      </c>
      <c r="U290" s="34">
        <f>Calculations!Z266</f>
        <v>0</v>
      </c>
      <c r="V290" s="34">
        <f>Calculations!AB266</f>
        <v>0</v>
      </c>
      <c r="W290" s="34">
        <f>Calculations!AA266</f>
        <v>0</v>
      </c>
      <c r="X290" s="34">
        <f>Calculations!AC266</f>
        <v>0</v>
      </c>
      <c r="Y290" s="34">
        <f>Calculations!AE266</f>
        <v>0.114</v>
      </c>
      <c r="Z290" s="34">
        <f>Calculations!AG266</f>
        <v>4.1484716157205241</v>
      </c>
      <c r="AA290" s="34">
        <f>Calculations!AF266</f>
        <v>0.29599999999999999</v>
      </c>
      <c r="AB290" s="34">
        <f>Calculations!AH266</f>
        <v>10.771470160116447</v>
      </c>
      <c r="AC290" s="21" t="s">
        <v>52</v>
      </c>
      <c r="AD290" s="20" t="s">
        <v>883</v>
      </c>
      <c r="AE290" s="26" t="s">
        <v>889</v>
      </c>
      <c r="AF290" s="26" t="s">
        <v>890</v>
      </c>
      <c r="AG290" s="26"/>
      <c r="AH290" s="20"/>
    </row>
    <row r="291" spans="2:34" x14ac:dyDescent="0.25">
      <c r="B291" s="11" t="str">
        <f>Calculations!A267</f>
        <v>19P107</v>
      </c>
      <c r="C291" s="20" t="str">
        <f>Calculations!B267</f>
        <v>Land and Building south of Chapel Lane</v>
      </c>
      <c r="D291" s="20" t="str">
        <f>Calculations!C267</f>
        <v>Preston</v>
      </c>
      <c r="E291" s="11" t="str">
        <f>Calculations!D267</f>
        <v>Housing</v>
      </c>
      <c r="F291" s="34">
        <f>Calculations!E267</f>
        <v>1.583</v>
      </c>
      <c r="G291" s="34">
        <f>Calculations!I267</f>
        <v>1.583</v>
      </c>
      <c r="H291" s="34">
        <f>Calculations!M267</f>
        <v>100</v>
      </c>
      <c r="I291" s="34">
        <f>Calculations!H267</f>
        <v>0</v>
      </c>
      <c r="J291" s="34">
        <f>Calculations!L267</f>
        <v>0</v>
      </c>
      <c r="K291" s="34">
        <f>Calculations!G267</f>
        <v>0</v>
      </c>
      <c r="L291" s="34">
        <f>Calculations!K267</f>
        <v>0</v>
      </c>
      <c r="M291" s="34">
        <f>Calculations!F267</f>
        <v>0</v>
      </c>
      <c r="N291" s="34">
        <f>Calculations!J267</f>
        <v>0</v>
      </c>
      <c r="O291" s="34">
        <f>Calculations!S267</f>
        <v>0.23599999999999999</v>
      </c>
      <c r="P291" s="34">
        <f>Calculations!X267</f>
        <v>14.90840176879343</v>
      </c>
      <c r="Q291" s="34">
        <f>Calculations!P267</f>
        <v>8.2000000000000003E-2</v>
      </c>
      <c r="R291" s="34">
        <f>Calculations!V267</f>
        <v>6.0012634238787115</v>
      </c>
      <c r="S291" s="34">
        <f>Calculations!O267</f>
        <v>1.2999999999999999E-2</v>
      </c>
      <c r="T291" s="34">
        <f>Calculations!T267</f>
        <v>0.82122552116235004</v>
      </c>
      <c r="U291" s="34">
        <f>Calculations!Z267</f>
        <v>0</v>
      </c>
      <c r="V291" s="34">
        <f>Calculations!AB267</f>
        <v>0</v>
      </c>
      <c r="W291" s="34">
        <f>Calculations!AA267</f>
        <v>0</v>
      </c>
      <c r="X291" s="34">
        <f>Calculations!AC267</f>
        <v>0</v>
      </c>
      <c r="Y291" s="34">
        <f>Calculations!AE267</f>
        <v>0.109</v>
      </c>
      <c r="Z291" s="34">
        <f>Calculations!AG267</f>
        <v>6.8856601389766263</v>
      </c>
      <c r="AA291" s="34">
        <f>Calculations!AF267</f>
        <v>0.11</v>
      </c>
      <c r="AB291" s="34">
        <f>Calculations!AH267</f>
        <v>6.9488313329121922</v>
      </c>
      <c r="AC291" s="21" t="s">
        <v>52</v>
      </c>
      <c r="AD291" s="20" t="s">
        <v>883</v>
      </c>
      <c r="AE291" s="26" t="s">
        <v>889</v>
      </c>
      <c r="AF291" s="26" t="s">
        <v>890</v>
      </c>
      <c r="AG291" s="26"/>
      <c r="AH291" s="20"/>
    </row>
    <row r="292" spans="2:34" x14ac:dyDescent="0.25">
      <c r="B292" s="11" t="str">
        <f>Calculations!A268</f>
        <v>19P108</v>
      </c>
      <c r="C292" s="20" t="str">
        <f>Calculations!B268</f>
        <v>Land to the North Side of Whittingham Lane</v>
      </c>
      <c r="D292" s="20" t="str">
        <f>Calculations!C268</f>
        <v>Preston</v>
      </c>
      <c r="E292" s="11" t="str">
        <f>Calculations!D268</f>
        <v>Housing</v>
      </c>
      <c r="F292" s="34">
        <f>Calculations!E268</f>
        <v>33.718000000000004</v>
      </c>
      <c r="G292" s="34">
        <f>Calculations!I268</f>
        <v>33.718000000000004</v>
      </c>
      <c r="H292" s="34">
        <f>Calculations!M268</f>
        <v>100</v>
      </c>
      <c r="I292" s="34">
        <f>Calculations!H268</f>
        <v>0</v>
      </c>
      <c r="J292" s="34">
        <f>Calculations!L268</f>
        <v>0</v>
      </c>
      <c r="K292" s="34">
        <f>Calculations!G268</f>
        <v>0</v>
      </c>
      <c r="L292" s="34">
        <f>Calculations!K268</f>
        <v>0</v>
      </c>
      <c r="M292" s="34">
        <f>Calculations!F268</f>
        <v>0</v>
      </c>
      <c r="N292" s="34">
        <f>Calculations!J268</f>
        <v>0</v>
      </c>
      <c r="O292" s="34">
        <f>Calculations!S268</f>
        <v>2.1950000000000003</v>
      </c>
      <c r="P292" s="34">
        <f>Calculations!X268</f>
        <v>6.5098760306067982</v>
      </c>
      <c r="Q292" s="34">
        <f>Calculations!P268</f>
        <v>0.16</v>
      </c>
      <c r="R292" s="34">
        <f>Calculations!V268</f>
        <v>0.99946616050774051</v>
      </c>
      <c r="S292" s="34">
        <f>Calculations!O268</f>
        <v>0.17699999999999999</v>
      </c>
      <c r="T292" s="34">
        <f>Calculations!T268</f>
        <v>0.52494216738833843</v>
      </c>
      <c r="U292" s="34">
        <f>Calculations!Z268</f>
        <v>0</v>
      </c>
      <c r="V292" s="34">
        <f>Calculations!AB268</f>
        <v>0</v>
      </c>
      <c r="W292" s="34">
        <f>Calculations!AA268</f>
        <v>0</v>
      </c>
      <c r="X292" s="34">
        <f>Calculations!AC268</f>
        <v>0</v>
      </c>
      <c r="Y292" s="34">
        <f>Calculations!AE268</f>
        <v>1.46</v>
      </c>
      <c r="Z292" s="34">
        <f>Calculations!AG268</f>
        <v>4.3300314372145436</v>
      </c>
      <c r="AA292" s="34">
        <f>Calculations!AF268</f>
        <v>3.4159999999999999</v>
      </c>
      <c r="AB292" s="34">
        <f>Calculations!AH268</f>
        <v>10.131087253099233</v>
      </c>
      <c r="AC292" s="21" t="s">
        <v>52</v>
      </c>
      <c r="AD292" s="20" t="s">
        <v>883</v>
      </c>
      <c r="AE292" s="26" t="s">
        <v>889</v>
      </c>
      <c r="AF292" s="26" t="s">
        <v>890</v>
      </c>
      <c r="AG292" s="26"/>
      <c r="AH292" s="20"/>
    </row>
    <row r="293" spans="2:34" x14ac:dyDescent="0.25">
      <c r="B293" s="11" t="str">
        <f>Calculations!A269</f>
        <v>19P109</v>
      </c>
      <c r="C293" s="20" t="str">
        <f>Calculations!B269</f>
        <v>Tom Barron Limited, Mill South and East of School Lane</v>
      </c>
      <c r="D293" s="20" t="str">
        <f>Calculations!C269</f>
        <v>Preston</v>
      </c>
      <c r="E293" s="11" t="str">
        <f>Calculations!D269</f>
        <v>Housing</v>
      </c>
      <c r="F293" s="34">
        <f>Calculations!E269</f>
        <v>2.3969999999999998</v>
      </c>
      <c r="G293" s="34">
        <f>Calculations!I269</f>
        <v>2.3969999999999998</v>
      </c>
      <c r="H293" s="34">
        <f>Calculations!M269</f>
        <v>100</v>
      </c>
      <c r="I293" s="34">
        <f>Calculations!H269</f>
        <v>0</v>
      </c>
      <c r="J293" s="34">
        <f>Calculations!L269</f>
        <v>0</v>
      </c>
      <c r="K293" s="34">
        <f>Calculations!G269</f>
        <v>0</v>
      </c>
      <c r="L293" s="34">
        <f>Calculations!K269</f>
        <v>0</v>
      </c>
      <c r="M293" s="34">
        <f>Calculations!F269</f>
        <v>0</v>
      </c>
      <c r="N293" s="34">
        <f>Calculations!J269</f>
        <v>0</v>
      </c>
      <c r="O293" s="34">
        <f>Calculations!S269</f>
        <v>0.23799999999999999</v>
      </c>
      <c r="P293" s="34">
        <f>Calculations!X269</f>
        <v>9.9290780141843982</v>
      </c>
      <c r="Q293" s="34">
        <f>Calculations!P269</f>
        <v>1.6E-2</v>
      </c>
      <c r="R293" s="34">
        <f>Calculations!V269</f>
        <v>1.3350020859407594</v>
      </c>
      <c r="S293" s="34">
        <f>Calculations!O269</f>
        <v>1.6E-2</v>
      </c>
      <c r="T293" s="34">
        <f>Calculations!T269</f>
        <v>0.66750104297037971</v>
      </c>
      <c r="U293" s="34">
        <f>Calculations!Z269</f>
        <v>0</v>
      </c>
      <c r="V293" s="34">
        <f>Calculations!AB269</f>
        <v>0</v>
      </c>
      <c r="W293" s="34">
        <f>Calculations!AA269</f>
        <v>0</v>
      </c>
      <c r="X293" s="34">
        <f>Calculations!AC269</f>
        <v>0</v>
      </c>
      <c r="Y293" s="34">
        <f>Calculations!AE269</f>
        <v>5.0999999999999997E-2</v>
      </c>
      <c r="Z293" s="34">
        <f>Calculations!AG269</f>
        <v>2.1276595744680851</v>
      </c>
      <c r="AA293" s="34">
        <f>Calculations!AF269</f>
        <v>0.17799999999999999</v>
      </c>
      <c r="AB293" s="34">
        <f>Calculations!AH269</f>
        <v>7.4259491030454736</v>
      </c>
      <c r="AC293" s="21" t="s">
        <v>52</v>
      </c>
      <c r="AD293" s="20" t="s">
        <v>883</v>
      </c>
      <c r="AE293" s="26" t="s">
        <v>889</v>
      </c>
      <c r="AF293" s="26" t="s">
        <v>890</v>
      </c>
      <c r="AG293" s="26"/>
      <c r="AH293" s="20"/>
    </row>
    <row r="294" spans="2:34" x14ac:dyDescent="0.25">
      <c r="B294" s="11" t="str">
        <f>Calculations!A270</f>
        <v>19P112</v>
      </c>
      <c r="C294" s="20" t="str">
        <f>Calculations!B270</f>
        <v>Land North of 907 Whittingham Lane</v>
      </c>
      <c r="D294" s="20" t="str">
        <f>Calculations!C270</f>
        <v>Preston</v>
      </c>
      <c r="E294" s="11" t="str">
        <f>Calculations!D270</f>
        <v>Housing</v>
      </c>
      <c r="F294" s="34">
        <f>Calculations!E270</f>
        <v>0.872</v>
      </c>
      <c r="G294" s="34">
        <f>Calculations!I270</f>
        <v>0.872</v>
      </c>
      <c r="H294" s="34">
        <f>Calculations!M270</f>
        <v>100</v>
      </c>
      <c r="I294" s="34">
        <f>Calculations!H270</f>
        <v>0</v>
      </c>
      <c r="J294" s="34">
        <f>Calculations!L270</f>
        <v>0</v>
      </c>
      <c r="K294" s="34">
        <f>Calculations!G270</f>
        <v>0</v>
      </c>
      <c r="L294" s="34">
        <f>Calculations!K270</f>
        <v>0</v>
      </c>
      <c r="M294" s="34">
        <f>Calculations!F270</f>
        <v>0</v>
      </c>
      <c r="N294" s="34">
        <f>Calculations!J270</f>
        <v>0</v>
      </c>
      <c r="O294" s="34">
        <f>Calculations!S270</f>
        <v>4.4000000000000004E-2</v>
      </c>
      <c r="P294" s="34">
        <f>Calculations!X270</f>
        <v>5.0458715596330279</v>
      </c>
      <c r="Q294" s="34">
        <f>Calculations!P270</f>
        <v>2E-3</v>
      </c>
      <c r="R294" s="34">
        <f>Calculations!V270</f>
        <v>2.1788990825688077</v>
      </c>
      <c r="S294" s="34">
        <f>Calculations!O270</f>
        <v>1.7000000000000001E-2</v>
      </c>
      <c r="T294" s="34">
        <f>Calculations!T270</f>
        <v>1.9495412844036699</v>
      </c>
      <c r="U294" s="34">
        <f>Calculations!Z270</f>
        <v>0</v>
      </c>
      <c r="V294" s="34">
        <f>Calculations!AB270</f>
        <v>0</v>
      </c>
      <c r="W294" s="34">
        <f>Calculations!AA270</f>
        <v>0</v>
      </c>
      <c r="X294" s="34">
        <f>Calculations!AC270</f>
        <v>0</v>
      </c>
      <c r="Y294" s="34">
        <f>Calculations!AE270</f>
        <v>2.4E-2</v>
      </c>
      <c r="Z294" s="34">
        <f>Calculations!AG270</f>
        <v>2.7522935779816518</v>
      </c>
      <c r="AA294" s="34">
        <f>Calculations!AF270</f>
        <v>3.6999999999999998E-2</v>
      </c>
      <c r="AB294" s="34">
        <f>Calculations!AH270</f>
        <v>4.2431192660550456</v>
      </c>
      <c r="AC294" s="21" t="s">
        <v>52</v>
      </c>
      <c r="AD294" s="20" t="s">
        <v>883</v>
      </c>
      <c r="AE294" s="26" t="s">
        <v>889</v>
      </c>
      <c r="AF294" s="26" t="s">
        <v>890</v>
      </c>
      <c r="AG294" s="26"/>
      <c r="AH294" s="20"/>
    </row>
    <row r="295" spans="2:34" x14ac:dyDescent="0.25">
      <c r="B295" s="11" t="str">
        <f>Calculations!A271</f>
        <v>19P115</v>
      </c>
      <c r="C295" s="20" t="str">
        <f>Calculations!B271</f>
        <v>Ambrose Hall Farm, Woodplumpton Road</v>
      </c>
      <c r="D295" s="20" t="str">
        <f>Calculations!C271</f>
        <v>Preston</v>
      </c>
      <c r="E295" s="11" t="str">
        <f>Calculations!D271</f>
        <v>Housing</v>
      </c>
      <c r="F295" s="34">
        <f>Calculations!E271</f>
        <v>15.869</v>
      </c>
      <c r="G295" s="34">
        <f>Calculations!I271</f>
        <v>15.869</v>
      </c>
      <c r="H295" s="34">
        <f>Calculations!M271</f>
        <v>100</v>
      </c>
      <c r="I295" s="34">
        <f>Calculations!H271</f>
        <v>0</v>
      </c>
      <c r="J295" s="34">
        <f>Calculations!L271</f>
        <v>0</v>
      </c>
      <c r="K295" s="34">
        <f>Calculations!G271</f>
        <v>0</v>
      </c>
      <c r="L295" s="34">
        <f>Calculations!K271</f>
        <v>0</v>
      </c>
      <c r="M295" s="34">
        <f>Calculations!F271</f>
        <v>0</v>
      </c>
      <c r="N295" s="34">
        <f>Calculations!J271</f>
        <v>0</v>
      </c>
      <c r="O295" s="34">
        <f>Calculations!S271</f>
        <v>1.9790000000000001</v>
      </c>
      <c r="P295" s="34">
        <f>Calculations!X271</f>
        <v>12.470855126346967</v>
      </c>
      <c r="Q295" s="34">
        <f>Calculations!P271</f>
        <v>0.41799999999999998</v>
      </c>
      <c r="R295" s="34">
        <f>Calculations!V271</f>
        <v>6.7805154704140156</v>
      </c>
      <c r="S295" s="34">
        <f>Calculations!O271</f>
        <v>0.65800000000000003</v>
      </c>
      <c r="T295" s="34">
        <f>Calculations!T271</f>
        <v>4.1464490516100581</v>
      </c>
      <c r="U295" s="34">
        <f>Calculations!Z271</f>
        <v>0</v>
      </c>
      <c r="V295" s="34">
        <f>Calculations!AB271</f>
        <v>0</v>
      </c>
      <c r="W295" s="34">
        <f>Calculations!AA271</f>
        <v>0</v>
      </c>
      <c r="X295" s="34">
        <f>Calculations!AC271</f>
        <v>0</v>
      </c>
      <c r="Y295" s="34">
        <f>Calculations!AE271</f>
        <v>0.98299999999999998</v>
      </c>
      <c r="Z295" s="34">
        <f>Calculations!AG271</f>
        <v>6.1944672002016512</v>
      </c>
      <c r="AA295" s="34">
        <f>Calculations!AF271</f>
        <v>1.4079999999999999</v>
      </c>
      <c r="AB295" s="34">
        <f>Calculations!AH271</f>
        <v>8.8726447791291196</v>
      </c>
      <c r="AC295" s="21" t="s">
        <v>52</v>
      </c>
      <c r="AD295" s="20" t="s">
        <v>883</v>
      </c>
      <c r="AE295" s="26" t="s">
        <v>889</v>
      </c>
      <c r="AF295" s="26" t="s">
        <v>890</v>
      </c>
      <c r="AG295" s="26"/>
      <c r="AH295" s="20"/>
    </row>
    <row r="296" spans="2:34" ht="75" x14ac:dyDescent="0.25">
      <c r="B296" s="11" t="str">
        <f>Calculations!A272</f>
        <v>19P116</v>
      </c>
      <c r="C296" s="20" t="str">
        <f>Calculations!B272</f>
        <v>Land North and West of School Lane</v>
      </c>
      <c r="D296" s="20" t="str">
        <f>Calculations!C272</f>
        <v>Preston</v>
      </c>
      <c r="E296" s="11" t="str">
        <f>Calculations!D272</f>
        <v>Housing</v>
      </c>
      <c r="F296" s="34">
        <f>Calculations!E272</f>
        <v>1.988</v>
      </c>
      <c r="G296" s="34">
        <f>Calculations!I272</f>
        <v>0.72700000000000009</v>
      </c>
      <c r="H296" s="34">
        <f>Calculations!M272</f>
        <v>36.569416498993967</v>
      </c>
      <c r="I296" s="34">
        <f>Calculations!H272</f>
        <v>0.318</v>
      </c>
      <c r="J296" s="34">
        <f>Calculations!L272</f>
        <v>15.995975855130784</v>
      </c>
      <c r="K296" s="34">
        <f>Calculations!G272</f>
        <v>0.23599999999999999</v>
      </c>
      <c r="L296" s="34">
        <f>Calculations!K272</f>
        <v>11.87122736418511</v>
      </c>
      <c r="M296" s="34">
        <f>Calculations!F272</f>
        <v>0.70699999999999996</v>
      </c>
      <c r="N296" s="34">
        <f>Calculations!J272</f>
        <v>35.563380281690137</v>
      </c>
      <c r="O296" s="34">
        <f>Calculations!S272</f>
        <v>0.14600000000000002</v>
      </c>
      <c r="P296" s="34">
        <f>Calculations!X272</f>
        <v>7.3440643863179087</v>
      </c>
      <c r="Q296" s="34">
        <f>Calculations!P272</f>
        <v>1.9E-2</v>
      </c>
      <c r="R296" s="34">
        <f>Calculations!V272</f>
        <v>3.873239436619718</v>
      </c>
      <c r="S296" s="34">
        <f>Calculations!O272</f>
        <v>5.8000000000000003E-2</v>
      </c>
      <c r="T296" s="34">
        <f>Calculations!T272</f>
        <v>2.9175050301810868</v>
      </c>
      <c r="U296" s="34">
        <f>Calculations!Z272</f>
        <v>0.29299999999999998</v>
      </c>
      <c r="V296" s="34">
        <f>Calculations!AB272</f>
        <v>14.738430583501005</v>
      </c>
      <c r="W296" s="34">
        <f>Calculations!AA272</f>
        <v>0.34399999999999997</v>
      </c>
      <c r="X296" s="34">
        <f>Calculations!AC272</f>
        <v>17.303822937625753</v>
      </c>
      <c r="Y296" s="34">
        <f>Calculations!AE272</f>
        <v>5.2999999999999999E-2</v>
      </c>
      <c r="Z296" s="34">
        <f>Calculations!AG272</f>
        <v>2.6659959758551306</v>
      </c>
      <c r="AA296" s="34">
        <f>Calculations!AF272</f>
        <v>0.09</v>
      </c>
      <c r="AB296" s="34">
        <f>Calculations!AH272</f>
        <v>4.5271629778672029</v>
      </c>
      <c r="AC296" s="21" t="s">
        <v>52</v>
      </c>
      <c r="AD296" s="20" t="s">
        <v>880</v>
      </c>
      <c r="AE296" s="26" t="s">
        <v>881</v>
      </c>
      <c r="AF296" s="26" t="s">
        <v>886</v>
      </c>
      <c r="AG296" s="26"/>
      <c r="AH296" s="20"/>
    </row>
    <row r="297" spans="2:34" x14ac:dyDescent="0.25">
      <c r="B297" s="11" t="str">
        <f>Calculations!A273</f>
        <v>19P117</v>
      </c>
      <c r="C297" s="20" t="str">
        <f>Calculations!B273</f>
        <v>Land East of Longridge Road</v>
      </c>
      <c r="D297" s="20" t="str">
        <f>Calculations!C273</f>
        <v>Preston</v>
      </c>
      <c r="E297" s="11" t="str">
        <f>Calculations!D273</f>
        <v>Housing</v>
      </c>
      <c r="F297" s="34">
        <f>Calculations!E273</f>
        <v>19.646000000000001</v>
      </c>
      <c r="G297" s="34">
        <f>Calculations!I273</f>
        <v>19.646000000000001</v>
      </c>
      <c r="H297" s="34">
        <f>Calculations!M273</f>
        <v>100</v>
      </c>
      <c r="I297" s="34">
        <f>Calculations!H273</f>
        <v>0</v>
      </c>
      <c r="J297" s="34">
        <f>Calculations!L273</f>
        <v>0</v>
      </c>
      <c r="K297" s="34">
        <f>Calculations!G273</f>
        <v>0</v>
      </c>
      <c r="L297" s="34">
        <f>Calculations!K273</f>
        <v>0</v>
      </c>
      <c r="M297" s="34">
        <f>Calculations!F273</f>
        <v>0</v>
      </c>
      <c r="N297" s="34">
        <f>Calculations!J273</f>
        <v>0</v>
      </c>
      <c r="O297" s="34">
        <f>Calculations!S273</f>
        <v>1.8449999999999998</v>
      </c>
      <c r="P297" s="34">
        <f>Calculations!X273</f>
        <v>9.391224676778986</v>
      </c>
      <c r="Q297" s="34">
        <f>Calculations!P273</f>
        <v>0.22800000000000001</v>
      </c>
      <c r="R297" s="34">
        <f>Calculations!V273</f>
        <v>3.6597780718721364</v>
      </c>
      <c r="S297" s="34">
        <f>Calculations!O273</f>
        <v>0.49099999999999999</v>
      </c>
      <c r="T297" s="34">
        <f>Calculations!T273</f>
        <v>2.4992364857986358</v>
      </c>
      <c r="U297" s="34">
        <f>Calculations!Z273</f>
        <v>0</v>
      </c>
      <c r="V297" s="34">
        <f>Calculations!AB273</f>
        <v>0</v>
      </c>
      <c r="W297" s="34">
        <f>Calculations!AA273</f>
        <v>0</v>
      </c>
      <c r="X297" s="34">
        <f>Calculations!AC273</f>
        <v>0</v>
      </c>
      <c r="Y297" s="34">
        <f>Calculations!AE273</f>
        <v>0.92800000000000005</v>
      </c>
      <c r="Z297" s="34">
        <f>Calculations!AG273</f>
        <v>4.7236078591061794</v>
      </c>
      <c r="AA297" s="34">
        <f>Calculations!AF273</f>
        <v>1.696</v>
      </c>
      <c r="AB297" s="34">
        <f>Calculations!AH273</f>
        <v>8.6328005700906019</v>
      </c>
      <c r="AC297" s="21" t="s">
        <v>52</v>
      </c>
      <c r="AD297" s="20" t="s">
        <v>883</v>
      </c>
      <c r="AE297" s="26" t="s">
        <v>889</v>
      </c>
      <c r="AF297" s="26" t="s">
        <v>890</v>
      </c>
      <c r="AG297" s="26"/>
      <c r="AH297" s="20"/>
    </row>
    <row r="298" spans="2:34" x14ac:dyDescent="0.25">
      <c r="B298" s="11" t="str">
        <f>Calculations!A274</f>
        <v>19P118</v>
      </c>
      <c r="C298" s="20" t="str">
        <f>Calculations!B274</f>
        <v>Land at Helms Farm and Popes Farm</v>
      </c>
      <c r="D298" s="20" t="str">
        <f>Calculations!C274</f>
        <v>Preston</v>
      </c>
      <c r="E298" s="11" t="str">
        <f>Calculations!D274</f>
        <v>Housing</v>
      </c>
      <c r="F298" s="34">
        <f>Calculations!E274</f>
        <v>19.905999999999999</v>
      </c>
      <c r="G298" s="34">
        <f>Calculations!I274</f>
        <v>19.905999999999999</v>
      </c>
      <c r="H298" s="34">
        <f>Calculations!M274</f>
        <v>100</v>
      </c>
      <c r="I298" s="34">
        <f>Calculations!H274</f>
        <v>0</v>
      </c>
      <c r="J298" s="34">
        <f>Calculations!L274</f>
        <v>0</v>
      </c>
      <c r="K298" s="34">
        <f>Calculations!G274</f>
        <v>0</v>
      </c>
      <c r="L298" s="34">
        <f>Calculations!K274</f>
        <v>0</v>
      </c>
      <c r="M298" s="34">
        <f>Calculations!F274</f>
        <v>0</v>
      </c>
      <c r="N298" s="34">
        <f>Calculations!J274</f>
        <v>0</v>
      </c>
      <c r="O298" s="34">
        <f>Calculations!S274</f>
        <v>1.4179999999999999</v>
      </c>
      <c r="P298" s="34">
        <f>Calculations!X274</f>
        <v>7.1234803576811014</v>
      </c>
      <c r="Q298" s="34">
        <f>Calculations!P274</f>
        <v>0.18</v>
      </c>
      <c r="R298" s="34">
        <f>Calculations!V274</f>
        <v>2.818245755048729</v>
      </c>
      <c r="S298" s="34">
        <f>Calculations!O274</f>
        <v>0.38100000000000001</v>
      </c>
      <c r="T298" s="34">
        <f>Calculations!T274</f>
        <v>1.913995780166784</v>
      </c>
      <c r="U298" s="34">
        <f>Calculations!Z274</f>
        <v>0</v>
      </c>
      <c r="V298" s="34">
        <f>Calculations!AB274</f>
        <v>0</v>
      </c>
      <c r="W298" s="34">
        <f>Calculations!AA274</f>
        <v>0</v>
      </c>
      <c r="X298" s="34">
        <f>Calculations!AC274</f>
        <v>0</v>
      </c>
      <c r="Y298" s="34">
        <f>Calculations!AE274</f>
        <v>0.77</v>
      </c>
      <c r="Z298" s="34">
        <f>Calculations!AG274</f>
        <v>3.8681804481060991</v>
      </c>
      <c r="AA298" s="34">
        <f>Calculations!AF274</f>
        <v>1.32</v>
      </c>
      <c r="AB298" s="34">
        <f>Calculations!AH274</f>
        <v>6.6311664824675987</v>
      </c>
      <c r="AC298" s="21" t="s">
        <v>52</v>
      </c>
      <c r="AD298" s="20" t="s">
        <v>883</v>
      </c>
      <c r="AE298" s="26" t="s">
        <v>889</v>
      </c>
      <c r="AF298" s="26" t="s">
        <v>890</v>
      </c>
      <c r="AG298" s="26"/>
      <c r="AH298" s="20"/>
    </row>
    <row r="299" spans="2:34" ht="75" x14ac:dyDescent="0.25">
      <c r="B299" s="11" t="str">
        <f>Calculations!A275</f>
        <v>19P119</v>
      </c>
      <c r="C299" s="20" t="str">
        <f>Calculations!B275</f>
        <v>Land West and East of Mill Lane</v>
      </c>
      <c r="D299" s="20" t="str">
        <f>Calculations!C275</f>
        <v>Preston</v>
      </c>
      <c r="E299" s="11" t="str">
        <f>Calculations!D275</f>
        <v>Housing</v>
      </c>
      <c r="F299" s="34">
        <f>Calculations!E275</f>
        <v>9.0730000000000004</v>
      </c>
      <c r="G299" s="34">
        <f>Calculations!I275</f>
        <v>9.0709999999999997</v>
      </c>
      <c r="H299" s="34">
        <f>Calculations!M275</f>
        <v>99.977956574451667</v>
      </c>
      <c r="I299" s="34">
        <f>Calculations!H275</f>
        <v>0</v>
      </c>
      <c r="J299" s="34">
        <f>Calculations!L275</f>
        <v>0</v>
      </c>
      <c r="K299" s="34">
        <f>Calculations!G275</f>
        <v>0</v>
      </c>
      <c r="L299" s="34">
        <f>Calculations!K275</f>
        <v>0</v>
      </c>
      <c r="M299" s="34">
        <f>Calculations!F275</f>
        <v>2E-3</v>
      </c>
      <c r="N299" s="34">
        <f>Calculations!J275</f>
        <v>2.204342554833021E-2</v>
      </c>
      <c r="O299" s="34">
        <f>Calculations!S275</f>
        <v>1.194</v>
      </c>
      <c r="P299" s="34">
        <f>Calculations!X275</f>
        <v>13.159925052353136</v>
      </c>
      <c r="Q299" s="34">
        <f>Calculations!P275</f>
        <v>0.26900000000000002</v>
      </c>
      <c r="R299" s="34">
        <f>Calculations!V275</f>
        <v>5.676182078695029</v>
      </c>
      <c r="S299" s="34">
        <f>Calculations!O275</f>
        <v>0.246</v>
      </c>
      <c r="T299" s="34">
        <f>Calculations!T275</f>
        <v>2.7113413424446158</v>
      </c>
      <c r="U299" s="34">
        <f>Calculations!Z275</f>
        <v>0</v>
      </c>
      <c r="V299" s="34">
        <f>Calculations!AB275</f>
        <v>0</v>
      </c>
      <c r="W299" s="34">
        <f>Calculations!AA275</f>
        <v>0</v>
      </c>
      <c r="X299" s="34">
        <f>Calculations!AC275</f>
        <v>0</v>
      </c>
      <c r="Y299" s="34">
        <f>Calculations!AE275</f>
        <v>0.78800000000000003</v>
      </c>
      <c r="Z299" s="34">
        <f>Calculations!AG275</f>
        <v>8.6851096660421021</v>
      </c>
      <c r="AA299" s="34">
        <f>Calculations!AF275</f>
        <v>0.78600000000000003</v>
      </c>
      <c r="AB299" s="34">
        <f>Calculations!AH275</f>
        <v>8.6630662404937731</v>
      </c>
      <c r="AC299" s="21" t="s">
        <v>52</v>
      </c>
      <c r="AD299" s="20" t="s">
        <v>880</v>
      </c>
      <c r="AE299" s="26" t="s">
        <v>881</v>
      </c>
      <c r="AF299" s="26" t="s">
        <v>886</v>
      </c>
      <c r="AG299" s="26"/>
      <c r="AH299" s="20"/>
    </row>
    <row r="300" spans="2:34" x14ac:dyDescent="0.25">
      <c r="B300" s="11" t="str">
        <f>Calculations!A276</f>
        <v>19P120</v>
      </c>
      <c r="C300" s="20" t="str">
        <f>Calculations!B276</f>
        <v>Land North of Moss Lane</v>
      </c>
      <c r="D300" s="20" t="str">
        <f>Calculations!C276</f>
        <v>Preston</v>
      </c>
      <c r="E300" s="11" t="str">
        <f>Calculations!D276</f>
        <v>Housing</v>
      </c>
      <c r="F300" s="34">
        <f>Calculations!E276</f>
        <v>3.4790000000000001</v>
      </c>
      <c r="G300" s="34">
        <f>Calculations!I276</f>
        <v>3.4790000000000001</v>
      </c>
      <c r="H300" s="34">
        <f>Calculations!M276</f>
        <v>100</v>
      </c>
      <c r="I300" s="34">
        <f>Calculations!H276</f>
        <v>0</v>
      </c>
      <c r="J300" s="34">
        <f>Calculations!L276</f>
        <v>0</v>
      </c>
      <c r="K300" s="34">
        <f>Calculations!G276</f>
        <v>0</v>
      </c>
      <c r="L300" s="34">
        <f>Calculations!K276</f>
        <v>0</v>
      </c>
      <c r="M300" s="34">
        <f>Calculations!F276</f>
        <v>0</v>
      </c>
      <c r="N300" s="34">
        <f>Calculations!J276</f>
        <v>0</v>
      </c>
      <c r="O300" s="34">
        <f>Calculations!S276</f>
        <v>0.59499999999999997</v>
      </c>
      <c r="P300" s="34">
        <f>Calculations!X276</f>
        <v>17.102615694164989</v>
      </c>
      <c r="Q300" s="34">
        <f>Calculations!P276</f>
        <v>9.0999999999999998E-2</v>
      </c>
      <c r="R300" s="34">
        <f>Calculations!V276</f>
        <v>3.1043403276803678</v>
      </c>
      <c r="S300" s="34">
        <f>Calculations!O276</f>
        <v>1.7000000000000001E-2</v>
      </c>
      <c r="T300" s="34">
        <f>Calculations!T276</f>
        <v>0.48864616269042827</v>
      </c>
      <c r="U300" s="34">
        <f>Calculations!Z276</f>
        <v>0</v>
      </c>
      <c r="V300" s="34">
        <f>Calculations!AB276</f>
        <v>0</v>
      </c>
      <c r="W300" s="34">
        <f>Calculations!AA276</f>
        <v>0</v>
      </c>
      <c r="X300" s="34">
        <f>Calculations!AC276</f>
        <v>0</v>
      </c>
      <c r="Y300" s="34">
        <f>Calculations!AE276</f>
        <v>0.16400000000000001</v>
      </c>
      <c r="Z300" s="34">
        <f>Calculations!AG276</f>
        <v>4.7139982753664853</v>
      </c>
      <c r="AA300" s="34">
        <f>Calculations!AF276</f>
        <v>0.495</v>
      </c>
      <c r="AB300" s="34">
        <f>Calculations!AH276</f>
        <v>14.228226501868352</v>
      </c>
      <c r="AC300" s="21" t="s">
        <v>52</v>
      </c>
      <c r="AD300" s="20" t="s">
        <v>883</v>
      </c>
      <c r="AE300" s="26" t="s">
        <v>889</v>
      </c>
      <c r="AF300" s="26" t="s">
        <v>890</v>
      </c>
      <c r="AG300" s="26"/>
      <c r="AH300" s="20"/>
    </row>
    <row r="301" spans="2:34" ht="75" x14ac:dyDescent="0.25">
      <c r="B301" s="11" t="str">
        <f>Calculations!A277</f>
        <v>19P121</v>
      </c>
      <c r="C301" s="20" t="str">
        <f>Calculations!B277</f>
        <v>Toplands Farm Woodplumpton Road</v>
      </c>
      <c r="D301" s="20" t="str">
        <f>Calculations!C277</f>
        <v>Preston</v>
      </c>
      <c r="E301" s="11" t="str">
        <f>Calculations!D277</f>
        <v>Housing</v>
      </c>
      <c r="F301" s="34">
        <f>Calculations!E277</f>
        <v>20.172000000000001</v>
      </c>
      <c r="G301" s="34">
        <f>Calculations!I277</f>
        <v>17.382999999999999</v>
      </c>
      <c r="H301" s="34">
        <f>Calculations!M277</f>
        <v>86.173904421971031</v>
      </c>
      <c r="I301" s="34">
        <f>Calculations!H277</f>
        <v>0.192</v>
      </c>
      <c r="J301" s="34">
        <f>Calculations!L277</f>
        <v>0.95181439619274244</v>
      </c>
      <c r="K301" s="34">
        <f>Calculations!G277</f>
        <v>0.33700000000000002</v>
      </c>
      <c r="L301" s="34">
        <f>Calculations!K277</f>
        <v>1.6706325599841365</v>
      </c>
      <c r="M301" s="34">
        <f>Calculations!F277</f>
        <v>2.2599999999999998</v>
      </c>
      <c r="N301" s="34">
        <f>Calculations!J277</f>
        <v>11.203648621852071</v>
      </c>
      <c r="O301" s="34">
        <f>Calculations!S277</f>
        <v>2.798</v>
      </c>
      <c r="P301" s="34">
        <f>Calculations!X277</f>
        <v>13.870711877850486</v>
      </c>
      <c r="Q301" s="34">
        <f>Calculations!P277</f>
        <v>0.219</v>
      </c>
      <c r="R301" s="34">
        <f>Calculations!V277</f>
        <v>3.351179853261947</v>
      </c>
      <c r="S301" s="34">
        <f>Calculations!O277</f>
        <v>0.45700000000000002</v>
      </c>
      <c r="T301" s="34">
        <f>Calculations!T277</f>
        <v>2.2655165576046006</v>
      </c>
      <c r="U301" s="34">
        <f>Calculations!Z277</f>
        <v>0.26600000000000001</v>
      </c>
      <c r="V301" s="34">
        <f>Calculations!AB277</f>
        <v>1.3186595280586952</v>
      </c>
      <c r="W301" s="34">
        <f>Calculations!AA277</f>
        <v>0.41499999999999998</v>
      </c>
      <c r="X301" s="34">
        <f>Calculations!AC277</f>
        <v>2.0573071584374376</v>
      </c>
      <c r="Y301" s="34">
        <f>Calculations!AE277</f>
        <v>0.879</v>
      </c>
      <c r="Z301" s="34">
        <f>Calculations!AG277</f>
        <v>4.3575252825698989</v>
      </c>
      <c r="AA301" s="34">
        <f>Calculations!AF277</f>
        <v>2.3370000000000002</v>
      </c>
      <c r="AB301" s="34">
        <f>Calculations!AH277</f>
        <v>11.585365853658537</v>
      </c>
      <c r="AC301" s="21" t="s">
        <v>52</v>
      </c>
      <c r="AD301" s="20" t="s">
        <v>880</v>
      </c>
      <c r="AE301" s="26" t="s">
        <v>881</v>
      </c>
      <c r="AF301" s="26" t="s">
        <v>886</v>
      </c>
      <c r="AG301" s="26"/>
      <c r="AH301" s="20"/>
    </row>
    <row r="302" spans="2:34" ht="75" x14ac:dyDescent="0.25">
      <c r="B302" s="11" t="str">
        <f>Calculations!A278</f>
        <v>19P122</v>
      </c>
      <c r="C302" s="20" t="str">
        <f>Calculations!B278</f>
        <v>Toplands Farm Woodplumpton Road</v>
      </c>
      <c r="D302" s="20" t="str">
        <f>Calculations!C278</f>
        <v>Preston</v>
      </c>
      <c r="E302" s="11" t="str">
        <f>Calculations!D278</f>
        <v>Housing</v>
      </c>
      <c r="F302" s="34">
        <f>Calculations!E278</f>
        <v>26.433</v>
      </c>
      <c r="G302" s="34">
        <f>Calculations!I278</f>
        <v>25.247999999999998</v>
      </c>
      <c r="H302" s="34">
        <f>Calculations!M278</f>
        <v>95.516967427079777</v>
      </c>
      <c r="I302" s="34">
        <f>Calculations!H278</f>
        <v>0.12</v>
      </c>
      <c r="J302" s="34">
        <f>Calculations!L278</f>
        <v>0.45397798206786966</v>
      </c>
      <c r="K302" s="34">
        <f>Calculations!G278</f>
        <v>0.34599999999999997</v>
      </c>
      <c r="L302" s="34">
        <f>Calculations!K278</f>
        <v>1.3089698482956909</v>
      </c>
      <c r="M302" s="34">
        <f>Calculations!F278</f>
        <v>0.71899999999999997</v>
      </c>
      <c r="N302" s="34">
        <f>Calculations!J278</f>
        <v>2.7200847425566526</v>
      </c>
      <c r="O302" s="34">
        <f>Calculations!S278</f>
        <v>2.3200000000000003</v>
      </c>
      <c r="P302" s="34">
        <f>Calculations!X278</f>
        <v>8.7769076533121488</v>
      </c>
      <c r="Q302" s="34">
        <f>Calculations!P278</f>
        <v>0.46300000000000002</v>
      </c>
      <c r="R302" s="34">
        <f>Calculations!V278</f>
        <v>3.7074868535542689</v>
      </c>
      <c r="S302" s="34">
        <f>Calculations!O278</f>
        <v>0.51700000000000002</v>
      </c>
      <c r="T302" s="34">
        <f>Calculations!T278</f>
        <v>1.9558884727424053</v>
      </c>
      <c r="U302" s="34">
        <f>Calculations!Z278</f>
        <v>0.32</v>
      </c>
      <c r="V302" s="34">
        <f>Calculations!AB278</f>
        <v>1.210607952180986</v>
      </c>
      <c r="W302" s="34">
        <f>Calculations!AA278</f>
        <v>0.378</v>
      </c>
      <c r="X302" s="34">
        <f>Calculations!AC278</f>
        <v>1.4300306435137897</v>
      </c>
      <c r="Y302" s="34">
        <f>Calculations!AE278</f>
        <v>0.84799999999999998</v>
      </c>
      <c r="Z302" s="34">
        <f>Calculations!AG278</f>
        <v>3.2081110732796123</v>
      </c>
      <c r="AA302" s="34">
        <f>Calculations!AF278</f>
        <v>1.544</v>
      </c>
      <c r="AB302" s="34">
        <f>Calculations!AH278</f>
        <v>5.8411833692732573</v>
      </c>
      <c r="AC302" s="21" t="s">
        <v>52</v>
      </c>
      <c r="AD302" s="20" t="s">
        <v>880</v>
      </c>
      <c r="AE302" s="26" t="s">
        <v>881</v>
      </c>
      <c r="AF302" s="26" t="s">
        <v>886</v>
      </c>
      <c r="AG302" s="26"/>
      <c r="AH302" s="20"/>
    </row>
    <row r="303" spans="2:34" x14ac:dyDescent="0.25">
      <c r="B303" s="11" t="str">
        <f>Calculations!A279</f>
        <v>19P124</v>
      </c>
      <c r="C303" s="20" t="str">
        <f>Calculations!B279</f>
        <v>Land and Building North of Miller Lane</v>
      </c>
      <c r="D303" s="20" t="str">
        <f>Calculations!C279</f>
        <v>Preston</v>
      </c>
      <c r="E303" s="11" t="str">
        <f>Calculations!D279</f>
        <v>Housing</v>
      </c>
      <c r="F303" s="34">
        <f>Calculations!E279</f>
        <v>0.42299999999999999</v>
      </c>
      <c r="G303" s="34">
        <f>Calculations!I279</f>
        <v>0.42299999999999999</v>
      </c>
      <c r="H303" s="34">
        <f>Calculations!M279</f>
        <v>100</v>
      </c>
      <c r="I303" s="34">
        <f>Calculations!H279</f>
        <v>0</v>
      </c>
      <c r="J303" s="34">
        <f>Calculations!L279</f>
        <v>0</v>
      </c>
      <c r="K303" s="34">
        <f>Calculations!G279</f>
        <v>0</v>
      </c>
      <c r="L303" s="34">
        <f>Calculations!K279</f>
        <v>0</v>
      </c>
      <c r="M303" s="34">
        <f>Calculations!F279</f>
        <v>0</v>
      </c>
      <c r="N303" s="34">
        <f>Calculations!J279</f>
        <v>0</v>
      </c>
      <c r="O303" s="34">
        <f>Calculations!S279</f>
        <v>1E-3</v>
      </c>
      <c r="P303" s="34">
        <f>Calculations!X279</f>
        <v>0.2364066193853428</v>
      </c>
      <c r="Q303" s="34">
        <f>Calculations!P279</f>
        <v>0</v>
      </c>
      <c r="R303" s="34">
        <f>Calculations!V279</f>
        <v>0</v>
      </c>
      <c r="S303" s="34">
        <f>Calculations!O279</f>
        <v>0</v>
      </c>
      <c r="T303" s="34">
        <f>Calculations!T279</f>
        <v>0</v>
      </c>
      <c r="U303" s="34">
        <f>Calculations!Z279</f>
        <v>0</v>
      </c>
      <c r="V303" s="34">
        <f>Calculations!AB279</f>
        <v>0</v>
      </c>
      <c r="W303" s="34">
        <f>Calculations!AA279</f>
        <v>0</v>
      </c>
      <c r="X303" s="34">
        <f>Calculations!AC279</f>
        <v>0</v>
      </c>
      <c r="Y303" s="34">
        <f>Calculations!AE279</f>
        <v>0</v>
      </c>
      <c r="Z303" s="34">
        <f>Calculations!AG279</f>
        <v>0</v>
      </c>
      <c r="AA303" s="34">
        <f>Calculations!AF279</f>
        <v>1E-3</v>
      </c>
      <c r="AB303" s="34">
        <f>Calculations!AH279</f>
        <v>0.2364066193853428</v>
      </c>
      <c r="AC303" s="21" t="s">
        <v>52</v>
      </c>
      <c r="AD303" s="20" t="s">
        <v>883</v>
      </c>
      <c r="AE303" s="26" t="s">
        <v>889</v>
      </c>
      <c r="AF303" s="26" t="s">
        <v>890</v>
      </c>
      <c r="AG303" s="26"/>
      <c r="AH303" s="20"/>
    </row>
    <row r="304" spans="2:34" ht="25" x14ac:dyDescent="0.25">
      <c r="B304" s="11" t="str">
        <f>Calculations!A280</f>
        <v>19P126</v>
      </c>
      <c r="C304" s="20" t="str">
        <f>Calculations!B280</f>
        <v>Land Immediately North of Preston Western Distributor, Proposed M55 Juncton</v>
      </c>
      <c r="D304" s="20" t="str">
        <f>Calculations!C280</f>
        <v>Preston</v>
      </c>
      <c r="E304" s="11" t="str">
        <f>Calculations!D280</f>
        <v>Employment</v>
      </c>
      <c r="F304" s="34">
        <f>Calculations!E280</f>
        <v>4.9720000000000004</v>
      </c>
      <c r="G304" s="34">
        <f>Calculations!I280</f>
        <v>4.9720000000000004</v>
      </c>
      <c r="H304" s="34">
        <f>Calculations!M280</f>
        <v>100</v>
      </c>
      <c r="I304" s="34">
        <f>Calculations!H280</f>
        <v>0</v>
      </c>
      <c r="J304" s="34">
        <f>Calculations!L280</f>
        <v>0</v>
      </c>
      <c r="K304" s="34">
        <f>Calculations!G280</f>
        <v>0</v>
      </c>
      <c r="L304" s="34">
        <f>Calculations!K280</f>
        <v>0</v>
      </c>
      <c r="M304" s="34">
        <f>Calculations!F280</f>
        <v>0</v>
      </c>
      <c r="N304" s="34">
        <f>Calculations!J280</f>
        <v>0</v>
      </c>
      <c r="O304" s="34">
        <f>Calculations!S280</f>
        <v>0.42799999999999999</v>
      </c>
      <c r="P304" s="34">
        <f>Calculations!X280</f>
        <v>8.6082059533386968</v>
      </c>
      <c r="Q304" s="34">
        <f>Calculations!P280</f>
        <v>8.3000000000000004E-2</v>
      </c>
      <c r="R304" s="34">
        <f>Calculations!V280</f>
        <v>5.028157683024939</v>
      </c>
      <c r="S304" s="34">
        <f>Calculations!O280</f>
        <v>0.16700000000000001</v>
      </c>
      <c r="T304" s="34">
        <f>Calculations!T280</f>
        <v>3.3588093322606594</v>
      </c>
      <c r="U304" s="34">
        <f>Calculations!Z280</f>
        <v>0</v>
      </c>
      <c r="V304" s="34">
        <f>Calculations!AB280</f>
        <v>0</v>
      </c>
      <c r="W304" s="34">
        <f>Calculations!AA280</f>
        <v>0</v>
      </c>
      <c r="X304" s="34">
        <f>Calculations!AC280</f>
        <v>0</v>
      </c>
      <c r="Y304" s="34">
        <f>Calculations!AE280</f>
        <v>0.111</v>
      </c>
      <c r="Z304" s="34">
        <f>Calculations!AG280</f>
        <v>2.2325020112630733</v>
      </c>
      <c r="AA304" s="34">
        <f>Calculations!AF280</f>
        <v>0.14899999999999999</v>
      </c>
      <c r="AB304" s="34">
        <f>Calculations!AH280</f>
        <v>2.9967819790828636</v>
      </c>
      <c r="AC304" s="21" t="s">
        <v>53</v>
      </c>
      <c r="AD304" s="20" t="s">
        <v>883</v>
      </c>
      <c r="AE304" s="26" t="s">
        <v>889</v>
      </c>
      <c r="AF304" s="26" t="s">
        <v>890</v>
      </c>
      <c r="AG304" s="26"/>
      <c r="AH304" s="20"/>
    </row>
    <row r="305" spans="2:34" x14ac:dyDescent="0.25">
      <c r="B305" s="11" t="str">
        <f>Calculations!A281</f>
        <v>19P128</v>
      </c>
      <c r="C305" s="20" t="str">
        <f>Calculations!B281</f>
        <v>Land off Haughton Green Lane</v>
      </c>
      <c r="D305" s="20" t="str">
        <f>Calculations!C281</f>
        <v>Preston</v>
      </c>
      <c r="E305" s="11" t="str">
        <f>Calculations!D281</f>
        <v>Housing</v>
      </c>
      <c r="F305" s="34">
        <f>Calculations!E281</f>
        <v>1.1559999999999999</v>
      </c>
      <c r="G305" s="34">
        <f>Calculations!I281</f>
        <v>1.1559999999999999</v>
      </c>
      <c r="H305" s="34">
        <f>Calculations!M281</f>
        <v>100</v>
      </c>
      <c r="I305" s="34">
        <f>Calculations!H281</f>
        <v>0</v>
      </c>
      <c r="J305" s="34">
        <f>Calculations!L281</f>
        <v>0</v>
      </c>
      <c r="K305" s="34">
        <f>Calculations!G281</f>
        <v>0</v>
      </c>
      <c r="L305" s="34">
        <f>Calculations!K281</f>
        <v>0</v>
      </c>
      <c r="M305" s="34">
        <f>Calculations!F281</f>
        <v>0</v>
      </c>
      <c r="N305" s="34">
        <f>Calculations!J281</f>
        <v>0</v>
      </c>
      <c r="O305" s="34">
        <f>Calculations!S281</f>
        <v>0</v>
      </c>
      <c r="P305" s="34">
        <f>Calculations!X281</f>
        <v>0</v>
      </c>
      <c r="Q305" s="34">
        <f>Calculations!P281</f>
        <v>0</v>
      </c>
      <c r="R305" s="34">
        <f>Calculations!V281</f>
        <v>0</v>
      </c>
      <c r="S305" s="34">
        <f>Calculations!O281</f>
        <v>0</v>
      </c>
      <c r="T305" s="34">
        <f>Calculations!T281</f>
        <v>0</v>
      </c>
      <c r="U305" s="34">
        <f>Calculations!Z281</f>
        <v>0</v>
      </c>
      <c r="V305" s="34">
        <f>Calculations!AB281</f>
        <v>0</v>
      </c>
      <c r="W305" s="34">
        <f>Calculations!AA281</f>
        <v>0</v>
      </c>
      <c r="X305" s="34">
        <f>Calculations!AC281</f>
        <v>0</v>
      </c>
      <c r="Y305" s="34">
        <f>Calculations!AE281</f>
        <v>0</v>
      </c>
      <c r="Z305" s="34">
        <f>Calculations!AG281</f>
        <v>0</v>
      </c>
      <c r="AA305" s="34">
        <f>Calculations!AF281</f>
        <v>0</v>
      </c>
      <c r="AB305" s="34">
        <f>Calculations!AH281</f>
        <v>0</v>
      </c>
      <c r="AC305" s="21" t="s">
        <v>52</v>
      </c>
      <c r="AD305" s="20" t="s">
        <v>884</v>
      </c>
      <c r="AE305" s="26" t="s">
        <v>891</v>
      </c>
      <c r="AF305" s="26" t="s">
        <v>892</v>
      </c>
      <c r="AG305" s="26"/>
      <c r="AH305" s="20"/>
    </row>
    <row r="306" spans="2:34" ht="25" x14ac:dyDescent="0.25">
      <c r="B306" s="11" t="str">
        <f>Calculations!A282</f>
        <v>19P131</v>
      </c>
      <c r="C306" s="20" t="str">
        <f>Calculations!B282</f>
        <v>North West Preston, PR4 0LH-PR4 0RU (PLP MD2: North West Preston allocation / strategic location)</v>
      </c>
      <c r="D306" s="20" t="str">
        <f>Calculations!C282</f>
        <v>Preston</v>
      </c>
      <c r="E306" s="11" t="str">
        <f>Calculations!D282</f>
        <v>Housing</v>
      </c>
      <c r="F306" s="34">
        <f>Calculations!E282</f>
        <v>196.02199999999999</v>
      </c>
      <c r="G306" s="34">
        <f>Calculations!I282</f>
        <v>196.02199999999999</v>
      </c>
      <c r="H306" s="34">
        <f>Calculations!M282</f>
        <v>100</v>
      </c>
      <c r="I306" s="34">
        <f>Calculations!H282</f>
        <v>0</v>
      </c>
      <c r="J306" s="34">
        <f>Calculations!L282</f>
        <v>0</v>
      </c>
      <c r="K306" s="34">
        <f>Calculations!G282</f>
        <v>0</v>
      </c>
      <c r="L306" s="34">
        <f>Calculations!K282</f>
        <v>0</v>
      </c>
      <c r="M306" s="34">
        <f>Calculations!F282</f>
        <v>0</v>
      </c>
      <c r="N306" s="34">
        <f>Calculations!J282</f>
        <v>0</v>
      </c>
      <c r="O306" s="34">
        <f>Calculations!S282</f>
        <v>17.25</v>
      </c>
      <c r="P306" s="34">
        <f>Calculations!X282</f>
        <v>8.8000326493964973</v>
      </c>
      <c r="Q306" s="34">
        <f>Calculations!P282</f>
        <v>3.0230000000000001</v>
      </c>
      <c r="R306" s="34">
        <f>Calculations!V282</f>
        <v>3.9010927344889859</v>
      </c>
      <c r="S306" s="34">
        <f>Calculations!O282</f>
        <v>4.6239999999999997</v>
      </c>
      <c r="T306" s="34">
        <f>Calculations!T282</f>
        <v>2.3589188968585155</v>
      </c>
      <c r="U306" s="34">
        <f>Calculations!Z282</f>
        <v>0</v>
      </c>
      <c r="V306" s="34">
        <f>Calculations!AB282</f>
        <v>0</v>
      </c>
      <c r="W306" s="34">
        <f>Calculations!AA282</f>
        <v>0</v>
      </c>
      <c r="X306" s="34">
        <f>Calculations!AC282</f>
        <v>0</v>
      </c>
      <c r="Y306" s="34">
        <f>Calculations!AE282</f>
        <v>5.9649999999999999</v>
      </c>
      <c r="Z306" s="34">
        <f>Calculations!AG282</f>
        <v>3.0430257828202958</v>
      </c>
      <c r="AA306" s="34">
        <f>Calculations!AF282</f>
        <v>10.214</v>
      </c>
      <c r="AB306" s="34">
        <f>Calculations!AH282</f>
        <v>5.2106396220832361</v>
      </c>
      <c r="AC306" s="21" t="s">
        <v>52</v>
      </c>
      <c r="AD306" s="20" t="s">
        <v>883</v>
      </c>
      <c r="AE306" s="26" t="s">
        <v>889</v>
      </c>
      <c r="AF306" s="26" t="s">
        <v>890</v>
      </c>
      <c r="AG306" s="26"/>
      <c r="AH306" s="20"/>
    </row>
    <row r="307" spans="2:34" x14ac:dyDescent="0.25">
      <c r="B307" s="11" t="str">
        <f>Calculations!A283</f>
        <v>19P133</v>
      </c>
      <c r="C307" s="20" t="str">
        <f>Calculations!B283</f>
        <v>Red Scar Site H / Red Scar, Whittingham Lane, Broughton</v>
      </c>
      <c r="D307" s="20" t="str">
        <f>Calculations!C283</f>
        <v>Preston</v>
      </c>
      <c r="E307" s="11" t="str">
        <f>Calculations!D283</f>
        <v>Employment</v>
      </c>
      <c r="F307" s="34">
        <f>Calculations!E283</f>
        <v>3.0779999999999998</v>
      </c>
      <c r="G307" s="34">
        <f>Calculations!I283</f>
        <v>3.0779999999999998</v>
      </c>
      <c r="H307" s="34">
        <f>Calculations!M283</f>
        <v>100</v>
      </c>
      <c r="I307" s="34">
        <f>Calculations!H283</f>
        <v>0</v>
      </c>
      <c r="J307" s="34">
        <f>Calculations!L283</f>
        <v>0</v>
      </c>
      <c r="K307" s="34">
        <f>Calculations!G283</f>
        <v>0</v>
      </c>
      <c r="L307" s="34">
        <f>Calculations!K283</f>
        <v>0</v>
      </c>
      <c r="M307" s="34">
        <f>Calculations!F283</f>
        <v>0</v>
      </c>
      <c r="N307" s="34">
        <f>Calculations!J283</f>
        <v>0</v>
      </c>
      <c r="O307" s="34">
        <f>Calculations!S283</f>
        <v>0.14499999999999999</v>
      </c>
      <c r="P307" s="34">
        <f>Calculations!X283</f>
        <v>4.7108512020792723</v>
      </c>
      <c r="Q307" s="34">
        <f>Calculations!P283</f>
        <v>5.3999999999999999E-2</v>
      </c>
      <c r="R307" s="34">
        <f>Calculations!V283</f>
        <v>1.8193632228719951</v>
      </c>
      <c r="S307" s="34">
        <f>Calculations!O283</f>
        <v>2E-3</v>
      </c>
      <c r="T307" s="34">
        <f>Calculations!T283</f>
        <v>6.497725795971411E-2</v>
      </c>
      <c r="U307" s="34">
        <f>Calculations!Z283</f>
        <v>0</v>
      </c>
      <c r="V307" s="34">
        <f>Calculations!AB283</f>
        <v>0</v>
      </c>
      <c r="W307" s="34">
        <f>Calculations!AA283</f>
        <v>0</v>
      </c>
      <c r="X307" s="34">
        <f>Calculations!AC283</f>
        <v>0</v>
      </c>
      <c r="Y307" s="34">
        <f>Calculations!AE283</f>
        <v>9.6000000000000002E-2</v>
      </c>
      <c r="Z307" s="34">
        <f>Calculations!AG283</f>
        <v>3.1189083820662771</v>
      </c>
      <c r="AA307" s="34">
        <f>Calculations!AF283</f>
        <v>0.13</v>
      </c>
      <c r="AB307" s="34">
        <f>Calculations!AH283</f>
        <v>4.2235217673814169</v>
      </c>
      <c r="AC307" s="21" t="s">
        <v>53</v>
      </c>
      <c r="AD307" s="20" t="s">
        <v>883</v>
      </c>
      <c r="AE307" s="26" t="s">
        <v>889</v>
      </c>
      <c r="AF307" s="26" t="s">
        <v>890</v>
      </c>
      <c r="AG307" s="26"/>
      <c r="AH307" s="20"/>
    </row>
    <row r="308" spans="2:34" ht="25" x14ac:dyDescent="0.25">
      <c r="B308" s="11" t="str">
        <f>Calculations!A284</f>
        <v>19P135</v>
      </c>
      <c r="C308" s="20" t="str">
        <f>Calculations!B284</f>
        <v>Red Scar Industrial Estate / Red Scar, Whittingham Lane, Broughton</v>
      </c>
      <c r="D308" s="20" t="str">
        <f>Calculations!C284</f>
        <v>Preston</v>
      </c>
      <c r="E308" s="11" t="str">
        <f>Calculations!D284</f>
        <v>Employment</v>
      </c>
      <c r="F308" s="34">
        <f>Calculations!E284</f>
        <v>12.032</v>
      </c>
      <c r="G308" s="34">
        <f>Calculations!I284</f>
        <v>12.032</v>
      </c>
      <c r="H308" s="34">
        <f>Calculations!M284</f>
        <v>100</v>
      </c>
      <c r="I308" s="34">
        <f>Calculations!H284</f>
        <v>0</v>
      </c>
      <c r="J308" s="34">
        <f>Calculations!L284</f>
        <v>0</v>
      </c>
      <c r="K308" s="34">
        <f>Calculations!G284</f>
        <v>0</v>
      </c>
      <c r="L308" s="34">
        <f>Calculations!K284</f>
        <v>0</v>
      </c>
      <c r="M308" s="34">
        <f>Calculations!F284</f>
        <v>0</v>
      </c>
      <c r="N308" s="34">
        <f>Calculations!J284</f>
        <v>0</v>
      </c>
      <c r="O308" s="34">
        <f>Calculations!S284</f>
        <v>0.74099999999999999</v>
      </c>
      <c r="P308" s="34">
        <f>Calculations!X284</f>
        <v>6.1585771276595747</v>
      </c>
      <c r="Q308" s="34">
        <f>Calculations!P284</f>
        <v>0.11700000000000001</v>
      </c>
      <c r="R308" s="34">
        <f>Calculations!V284</f>
        <v>2.6761968085106385</v>
      </c>
      <c r="S308" s="34">
        <f>Calculations!O284</f>
        <v>0.20499999999999999</v>
      </c>
      <c r="T308" s="34">
        <f>Calculations!T284</f>
        <v>1.703789893617021</v>
      </c>
      <c r="U308" s="34">
        <f>Calculations!Z284</f>
        <v>0</v>
      </c>
      <c r="V308" s="34">
        <f>Calculations!AB284</f>
        <v>0</v>
      </c>
      <c r="W308" s="34">
        <f>Calculations!AA284</f>
        <v>0</v>
      </c>
      <c r="X308" s="34">
        <f>Calculations!AC284</f>
        <v>0</v>
      </c>
      <c r="Y308" s="34">
        <f>Calculations!AE284</f>
        <v>0.28100000000000003</v>
      </c>
      <c r="Z308" s="34">
        <f>Calculations!AG284</f>
        <v>2.3354388297872344</v>
      </c>
      <c r="AA308" s="34">
        <f>Calculations!AF284</f>
        <v>0.66100000000000003</v>
      </c>
      <c r="AB308" s="34">
        <f>Calculations!AH284</f>
        <v>5.4936835106382986</v>
      </c>
      <c r="AC308" s="21" t="s">
        <v>53</v>
      </c>
      <c r="AD308" s="20" t="s">
        <v>883</v>
      </c>
      <c r="AE308" s="26" t="s">
        <v>889</v>
      </c>
      <c r="AF308" s="26" t="s">
        <v>890</v>
      </c>
      <c r="AG308" s="26"/>
      <c r="AH308" s="20"/>
    </row>
    <row r="309" spans="2:34" ht="75" x14ac:dyDescent="0.25">
      <c r="B309" s="11" t="str">
        <f>Calculations!A285</f>
        <v>19P136</v>
      </c>
      <c r="C309" s="20" t="str">
        <f>Calculations!B285</f>
        <v>Millennium City Park, 4A Barnield Way</v>
      </c>
      <c r="D309" s="20" t="str">
        <f>Calculations!C285</f>
        <v>Preston</v>
      </c>
      <c r="E309" s="11" t="str">
        <f>Calculations!D285</f>
        <v>Employment</v>
      </c>
      <c r="F309" s="34">
        <f>Calculations!E285</f>
        <v>0.76900000000000002</v>
      </c>
      <c r="G309" s="34">
        <f>Calculations!I285</f>
        <v>0.71199999999999997</v>
      </c>
      <c r="H309" s="34">
        <f>Calculations!M285</f>
        <v>92.587776332899864</v>
      </c>
      <c r="I309" s="34">
        <f>Calculations!H285</f>
        <v>0</v>
      </c>
      <c r="J309" s="34">
        <f>Calculations!L285</f>
        <v>0</v>
      </c>
      <c r="K309" s="34">
        <f>Calculations!G285</f>
        <v>0</v>
      </c>
      <c r="L309" s="34">
        <f>Calculations!K285</f>
        <v>0</v>
      </c>
      <c r="M309" s="34">
        <f>Calculations!F285</f>
        <v>5.7000000000000002E-2</v>
      </c>
      <c r="N309" s="34">
        <f>Calculations!J285</f>
        <v>7.4122236671001307</v>
      </c>
      <c r="O309" s="34">
        <f>Calculations!S285</f>
        <v>0.13900000000000001</v>
      </c>
      <c r="P309" s="34">
        <f>Calculations!X285</f>
        <v>18.075422626788036</v>
      </c>
      <c r="Q309" s="34">
        <f>Calculations!P285</f>
        <v>2.5999999999999999E-2</v>
      </c>
      <c r="R309" s="34">
        <f>Calculations!V285</f>
        <v>5.9817945383615081</v>
      </c>
      <c r="S309" s="34">
        <f>Calculations!O285</f>
        <v>0.02</v>
      </c>
      <c r="T309" s="34">
        <f>Calculations!T285</f>
        <v>2.6007802340702209</v>
      </c>
      <c r="U309" s="34">
        <f>Calculations!Z285</f>
        <v>0</v>
      </c>
      <c r="V309" s="34">
        <f>Calculations!AB285</f>
        <v>0</v>
      </c>
      <c r="W309" s="34">
        <f>Calculations!AA285</f>
        <v>0</v>
      </c>
      <c r="X309" s="34">
        <f>Calculations!AC285</f>
        <v>0</v>
      </c>
      <c r="Y309" s="34">
        <f>Calculations!AE285</f>
        <v>9.6000000000000002E-2</v>
      </c>
      <c r="Z309" s="34">
        <f>Calculations!AG285</f>
        <v>12.483745123537062</v>
      </c>
      <c r="AA309" s="34">
        <f>Calculations!AF285</f>
        <v>0.105</v>
      </c>
      <c r="AB309" s="34">
        <f>Calculations!AH285</f>
        <v>13.654096228868658</v>
      </c>
      <c r="AC309" s="21" t="s">
        <v>53</v>
      </c>
      <c r="AD309" s="20" t="s">
        <v>880</v>
      </c>
      <c r="AE309" s="26" t="s">
        <v>881</v>
      </c>
      <c r="AF309" s="26" t="s">
        <v>886</v>
      </c>
      <c r="AG309" s="26"/>
      <c r="AH309" s="20"/>
    </row>
    <row r="310" spans="2:34" x14ac:dyDescent="0.25">
      <c r="B310" s="11" t="str">
        <f>Calculations!A286</f>
        <v>19P141</v>
      </c>
      <c r="C310" s="20" t="str">
        <f>Calculations!B286</f>
        <v>Preston East Junction 31A M6</v>
      </c>
      <c r="D310" s="20" t="str">
        <f>Calculations!C286</f>
        <v>Preston</v>
      </c>
      <c r="E310" s="11" t="str">
        <f>Calculations!D286</f>
        <v>Employment</v>
      </c>
      <c r="F310" s="34">
        <f>Calculations!E286</f>
        <v>25.574000000000002</v>
      </c>
      <c r="G310" s="34">
        <f>Calculations!I286</f>
        <v>25.574000000000002</v>
      </c>
      <c r="H310" s="34">
        <f>Calculations!M286</f>
        <v>100</v>
      </c>
      <c r="I310" s="34">
        <f>Calculations!H286</f>
        <v>0</v>
      </c>
      <c r="J310" s="34">
        <f>Calculations!L286</f>
        <v>0</v>
      </c>
      <c r="K310" s="34">
        <f>Calculations!G286</f>
        <v>0</v>
      </c>
      <c r="L310" s="34">
        <f>Calculations!K286</f>
        <v>0</v>
      </c>
      <c r="M310" s="34">
        <f>Calculations!F286</f>
        <v>0</v>
      </c>
      <c r="N310" s="34">
        <f>Calculations!J286</f>
        <v>0</v>
      </c>
      <c r="O310" s="34">
        <f>Calculations!S286</f>
        <v>1.6339999999999999</v>
      </c>
      <c r="P310" s="34">
        <f>Calculations!X286</f>
        <v>6.3893016344725106</v>
      </c>
      <c r="Q310" s="34">
        <f>Calculations!P286</f>
        <v>0.247</v>
      </c>
      <c r="R310" s="34">
        <f>Calculations!V286</f>
        <v>2.5533745209978886</v>
      </c>
      <c r="S310" s="34">
        <f>Calculations!O286</f>
        <v>0.40600000000000003</v>
      </c>
      <c r="T310" s="34">
        <f>Calculations!T286</f>
        <v>1.5875498553218113</v>
      </c>
      <c r="U310" s="34">
        <f>Calculations!Z286</f>
        <v>0</v>
      </c>
      <c r="V310" s="34">
        <f>Calculations!AB286</f>
        <v>0</v>
      </c>
      <c r="W310" s="34">
        <f>Calculations!AA286</f>
        <v>0</v>
      </c>
      <c r="X310" s="34">
        <f>Calculations!AC286</f>
        <v>0</v>
      </c>
      <c r="Y310" s="34">
        <f>Calculations!AE286</f>
        <v>0.73599999999999999</v>
      </c>
      <c r="Z310" s="34">
        <f>Calculations!AG286</f>
        <v>2.8779228904355985</v>
      </c>
      <c r="AA310" s="34">
        <f>Calculations!AF286</f>
        <v>1.4690000000000001</v>
      </c>
      <c r="AB310" s="34">
        <f>Calculations!AH286</f>
        <v>5.7441151169156175</v>
      </c>
      <c r="AC310" s="21" t="s">
        <v>53</v>
      </c>
      <c r="AD310" s="20" t="s">
        <v>883</v>
      </c>
      <c r="AE310" s="26" t="s">
        <v>889</v>
      </c>
      <c r="AF310" s="26" t="s">
        <v>890</v>
      </c>
      <c r="AG310" s="26"/>
      <c r="AH310" s="20"/>
    </row>
    <row r="311" spans="2:34" x14ac:dyDescent="0.25">
      <c r="B311" s="11" t="str">
        <f>Calculations!A287</f>
        <v>19P142</v>
      </c>
      <c r="C311" s="20" t="str">
        <f>Calculations!B287</f>
        <v>11 Roman Road Farm</v>
      </c>
      <c r="D311" s="20" t="str">
        <f>Calculations!C287</f>
        <v>Preston</v>
      </c>
      <c r="E311" s="11" t="str">
        <f>Calculations!D287</f>
        <v>Employment</v>
      </c>
      <c r="F311" s="34">
        <f>Calculations!E287</f>
        <v>24.948</v>
      </c>
      <c r="G311" s="34">
        <f>Calculations!I287</f>
        <v>24.948</v>
      </c>
      <c r="H311" s="34">
        <f>Calculations!M287</f>
        <v>100</v>
      </c>
      <c r="I311" s="34">
        <f>Calculations!H287</f>
        <v>0</v>
      </c>
      <c r="J311" s="34">
        <f>Calculations!L287</f>
        <v>0</v>
      </c>
      <c r="K311" s="34">
        <f>Calculations!G287</f>
        <v>0</v>
      </c>
      <c r="L311" s="34">
        <f>Calculations!K287</f>
        <v>0</v>
      </c>
      <c r="M311" s="34">
        <f>Calculations!F287</f>
        <v>0</v>
      </c>
      <c r="N311" s="34">
        <f>Calculations!J287</f>
        <v>0</v>
      </c>
      <c r="O311" s="34">
        <f>Calculations!S287</f>
        <v>0.70399999999999996</v>
      </c>
      <c r="P311" s="34">
        <f>Calculations!X287</f>
        <v>2.821869488536155</v>
      </c>
      <c r="Q311" s="34">
        <f>Calculations!P287</f>
        <v>9.4E-2</v>
      </c>
      <c r="R311" s="34">
        <f>Calculations!V287</f>
        <v>0.95799262465929136</v>
      </c>
      <c r="S311" s="34">
        <f>Calculations!O287</f>
        <v>0.14499999999999999</v>
      </c>
      <c r="T311" s="34">
        <f>Calculations!T287</f>
        <v>0.58120891454224777</v>
      </c>
      <c r="U311" s="34">
        <f>Calculations!Z287</f>
        <v>0</v>
      </c>
      <c r="V311" s="34">
        <f>Calculations!AB287</f>
        <v>0</v>
      </c>
      <c r="W311" s="34">
        <f>Calculations!AA287</f>
        <v>0</v>
      </c>
      <c r="X311" s="34">
        <f>Calculations!AC287</f>
        <v>0</v>
      </c>
      <c r="Y311" s="34">
        <f>Calculations!AE287</f>
        <v>0.34200000000000003</v>
      </c>
      <c r="Z311" s="34">
        <f>Calculations!AG287</f>
        <v>1.370851370851371</v>
      </c>
      <c r="AA311" s="34">
        <f>Calculations!AF287</f>
        <v>0.71899999999999997</v>
      </c>
      <c r="AB311" s="34">
        <f>Calculations!AH287</f>
        <v>2.8819945486612153</v>
      </c>
      <c r="AC311" s="21" t="s">
        <v>53</v>
      </c>
      <c r="AD311" s="20" t="s">
        <v>883</v>
      </c>
      <c r="AE311" s="26" t="s">
        <v>889</v>
      </c>
      <c r="AF311" s="26" t="s">
        <v>890</v>
      </c>
      <c r="AG311" s="26" t="s">
        <v>915</v>
      </c>
      <c r="AH311" s="20" t="s">
        <v>916</v>
      </c>
    </row>
    <row r="312" spans="2:34" x14ac:dyDescent="0.25">
      <c r="B312" s="11" t="str">
        <f>Calculations!A288</f>
        <v>19P144</v>
      </c>
      <c r="C312" s="20" t="str">
        <f>Calculations!B288</f>
        <v>Lancashire Fire and Rescue HQ, Garstang Road</v>
      </c>
      <c r="D312" s="20" t="str">
        <f>Calculations!C288</f>
        <v>Preston</v>
      </c>
      <c r="E312" s="11" t="str">
        <f>Calculations!D288</f>
        <v>Housing</v>
      </c>
      <c r="F312" s="34">
        <f>Calculations!E288</f>
        <v>1.571</v>
      </c>
      <c r="G312" s="34">
        <f>Calculations!I288</f>
        <v>1.571</v>
      </c>
      <c r="H312" s="34">
        <f>Calculations!M288</f>
        <v>100</v>
      </c>
      <c r="I312" s="34">
        <f>Calculations!H288</f>
        <v>0</v>
      </c>
      <c r="J312" s="34">
        <f>Calculations!L288</f>
        <v>0</v>
      </c>
      <c r="K312" s="34">
        <f>Calculations!G288</f>
        <v>0</v>
      </c>
      <c r="L312" s="34">
        <f>Calculations!K288</f>
        <v>0</v>
      </c>
      <c r="M312" s="34">
        <f>Calculations!F288</f>
        <v>0</v>
      </c>
      <c r="N312" s="34">
        <f>Calculations!J288</f>
        <v>0</v>
      </c>
      <c r="O312" s="34">
        <f>Calculations!S288</f>
        <v>8.1000000000000003E-2</v>
      </c>
      <c r="P312" s="34">
        <f>Calculations!X288</f>
        <v>5.1559516231699556</v>
      </c>
      <c r="Q312" s="34">
        <f>Calculations!P288</f>
        <v>0</v>
      </c>
      <c r="R312" s="34">
        <f>Calculations!V288</f>
        <v>0</v>
      </c>
      <c r="S312" s="34">
        <f>Calculations!O288</f>
        <v>0</v>
      </c>
      <c r="T312" s="34">
        <f>Calculations!T288</f>
        <v>0</v>
      </c>
      <c r="U312" s="34">
        <f>Calculations!Z288</f>
        <v>0</v>
      </c>
      <c r="V312" s="34">
        <f>Calculations!AB288</f>
        <v>0</v>
      </c>
      <c r="W312" s="34">
        <f>Calculations!AA288</f>
        <v>0</v>
      </c>
      <c r="X312" s="34">
        <f>Calculations!AC288</f>
        <v>0</v>
      </c>
      <c r="Y312" s="34">
        <f>Calculations!AE288</f>
        <v>5.6000000000000001E-2</v>
      </c>
      <c r="Z312" s="34">
        <f>Calculations!AG288</f>
        <v>3.5646085295989818</v>
      </c>
      <c r="AA312" s="34">
        <f>Calculations!AF288</f>
        <v>0.10299999999999999</v>
      </c>
      <c r="AB312" s="34">
        <f>Calculations!AH288</f>
        <v>6.5563335455124117</v>
      </c>
      <c r="AC312" s="21" t="s">
        <v>52</v>
      </c>
      <c r="AD312" s="20" t="s">
        <v>883</v>
      </c>
      <c r="AE312" s="26" t="s">
        <v>889</v>
      </c>
      <c r="AF312" s="26" t="s">
        <v>890</v>
      </c>
      <c r="AG312" s="26"/>
      <c r="AH312" s="20"/>
    </row>
    <row r="313" spans="2:34" x14ac:dyDescent="0.25">
      <c r="B313" s="11" t="str">
        <f>Calculations!A289</f>
        <v>19P145</v>
      </c>
      <c r="C313" s="20" t="str">
        <f>Calculations!B289</f>
        <v>Argyll Road Depot</v>
      </c>
      <c r="D313" s="20" t="str">
        <f>Calculations!C289</f>
        <v>Preston</v>
      </c>
      <c r="E313" s="11" t="str">
        <f>Calculations!D289</f>
        <v>Housing</v>
      </c>
      <c r="F313" s="34">
        <f>Calculations!E289</f>
        <v>4.2370000000000001</v>
      </c>
      <c r="G313" s="34">
        <f>Calculations!I289</f>
        <v>4.2370000000000001</v>
      </c>
      <c r="H313" s="34">
        <f>Calculations!M289</f>
        <v>100</v>
      </c>
      <c r="I313" s="34">
        <f>Calculations!H289</f>
        <v>0</v>
      </c>
      <c r="J313" s="34">
        <f>Calculations!L289</f>
        <v>0</v>
      </c>
      <c r="K313" s="34">
        <f>Calculations!G289</f>
        <v>0</v>
      </c>
      <c r="L313" s="34">
        <f>Calculations!K289</f>
        <v>0</v>
      </c>
      <c r="M313" s="34">
        <f>Calculations!F289</f>
        <v>0</v>
      </c>
      <c r="N313" s="34">
        <f>Calculations!J289</f>
        <v>0</v>
      </c>
      <c r="O313" s="34">
        <f>Calculations!S289</f>
        <v>1.157</v>
      </c>
      <c r="P313" s="34">
        <f>Calculations!X289</f>
        <v>27.307056879867829</v>
      </c>
      <c r="Q313" s="34">
        <f>Calculations!P289</f>
        <v>0.214</v>
      </c>
      <c r="R313" s="34">
        <f>Calculations!V289</f>
        <v>7.953740854378097</v>
      </c>
      <c r="S313" s="34">
        <f>Calculations!O289</f>
        <v>0.123</v>
      </c>
      <c r="T313" s="34">
        <f>Calculations!T289</f>
        <v>2.9029974038234601</v>
      </c>
      <c r="U313" s="34">
        <f>Calculations!Z289</f>
        <v>0</v>
      </c>
      <c r="V313" s="34">
        <f>Calculations!AB289</f>
        <v>0</v>
      </c>
      <c r="W313" s="34">
        <f>Calculations!AA289</f>
        <v>0</v>
      </c>
      <c r="X313" s="34">
        <f>Calculations!AC289</f>
        <v>0</v>
      </c>
      <c r="Y313" s="34">
        <f>Calculations!AE289</f>
        <v>0.85699999999999998</v>
      </c>
      <c r="Z313" s="34">
        <f>Calculations!AG289</f>
        <v>20.226575407127683</v>
      </c>
      <c r="AA313" s="34">
        <f>Calculations!AF289</f>
        <v>1.05</v>
      </c>
      <c r="AB313" s="34">
        <f>Calculations!AH289</f>
        <v>24.781685154590512</v>
      </c>
      <c r="AC313" s="21" t="s">
        <v>52</v>
      </c>
      <c r="AD313" s="20" t="s">
        <v>883</v>
      </c>
      <c r="AE313" s="26" t="s">
        <v>889</v>
      </c>
      <c r="AF313" s="26" t="s">
        <v>890</v>
      </c>
      <c r="AG313" s="26"/>
      <c r="AH313" s="20"/>
    </row>
    <row r="314" spans="2:34" x14ac:dyDescent="0.25">
      <c r="B314" s="11" t="str">
        <f>Calculations!A290</f>
        <v>19P146</v>
      </c>
      <c r="C314" s="20" t="str">
        <f>Calculations!B290</f>
        <v>Parker Street</v>
      </c>
      <c r="D314" s="20" t="str">
        <f>Calculations!C290</f>
        <v>Preston</v>
      </c>
      <c r="E314" s="11" t="str">
        <f>Calculations!D290</f>
        <v>Housing</v>
      </c>
      <c r="F314" s="34">
        <f>Calculations!E290</f>
        <v>1.296</v>
      </c>
      <c r="G314" s="34">
        <f>Calculations!I290</f>
        <v>1.296</v>
      </c>
      <c r="H314" s="34">
        <f>Calculations!M290</f>
        <v>100</v>
      </c>
      <c r="I314" s="34">
        <f>Calculations!H290</f>
        <v>0</v>
      </c>
      <c r="J314" s="34">
        <f>Calculations!L290</f>
        <v>0</v>
      </c>
      <c r="K314" s="34">
        <f>Calculations!G290</f>
        <v>0</v>
      </c>
      <c r="L314" s="34">
        <f>Calculations!K290</f>
        <v>0</v>
      </c>
      <c r="M314" s="34">
        <f>Calculations!F290</f>
        <v>0</v>
      </c>
      <c r="N314" s="34">
        <f>Calculations!J290</f>
        <v>0</v>
      </c>
      <c r="O314" s="34">
        <f>Calculations!S290</f>
        <v>0.104</v>
      </c>
      <c r="P314" s="34">
        <f>Calculations!X290</f>
        <v>8.0246913580246915</v>
      </c>
      <c r="Q314" s="34">
        <f>Calculations!P290</f>
        <v>0</v>
      </c>
      <c r="R314" s="34">
        <f>Calculations!V290</f>
        <v>0</v>
      </c>
      <c r="S314" s="34">
        <f>Calculations!O290</f>
        <v>0</v>
      </c>
      <c r="T314" s="34">
        <f>Calculations!T290</f>
        <v>0</v>
      </c>
      <c r="U314" s="34">
        <f>Calculations!Z290</f>
        <v>0</v>
      </c>
      <c r="V314" s="34">
        <f>Calculations!AB290</f>
        <v>0</v>
      </c>
      <c r="W314" s="34">
        <f>Calculations!AA290</f>
        <v>0</v>
      </c>
      <c r="X314" s="34">
        <f>Calculations!AC290</f>
        <v>0</v>
      </c>
      <c r="Y314" s="34">
        <f>Calculations!AE290</f>
        <v>7.4999999999999997E-2</v>
      </c>
      <c r="Z314" s="34">
        <f>Calculations!AG290</f>
        <v>5.7870370370370363</v>
      </c>
      <c r="AA314" s="34">
        <f>Calculations!AF290</f>
        <v>0.129</v>
      </c>
      <c r="AB314" s="34">
        <f>Calculations!AH290</f>
        <v>9.9537037037037042</v>
      </c>
      <c r="AC314" s="21" t="s">
        <v>52</v>
      </c>
      <c r="AD314" s="20" t="s">
        <v>883</v>
      </c>
      <c r="AE314" s="26" t="s">
        <v>889</v>
      </c>
      <c r="AF314" s="26" t="s">
        <v>890</v>
      </c>
      <c r="AG314" s="26"/>
      <c r="AH314" s="20"/>
    </row>
    <row r="315" spans="2:34" ht="112.5" x14ac:dyDescent="0.25">
      <c r="B315" s="11" t="str">
        <f>Calculations!A291</f>
        <v>19P149</v>
      </c>
      <c r="C315" s="20" t="str">
        <f>Calculations!B291</f>
        <v>Skeffington Road/Castleton Road</v>
      </c>
      <c r="D315" s="20" t="str">
        <f>Calculations!C291</f>
        <v>Preston</v>
      </c>
      <c r="E315" s="11" t="str">
        <f>Calculations!D291</f>
        <v>Housing</v>
      </c>
      <c r="F315" s="34">
        <f>Calculations!E291</f>
        <v>0.98599999999999999</v>
      </c>
      <c r="G315" s="34">
        <f>Calculations!I291</f>
        <v>0.98599999999999999</v>
      </c>
      <c r="H315" s="34">
        <f>Calculations!M291</f>
        <v>100</v>
      </c>
      <c r="I315" s="34">
        <f>Calculations!H291</f>
        <v>0</v>
      </c>
      <c r="J315" s="34">
        <f>Calculations!L291</f>
        <v>0</v>
      </c>
      <c r="K315" s="34">
        <f>Calculations!G291</f>
        <v>0</v>
      </c>
      <c r="L315" s="34">
        <f>Calculations!K291</f>
        <v>0</v>
      </c>
      <c r="M315" s="34">
        <f>Calculations!F291</f>
        <v>0</v>
      </c>
      <c r="N315" s="34">
        <f>Calculations!J291</f>
        <v>0</v>
      </c>
      <c r="O315" s="34">
        <f>Calculations!S291</f>
        <v>0.14799999999999999</v>
      </c>
      <c r="P315" s="34">
        <f>Calculations!X291</f>
        <v>15.010141987829615</v>
      </c>
      <c r="Q315" s="34">
        <f>Calculations!P291</f>
        <v>4.1000000000000002E-2</v>
      </c>
      <c r="R315" s="34">
        <f>Calculations!V291</f>
        <v>6.0851926977687629</v>
      </c>
      <c r="S315" s="34">
        <f>Calculations!O291</f>
        <v>1.9E-2</v>
      </c>
      <c r="T315" s="34">
        <f>Calculations!T291</f>
        <v>1.9269776876267748</v>
      </c>
      <c r="U315" s="34">
        <f>Calculations!Z291</f>
        <v>0</v>
      </c>
      <c r="V315" s="34">
        <f>Calculations!AB291</f>
        <v>0</v>
      </c>
      <c r="W315" s="34">
        <f>Calculations!AA291</f>
        <v>0</v>
      </c>
      <c r="X315" s="34">
        <f>Calculations!AC291</f>
        <v>0</v>
      </c>
      <c r="Y315" s="34">
        <f>Calculations!AE291</f>
        <v>0.11600000000000001</v>
      </c>
      <c r="Z315" s="34">
        <f>Calculations!AG291</f>
        <v>11.764705882352942</v>
      </c>
      <c r="AA315" s="34">
        <f>Calculations!AF291</f>
        <v>0.125</v>
      </c>
      <c r="AB315" s="34">
        <f>Calculations!AH291</f>
        <v>12.677484787018257</v>
      </c>
      <c r="AC315" s="21" t="s">
        <v>52</v>
      </c>
      <c r="AD315" s="20" t="s">
        <v>883</v>
      </c>
      <c r="AE315" s="26" t="s">
        <v>889</v>
      </c>
      <c r="AF315" s="26" t="s">
        <v>890</v>
      </c>
      <c r="AG315" s="26" t="s">
        <v>917</v>
      </c>
      <c r="AH315" s="20" t="s">
        <v>918</v>
      </c>
    </row>
    <row r="316" spans="2:34" x14ac:dyDescent="0.25">
      <c r="B316" s="11" t="str">
        <f>Calculations!A292</f>
        <v>19P151</v>
      </c>
      <c r="C316" s="20" t="str">
        <f>Calculations!B292</f>
        <v>Shelley Road/Wetherall Street</v>
      </c>
      <c r="D316" s="20" t="str">
        <f>Calculations!C292</f>
        <v>Preston</v>
      </c>
      <c r="E316" s="11" t="str">
        <f>Calculations!D292</f>
        <v>Housing</v>
      </c>
      <c r="F316" s="34">
        <f>Calculations!E292</f>
        <v>0.67100000000000004</v>
      </c>
      <c r="G316" s="34">
        <f>Calculations!I292</f>
        <v>0.67100000000000004</v>
      </c>
      <c r="H316" s="34">
        <f>Calculations!M292</f>
        <v>100</v>
      </c>
      <c r="I316" s="34">
        <f>Calculations!H292</f>
        <v>0</v>
      </c>
      <c r="J316" s="34">
        <f>Calculations!L292</f>
        <v>0</v>
      </c>
      <c r="K316" s="34">
        <f>Calculations!G292</f>
        <v>0</v>
      </c>
      <c r="L316" s="34">
        <f>Calculations!K292</f>
        <v>0</v>
      </c>
      <c r="M316" s="34">
        <f>Calculations!F292</f>
        <v>0</v>
      </c>
      <c r="N316" s="34">
        <f>Calculations!J292</f>
        <v>0</v>
      </c>
      <c r="O316" s="34">
        <f>Calculations!S292</f>
        <v>1.4999999999999999E-2</v>
      </c>
      <c r="P316" s="34">
        <f>Calculations!X292</f>
        <v>2.2354694485842024</v>
      </c>
      <c r="Q316" s="34">
        <f>Calculations!P292</f>
        <v>0</v>
      </c>
      <c r="R316" s="34">
        <f>Calculations!V292</f>
        <v>0</v>
      </c>
      <c r="S316" s="34">
        <f>Calculations!O292</f>
        <v>0</v>
      </c>
      <c r="T316" s="34">
        <f>Calculations!T292</f>
        <v>0</v>
      </c>
      <c r="U316" s="34">
        <f>Calculations!Z292</f>
        <v>0</v>
      </c>
      <c r="V316" s="34">
        <f>Calculations!AB292</f>
        <v>0</v>
      </c>
      <c r="W316" s="34">
        <f>Calculations!AA292</f>
        <v>0</v>
      </c>
      <c r="X316" s="34">
        <f>Calculations!AC292</f>
        <v>0</v>
      </c>
      <c r="Y316" s="34">
        <f>Calculations!AE292</f>
        <v>1.2999999999999999E-2</v>
      </c>
      <c r="Z316" s="34">
        <f>Calculations!AG292</f>
        <v>1.9374068554396422</v>
      </c>
      <c r="AA316" s="34">
        <f>Calculations!AF292</f>
        <v>1.7999999999999999E-2</v>
      </c>
      <c r="AB316" s="34">
        <f>Calculations!AH292</f>
        <v>2.6825633383010428</v>
      </c>
      <c r="AC316" s="21" t="s">
        <v>52</v>
      </c>
      <c r="AD316" s="20" t="s">
        <v>883</v>
      </c>
      <c r="AE316" s="26" t="s">
        <v>889</v>
      </c>
      <c r="AF316" s="26" t="s">
        <v>890</v>
      </c>
      <c r="AG316" s="26"/>
      <c r="AH316" s="20"/>
    </row>
    <row r="317" spans="2:34" x14ac:dyDescent="0.25">
      <c r="B317" s="11" t="str">
        <f>Calculations!A293</f>
        <v>19P152</v>
      </c>
      <c r="C317" s="20" t="str">
        <f>Calculations!B293</f>
        <v>Stagecoach Bus Depot, Selbourne Street</v>
      </c>
      <c r="D317" s="20" t="str">
        <f>Calculations!C293</f>
        <v>Preston</v>
      </c>
      <c r="E317" s="11" t="str">
        <f>Calculations!D293</f>
        <v>Housing</v>
      </c>
      <c r="F317" s="34">
        <f>Calculations!E293</f>
        <v>0.78400000000000003</v>
      </c>
      <c r="G317" s="34">
        <f>Calculations!I293</f>
        <v>0.78400000000000003</v>
      </c>
      <c r="H317" s="34">
        <f>Calculations!M293</f>
        <v>100</v>
      </c>
      <c r="I317" s="34">
        <f>Calculations!H293</f>
        <v>0</v>
      </c>
      <c r="J317" s="34">
        <f>Calculations!L293</f>
        <v>0</v>
      </c>
      <c r="K317" s="34">
        <f>Calculations!G293</f>
        <v>0</v>
      </c>
      <c r="L317" s="34">
        <f>Calculations!K293</f>
        <v>0</v>
      </c>
      <c r="M317" s="34">
        <f>Calculations!F293</f>
        <v>0</v>
      </c>
      <c r="N317" s="34">
        <f>Calculations!J293</f>
        <v>0</v>
      </c>
      <c r="O317" s="34">
        <f>Calculations!S293</f>
        <v>0</v>
      </c>
      <c r="P317" s="34">
        <f>Calculations!X293</f>
        <v>0</v>
      </c>
      <c r="Q317" s="34">
        <f>Calculations!P293</f>
        <v>0</v>
      </c>
      <c r="R317" s="34">
        <f>Calculations!V293</f>
        <v>0</v>
      </c>
      <c r="S317" s="34">
        <f>Calculations!O293</f>
        <v>0</v>
      </c>
      <c r="T317" s="34">
        <f>Calculations!T293</f>
        <v>0</v>
      </c>
      <c r="U317" s="34">
        <f>Calculations!Z293</f>
        <v>0</v>
      </c>
      <c r="V317" s="34">
        <f>Calculations!AB293</f>
        <v>0</v>
      </c>
      <c r="W317" s="34">
        <f>Calculations!AA293</f>
        <v>0</v>
      </c>
      <c r="X317" s="34">
        <f>Calculations!AC293</f>
        <v>0</v>
      </c>
      <c r="Y317" s="34">
        <f>Calculations!AE293</f>
        <v>0</v>
      </c>
      <c r="Z317" s="34">
        <f>Calculations!AG293</f>
        <v>0</v>
      </c>
      <c r="AA317" s="34">
        <f>Calculations!AF293</f>
        <v>0</v>
      </c>
      <c r="AB317" s="34">
        <f>Calculations!AH293</f>
        <v>0</v>
      </c>
      <c r="AC317" s="21" t="s">
        <v>52</v>
      </c>
      <c r="AD317" s="20" t="s">
        <v>885</v>
      </c>
      <c r="AE317" s="26" t="s">
        <v>893</v>
      </c>
      <c r="AF317" s="26" t="s">
        <v>894</v>
      </c>
      <c r="AG317" s="26"/>
      <c r="AH317" s="20"/>
    </row>
    <row r="318" spans="2:34" x14ac:dyDescent="0.25">
      <c r="B318" s="11" t="str">
        <f>Calculations!A294</f>
        <v>19P155</v>
      </c>
      <c r="C318" s="20" t="str">
        <f>Calculations!B294</f>
        <v>Brethrens Meeting Room, Egerton Road</v>
      </c>
      <c r="D318" s="20" t="str">
        <f>Calculations!C294</f>
        <v>Preston</v>
      </c>
      <c r="E318" s="11" t="str">
        <f>Calculations!D294</f>
        <v>Housing</v>
      </c>
      <c r="F318" s="34">
        <f>Calculations!E294</f>
        <v>0.52900000000000003</v>
      </c>
      <c r="G318" s="34">
        <f>Calculations!I294</f>
        <v>0.52900000000000003</v>
      </c>
      <c r="H318" s="34">
        <f>Calculations!M294</f>
        <v>100</v>
      </c>
      <c r="I318" s="34">
        <f>Calculations!H294</f>
        <v>0</v>
      </c>
      <c r="J318" s="34">
        <f>Calculations!L294</f>
        <v>0</v>
      </c>
      <c r="K318" s="34">
        <f>Calculations!G294</f>
        <v>0</v>
      </c>
      <c r="L318" s="34">
        <f>Calculations!K294</f>
        <v>0</v>
      </c>
      <c r="M318" s="34">
        <f>Calculations!F294</f>
        <v>0</v>
      </c>
      <c r="N318" s="34">
        <f>Calculations!J294</f>
        <v>0</v>
      </c>
      <c r="O318" s="34">
        <f>Calculations!S294</f>
        <v>3.2000000000000001E-2</v>
      </c>
      <c r="P318" s="34">
        <f>Calculations!X294</f>
        <v>6.0491493383742911</v>
      </c>
      <c r="Q318" s="34">
        <f>Calculations!P294</f>
        <v>0</v>
      </c>
      <c r="R318" s="34">
        <f>Calculations!V294</f>
        <v>0</v>
      </c>
      <c r="S318" s="34">
        <f>Calculations!O294</f>
        <v>0</v>
      </c>
      <c r="T318" s="34">
        <f>Calculations!T294</f>
        <v>0</v>
      </c>
      <c r="U318" s="34">
        <f>Calculations!Z294</f>
        <v>0</v>
      </c>
      <c r="V318" s="34">
        <f>Calculations!AB294</f>
        <v>0</v>
      </c>
      <c r="W318" s="34">
        <f>Calculations!AA294</f>
        <v>0</v>
      </c>
      <c r="X318" s="34">
        <f>Calculations!AC294</f>
        <v>0</v>
      </c>
      <c r="Y318" s="34">
        <f>Calculations!AE294</f>
        <v>8.0000000000000002E-3</v>
      </c>
      <c r="Z318" s="34">
        <f>Calculations!AG294</f>
        <v>1.5122873345935728</v>
      </c>
      <c r="AA318" s="34">
        <f>Calculations!AF294</f>
        <v>4.1000000000000002E-2</v>
      </c>
      <c r="AB318" s="34">
        <f>Calculations!AH294</f>
        <v>7.7504725897920608</v>
      </c>
      <c r="AC318" s="21" t="s">
        <v>52</v>
      </c>
      <c r="AD318" s="20" t="s">
        <v>883</v>
      </c>
      <c r="AE318" s="26" t="s">
        <v>889</v>
      </c>
      <c r="AF318" s="26" t="s">
        <v>890</v>
      </c>
      <c r="AG318" s="26"/>
      <c r="AH318" s="20"/>
    </row>
    <row r="319" spans="2:34" x14ac:dyDescent="0.25">
      <c r="B319" s="11" t="str">
        <f>Calculations!A295</f>
        <v>19P156</v>
      </c>
      <c r="C319" s="20" t="str">
        <f>Calculations!B295</f>
        <v>Land North of Tom Benson Way, PR2 3GA</v>
      </c>
      <c r="D319" s="20" t="str">
        <f>Calculations!C295</f>
        <v>Preston</v>
      </c>
      <c r="E319" s="11" t="str">
        <f>Calculations!D295</f>
        <v>Housing</v>
      </c>
      <c r="F319" s="34">
        <f>Calculations!E295</f>
        <v>1.1559999999999999</v>
      </c>
      <c r="G319" s="34">
        <f>Calculations!I295</f>
        <v>1.1559999999999999</v>
      </c>
      <c r="H319" s="34">
        <f>Calculations!M295</f>
        <v>100</v>
      </c>
      <c r="I319" s="34">
        <f>Calculations!H295</f>
        <v>0</v>
      </c>
      <c r="J319" s="34">
        <f>Calculations!L295</f>
        <v>0</v>
      </c>
      <c r="K319" s="34">
        <f>Calculations!G295</f>
        <v>0</v>
      </c>
      <c r="L319" s="34">
        <f>Calculations!K295</f>
        <v>0</v>
      </c>
      <c r="M319" s="34">
        <f>Calculations!F295</f>
        <v>0</v>
      </c>
      <c r="N319" s="34">
        <f>Calculations!J295</f>
        <v>0</v>
      </c>
      <c r="O319" s="34">
        <f>Calculations!S295</f>
        <v>7.5999999999999998E-2</v>
      </c>
      <c r="P319" s="34">
        <f>Calculations!X295</f>
        <v>6.5743944636678204</v>
      </c>
      <c r="Q319" s="34">
        <f>Calculations!P295</f>
        <v>1.4E-2</v>
      </c>
      <c r="R319" s="34">
        <f>Calculations!V295</f>
        <v>1.2110726643598617</v>
      </c>
      <c r="S319" s="34">
        <f>Calculations!O295</f>
        <v>0</v>
      </c>
      <c r="T319" s="34">
        <f>Calculations!T295</f>
        <v>0</v>
      </c>
      <c r="U319" s="34">
        <f>Calculations!Z295</f>
        <v>0</v>
      </c>
      <c r="V319" s="34">
        <f>Calculations!AB295</f>
        <v>0</v>
      </c>
      <c r="W319" s="34">
        <f>Calculations!AA295</f>
        <v>0</v>
      </c>
      <c r="X319" s="34">
        <f>Calculations!AC295</f>
        <v>0</v>
      </c>
      <c r="Y319" s="34">
        <f>Calculations!AE295</f>
        <v>4.9000000000000002E-2</v>
      </c>
      <c r="Z319" s="34">
        <f>Calculations!AG295</f>
        <v>4.2387543252595163</v>
      </c>
      <c r="AA319" s="34">
        <f>Calculations!AF295</f>
        <v>7.4999999999999997E-2</v>
      </c>
      <c r="AB319" s="34">
        <f>Calculations!AH295</f>
        <v>6.4878892733564024</v>
      </c>
      <c r="AC319" s="21" t="s">
        <v>52</v>
      </c>
      <c r="AD319" s="20" t="s">
        <v>883</v>
      </c>
      <c r="AE319" s="26" t="s">
        <v>889</v>
      </c>
      <c r="AF319" s="26" t="s">
        <v>890</v>
      </c>
      <c r="AG319" s="26"/>
      <c r="AH319" s="20"/>
    </row>
    <row r="320" spans="2:34" x14ac:dyDescent="0.25">
      <c r="B320" s="11" t="str">
        <f>Calculations!A296</f>
        <v>19P161</v>
      </c>
      <c r="C320" s="20" t="str">
        <f>Calculations!B296</f>
        <v>Former St Joseph's Orphanage, Theatre Street, PR1 8BS</v>
      </c>
      <c r="D320" s="20" t="str">
        <f>Calculations!C296</f>
        <v>Preston</v>
      </c>
      <c r="E320" s="11" t="str">
        <f>Calculations!D296</f>
        <v>Housing</v>
      </c>
      <c r="F320" s="34">
        <f>Calculations!E296</f>
        <v>0.379</v>
      </c>
      <c r="G320" s="34">
        <f>Calculations!I296</f>
        <v>0.379</v>
      </c>
      <c r="H320" s="34">
        <f>Calculations!M296</f>
        <v>100</v>
      </c>
      <c r="I320" s="34">
        <f>Calculations!H296</f>
        <v>0</v>
      </c>
      <c r="J320" s="34">
        <f>Calculations!L296</f>
        <v>0</v>
      </c>
      <c r="K320" s="34">
        <f>Calculations!G296</f>
        <v>0</v>
      </c>
      <c r="L320" s="34">
        <f>Calculations!K296</f>
        <v>0</v>
      </c>
      <c r="M320" s="34">
        <f>Calculations!F296</f>
        <v>0</v>
      </c>
      <c r="N320" s="34">
        <f>Calculations!J296</f>
        <v>0</v>
      </c>
      <c r="O320" s="34">
        <f>Calculations!S296</f>
        <v>2.8000000000000001E-2</v>
      </c>
      <c r="P320" s="34">
        <f>Calculations!X296</f>
        <v>7.3878627968337733</v>
      </c>
      <c r="Q320" s="34">
        <f>Calculations!P296</f>
        <v>0</v>
      </c>
      <c r="R320" s="34">
        <f>Calculations!V296</f>
        <v>0</v>
      </c>
      <c r="S320" s="34">
        <f>Calculations!O296</f>
        <v>0</v>
      </c>
      <c r="T320" s="34">
        <f>Calculations!T296</f>
        <v>0</v>
      </c>
      <c r="U320" s="34">
        <f>Calculations!Z296</f>
        <v>0</v>
      </c>
      <c r="V320" s="34">
        <f>Calculations!AB296</f>
        <v>0</v>
      </c>
      <c r="W320" s="34">
        <f>Calculations!AA296</f>
        <v>0</v>
      </c>
      <c r="X320" s="34">
        <f>Calculations!AC296</f>
        <v>0</v>
      </c>
      <c r="Y320" s="34">
        <f>Calculations!AE296</f>
        <v>1.4E-2</v>
      </c>
      <c r="Z320" s="34">
        <f>Calculations!AG296</f>
        <v>3.6939313984168867</v>
      </c>
      <c r="AA320" s="34">
        <f>Calculations!AF296</f>
        <v>2.9000000000000001E-2</v>
      </c>
      <c r="AB320" s="34">
        <f>Calculations!AH296</f>
        <v>7.6517150395778364</v>
      </c>
      <c r="AC320" s="21" t="s">
        <v>52</v>
      </c>
      <c r="AD320" s="20" t="s">
        <v>883</v>
      </c>
      <c r="AE320" s="26" t="s">
        <v>889</v>
      </c>
      <c r="AF320" s="26" t="s">
        <v>890</v>
      </c>
      <c r="AG320" s="26"/>
      <c r="AH320" s="20"/>
    </row>
    <row r="321" spans="2:34" x14ac:dyDescent="0.25">
      <c r="B321" s="11" t="str">
        <f>Calculations!A297</f>
        <v>19P162</v>
      </c>
      <c r="C321" s="20" t="str">
        <f>Calculations!B297</f>
        <v>Avenham Street Car Park</v>
      </c>
      <c r="D321" s="20" t="str">
        <f>Calculations!C297</f>
        <v>Preston</v>
      </c>
      <c r="E321" s="11" t="str">
        <f>Calculations!D297</f>
        <v>Housing</v>
      </c>
      <c r="F321" s="34">
        <f>Calculations!E297</f>
        <v>0.56699999999999995</v>
      </c>
      <c r="G321" s="34">
        <f>Calculations!I297</f>
        <v>0.56699999999999995</v>
      </c>
      <c r="H321" s="34">
        <f>Calculations!M297</f>
        <v>100</v>
      </c>
      <c r="I321" s="34">
        <f>Calculations!H297</f>
        <v>0</v>
      </c>
      <c r="J321" s="34">
        <f>Calculations!L297</f>
        <v>0</v>
      </c>
      <c r="K321" s="34">
        <f>Calculations!G297</f>
        <v>0</v>
      </c>
      <c r="L321" s="34">
        <f>Calculations!K297</f>
        <v>0</v>
      </c>
      <c r="M321" s="34">
        <f>Calculations!F297</f>
        <v>0</v>
      </c>
      <c r="N321" s="34">
        <f>Calculations!J297</f>
        <v>0</v>
      </c>
      <c r="O321" s="34">
        <f>Calculations!S297</f>
        <v>0.248</v>
      </c>
      <c r="P321" s="34">
        <f>Calculations!X297</f>
        <v>43.738977072310412</v>
      </c>
      <c r="Q321" s="34">
        <f>Calculations!P297</f>
        <v>9.8000000000000004E-2</v>
      </c>
      <c r="R321" s="34">
        <f>Calculations!V297</f>
        <v>27.160493827160497</v>
      </c>
      <c r="S321" s="34">
        <f>Calculations!O297</f>
        <v>5.6000000000000001E-2</v>
      </c>
      <c r="T321" s="34">
        <f>Calculations!T297</f>
        <v>9.8765432098765444</v>
      </c>
      <c r="U321" s="34">
        <f>Calculations!Z297</f>
        <v>0</v>
      </c>
      <c r="V321" s="34">
        <f>Calculations!AB297</f>
        <v>0</v>
      </c>
      <c r="W321" s="34">
        <f>Calculations!AA297</f>
        <v>0</v>
      </c>
      <c r="X321" s="34">
        <f>Calculations!AC297</f>
        <v>0</v>
      </c>
      <c r="Y321" s="34">
        <f>Calculations!AE297</f>
        <v>0.17499999999999999</v>
      </c>
      <c r="Z321" s="34">
        <f>Calculations!AG297</f>
        <v>30.864197530864196</v>
      </c>
      <c r="AA321" s="34">
        <f>Calculations!AF297</f>
        <v>0.106</v>
      </c>
      <c r="AB321" s="34">
        <f>Calculations!AH297</f>
        <v>18.694885361552029</v>
      </c>
      <c r="AC321" s="21" t="s">
        <v>52</v>
      </c>
      <c r="AD321" s="20" t="s">
        <v>883</v>
      </c>
      <c r="AE321" s="26" t="s">
        <v>889</v>
      </c>
      <c r="AF321" s="26" t="s">
        <v>890</v>
      </c>
      <c r="AG321" s="26"/>
      <c r="AH321" s="20"/>
    </row>
    <row r="322" spans="2:34" x14ac:dyDescent="0.25">
      <c r="B322" s="11" t="str">
        <f>Calculations!A298</f>
        <v>19P163</v>
      </c>
      <c r="C322" s="20" t="str">
        <f>Calculations!B298</f>
        <v>Rear Bull and Royal Public House Church Street</v>
      </c>
      <c r="D322" s="20" t="str">
        <f>Calculations!C298</f>
        <v>Preston</v>
      </c>
      <c r="E322" s="11" t="str">
        <f>Calculations!D298</f>
        <v>Housing</v>
      </c>
      <c r="F322" s="34">
        <f>Calculations!E298</f>
        <v>0.23699999999999999</v>
      </c>
      <c r="G322" s="34">
        <f>Calculations!I298</f>
        <v>0.23699999999999999</v>
      </c>
      <c r="H322" s="34">
        <f>Calculations!M298</f>
        <v>100</v>
      </c>
      <c r="I322" s="34">
        <f>Calculations!H298</f>
        <v>0</v>
      </c>
      <c r="J322" s="34">
        <f>Calculations!L298</f>
        <v>0</v>
      </c>
      <c r="K322" s="34">
        <f>Calculations!G298</f>
        <v>0</v>
      </c>
      <c r="L322" s="34">
        <f>Calculations!K298</f>
        <v>0</v>
      </c>
      <c r="M322" s="34">
        <f>Calculations!F298</f>
        <v>0</v>
      </c>
      <c r="N322" s="34">
        <f>Calculations!J298</f>
        <v>0</v>
      </c>
      <c r="O322" s="34">
        <f>Calculations!S298</f>
        <v>1E-3</v>
      </c>
      <c r="P322" s="34">
        <f>Calculations!X298</f>
        <v>0.42194092827004226</v>
      </c>
      <c r="Q322" s="34">
        <f>Calculations!P298</f>
        <v>0</v>
      </c>
      <c r="R322" s="34">
        <f>Calculations!V298</f>
        <v>0</v>
      </c>
      <c r="S322" s="34">
        <f>Calculations!O298</f>
        <v>0</v>
      </c>
      <c r="T322" s="34">
        <f>Calculations!T298</f>
        <v>0</v>
      </c>
      <c r="U322" s="34">
        <f>Calculations!Z298</f>
        <v>0</v>
      </c>
      <c r="V322" s="34">
        <f>Calculations!AB298</f>
        <v>0</v>
      </c>
      <c r="W322" s="34">
        <f>Calculations!AA298</f>
        <v>0</v>
      </c>
      <c r="X322" s="34">
        <f>Calculations!AC298</f>
        <v>0</v>
      </c>
      <c r="Y322" s="34">
        <f>Calculations!AE298</f>
        <v>1E-3</v>
      </c>
      <c r="Z322" s="34">
        <f>Calculations!AG298</f>
        <v>0.42194092827004226</v>
      </c>
      <c r="AA322" s="34">
        <f>Calculations!AF298</f>
        <v>1E-3</v>
      </c>
      <c r="AB322" s="34">
        <f>Calculations!AH298</f>
        <v>0.42194092827004226</v>
      </c>
      <c r="AC322" s="21" t="s">
        <v>52</v>
      </c>
      <c r="AD322" s="20" t="s">
        <v>883</v>
      </c>
      <c r="AE322" s="26" t="s">
        <v>889</v>
      </c>
      <c r="AF322" s="26" t="s">
        <v>890</v>
      </c>
      <c r="AG322" s="26"/>
      <c r="AH322" s="20"/>
    </row>
    <row r="323" spans="2:34" ht="25" x14ac:dyDescent="0.25">
      <c r="B323" s="11" t="str">
        <f>Calculations!A299</f>
        <v>19P165</v>
      </c>
      <c r="C323" s="20" t="str">
        <f>Calculations!B299</f>
        <v>Grimshaw Street/Queen Street/Manchester Road, PR1 3DB</v>
      </c>
      <c r="D323" s="20" t="str">
        <f>Calculations!C299</f>
        <v>Preston</v>
      </c>
      <c r="E323" s="11" t="str">
        <f>Calculations!D299</f>
        <v>Housing</v>
      </c>
      <c r="F323" s="34">
        <f>Calculations!E299</f>
        <v>0.96599999999999997</v>
      </c>
      <c r="G323" s="34">
        <f>Calculations!I299</f>
        <v>0.96599999999999997</v>
      </c>
      <c r="H323" s="34">
        <f>Calculations!M299</f>
        <v>100</v>
      </c>
      <c r="I323" s="34">
        <f>Calculations!H299</f>
        <v>0</v>
      </c>
      <c r="J323" s="34">
        <f>Calculations!L299</f>
        <v>0</v>
      </c>
      <c r="K323" s="34">
        <f>Calculations!G299</f>
        <v>0</v>
      </c>
      <c r="L323" s="34">
        <f>Calculations!K299</f>
        <v>0</v>
      </c>
      <c r="M323" s="34">
        <f>Calculations!F299</f>
        <v>0</v>
      </c>
      <c r="N323" s="34">
        <f>Calculations!J299</f>
        <v>0</v>
      </c>
      <c r="O323" s="34">
        <f>Calculations!S299</f>
        <v>0</v>
      </c>
      <c r="P323" s="34">
        <f>Calculations!X299</f>
        <v>0</v>
      </c>
      <c r="Q323" s="34">
        <f>Calculations!P299</f>
        <v>0</v>
      </c>
      <c r="R323" s="34">
        <f>Calculations!V299</f>
        <v>0</v>
      </c>
      <c r="S323" s="34">
        <f>Calculations!O299</f>
        <v>0</v>
      </c>
      <c r="T323" s="34">
        <f>Calculations!T299</f>
        <v>0</v>
      </c>
      <c r="U323" s="34">
        <f>Calculations!Z299</f>
        <v>0</v>
      </c>
      <c r="V323" s="34">
        <f>Calculations!AB299</f>
        <v>0</v>
      </c>
      <c r="W323" s="34">
        <f>Calculations!AA299</f>
        <v>0</v>
      </c>
      <c r="X323" s="34">
        <f>Calculations!AC299</f>
        <v>0</v>
      </c>
      <c r="Y323" s="34">
        <f>Calculations!AE299</f>
        <v>0</v>
      </c>
      <c r="Z323" s="34">
        <f>Calculations!AG299</f>
        <v>0</v>
      </c>
      <c r="AA323" s="34">
        <f>Calculations!AF299</f>
        <v>0</v>
      </c>
      <c r="AB323" s="34">
        <f>Calculations!AH299</f>
        <v>0</v>
      </c>
      <c r="AC323" s="21" t="s">
        <v>52</v>
      </c>
      <c r="AD323" s="20" t="s">
        <v>885</v>
      </c>
      <c r="AE323" s="26" t="s">
        <v>893</v>
      </c>
      <c r="AF323" s="26" t="s">
        <v>894</v>
      </c>
      <c r="AG323" s="26"/>
      <c r="AH323" s="20"/>
    </row>
    <row r="324" spans="2:34" x14ac:dyDescent="0.25">
      <c r="B324" s="11" t="str">
        <f>Calculations!A300</f>
        <v>19P166</v>
      </c>
      <c r="C324" s="20" t="str">
        <f>Calculations!B300</f>
        <v>Former Byron Hotel Grimshaw Street</v>
      </c>
      <c r="D324" s="20" t="str">
        <f>Calculations!C300</f>
        <v>Preston</v>
      </c>
      <c r="E324" s="11" t="str">
        <f>Calculations!D300</f>
        <v>Housing</v>
      </c>
      <c r="F324" s="34">
        <f>Calculations!E300</f>
        <v>8.7999999999999995E-2</v>
      </c>
      <c r="G324" s="34">
        <f>Calculations!I300</f>
        <v>8.7999999999999995E-2</v>
      </c>
      <c r="H324" s="34">
        <f>Calculations!M300</f>
        <v>100</v>
      </c>
      <c r="I324" s="34">
        <f>Calculations!H300</f>
        <v>0</v>
      </c>
      <c r="J324" s="34">
        <f>Calculations!L300</f>
        <v>0</v>
      </c>
      <c r="K324" s="34">
        <f>Calculations!G300</f>
        <v>0</v>
      </c>
      <c r="L324" s="34">
        <f>Calculations!K300</f>
        <v>0</v>
      </c>
      <c r="M324" s="34">
        <f>Calculations!F300</f>
        <v>0</v>
      </c>
      <c r="N324" s="34">
        <f>Calculations!J300</f>
        <v>0</v>
      </c>
      <c r="O324" s="34">
        <f>Calculations!S300</f>
        <v>1E-3</v>
      </c>
      <c r="P324" s="34">
        <f>Calculations!X300</f>
        <v>1.1363636363636365</v>
      </c>
      <c r="Q324" s="34">
        <f>Calculations!P300</f>
        <v>0</v>
      </c>
      <c r="R324" s="34">
        <f>Calculations!V300</f>
        <v>0</v>
      </c>
      <c r="S324" s="34">
        <f>Calculations!O300</f>
        <v>0</v>
      </c>
      <c r="T324" s="34">
        <f>Calculations!T300</f>
        <v>0</v>
      </c>
      <c r="U324" s="34">
        <f>Calculations!Z300</f>
        <v>0</v>
      </c>
      <c r="V324" s="34">
        <f>Calculations!AB300</f>
        <v>0</v>
      </c>
      <c r="W324" s="34">
        <f>Calculations!AA300</f>
        <v>0</v>
      </c>
      <c r="X324" s="34">
        <f>Calculations!AC300</f>
        <v>0</v>
      </c>
      <c r="Y324" s="34">
        <f>Calculations!AE300</f>
        <v>1E-3</v>
      </c>
      <c r="Z324" s="34">
        <f>Calculations!AG300</f>
        <v>1.1363636363636365</v>
      </c>
      <c r="AA324" s="34">
        <f>Calculations!AF300</f>
        <v>1E-3</v>
      </c>
      <c r="AB324" s="34">
        <f>Calculations!AH300</f>
        <v>1.1363636363636365</v>
      </c>
      <c r="AC324" s="21" t="s">
        <v>52</v>
      </c>
      <c r="AD324" s="20" t="s">
        <v>883</v>
      </c>
      <c r="AE324" s="26" t="s">
        <v>889</v>
      </c>
      <c r="AF324" s="26" t="s">
        <v>890</v>
      </c>
      <c r="AG324" s="26"/>
      <c r="AH324" s="20"/>
    </row>
    <row r="325" spans="2:34" x14ac:dyDescent="0.25">
      <c r="B325" s="11" t="str">
        <f>Calculations!A301</f>
        <v>19P174</v>
      </c>
      <c r="C325" s="20" t="str">
        <f>Calculations!B301</f>
        <v>Park and Ride Sites (Broughton and Riversway)</v>
      </c>
      <c r="D325" s="20" t="str">
        <f>Calculations!C301</f>
        <v>Preston</v>
      </c>
      <c r="E325" s="11" t="str">
        <f>Calculations!D301</f>
        <v>Housing</v>
      </c>
      <c r="F325" s="34">
        <f>Calculations!E301</f>
        <v>5.9080000000000004</v>
      </c>
      <c r="G325" s="34">
        <f>Calculations!I301</f>
        <v>0</v>
      </c>
      <c r="H325" s="34">
        <f>Calculations!M301</f>
        <v>0</v>
      </c>
      <c r="I325" s="34">
        <f>Calculations!H301</f>
        <v>5.907</v>
      </c>
      <c r="J325" s="34">
        <f>Calculations!L301</f>
        <v>99.983073798239673</v>
      </c>
      <c r="K325" s="34">
        <f>Calculations!G301</f>
        <v>1E-3</v>
      </c>
      <c r="L325" s="34">
        <f>Calculations!K301</f>
        <v>1.6926201760324982E-2</v>
      </c>
      <c r="M325" s="34">
        <f>Calculations!F301</f>
        <v>0</v>
      </c>
      <c r="N325" s="34">
        <f>Calculations!J301</f>
        <v>0</v>
      </c>
      <c r="O325" s="34">
        <f>Calculations!S301</f>
        <v>1.492</v>
      </c>
      <c r="P325" s="34">
        <f>Calculations!X301</f>
        <v>25.253893026404871</v>
      </c>
      <c r="Q325" s="34">
        <f>Calculations!P301</f>
        <v>0.17599999999999999</v>
      </c>
      <c r="R325" s="34">
        <f>Calculations!V301</f>
        <v>6.567366283006093</v>
      </c>
      <c r="S325" s="34">
        <f>Calculations!O301</f>
        <v>0.21199999999999999</v>
      </c>
      <c r="T325" s="34">
        <f>Calculations!T301</f>
        <v>3.5883547731888963</v>
      </c>
      <c r="U325" s="34">
        <f>Calculations!Z301</f>
        <v>0</v>
      </c>
      <c r="V325" s="34">
        <f>Calculations!AB301</f>
        <v>0</v>
      </c>
      <c r="W325" s="34">
        <f>Calculations!AA301</f>
        <v>0</v>
      </c>
      <c r="X325" s="34">
        <f>Calculations!AC301</f>
        <v>0</v>
      </c>
      <c r="Y325" s="34">
        <f>Calculations!AE301</f>
        <v>1.0109999999999999</v>
      </c>
      <c r="Z325" s="34">
        <f>Calculations!AG301</f>
        <v>17.112389979688555</v>
      </c>
      <c r="AA325" s="34">
        <f>Calculations!AF301</f>
        <v>1.663</v>
      </c>
      <c r="AB325" s="34">
        <f>Calculations!AH301</f>
        <v>28.148273527420447</v>
      </c>
      <c r="AC325" s="21" t="s">
        <v>52</v>
      </c>
      <c r="AD325" s="20" t="s">
        <v>883</v>
      </c>
      <c r="AE325" s="26" t="s">
        <v>896</v>
      </c>
      <c r="AF325" s="26" t="s">
        <v>888</v>
      </c>
      <c r="AG325" s="26"/>
      <c r="AH325" s="20"/>
    </row>
    <row r="326" spans="2:34" ht="25" x14ac:dyDescent="0.25">
      <c r="B326" s="11" t="str">
        <f>Calculations!A302</f>
        <v>19P178</v>
      </c>
      <c r="C326" s="20" t="str">
        <f>Calculations!B302</f>
        <v>Riversway Phase B Site Specific Policy, Maritime Way, Preston, PR2 2HT</v>
      </c>
      <c r="D326" s="20" t="str">
        <f>Calculations!C302</f>
        <v>Preston</v>
      </c>
      <c r="E326" s="11" t="str">
        <f>Calculations!D302</f>
        <v>Mixed Use</v>
      </c>
      <c r="F326" s="34">
        <f>Calculations!E302</f>
        <v>16.504999999999999</v>
      </c>
      <c r="G326" s="34">
        <f>Calculations!I302</f>
        <v>9.2999999999999972E-2</v>
      </c>
      <c r="H326" s="34">
        <f>Calculations!M302</f>
        <v>0.56346561647985449</v>
      </c>
      <c r="I326" s="34">
        <f>Calculations!H302</f>
        <v>16.411999999999999</v>
      </c>
      <c r="J326" s="34">
        <f>Calculations!L302</f>
        <v>99.436534383520154</v>
      </c>
      <c r="K326" s="34">
        <f>Calculations!G302</f>
        <v>0</v>
      </c>
      <c r="L326" s="34">
        <f>Calculations!K302</f>
        <v>0</v>
      </c>
      <c r="M326" s="34">
        <f>Calculations!F302</f>
        <v>0</v>
      </c>
      <c r="N326" s="34">
        <f>Calculations!J302</f>
        <v>0</v>
      </c>
      <c r="O326" s="34">
        <f>Calculations!S302</f>
        <v>2.7240000000000002</v>
      </c>
      <c r="P326" s="34">
        <f>Calculations!X302</f>
        <v>16.504089669797033</v>
      </c>
      <c r="Q326" s="34">
        <f>Calculations!P302</f>
        <v>0.252</v>
      </c>
      <c r="R326" s="34">
        <f>Calculations!V302</f>
        <v>3.2475007573462591</v>
      </c>
      <c r="S326" s="34">
        <f>Calculations!O302</f>
        <v>0.28399999999999997</v>
      </c>
      <c r="T326" s="34">
        <f>Calculations!T302</f>
        <v>1.720690699787943</v>
      </c>
      <c r="U326" s="34">
        <f>Calculations!Z302</f>
        <v>0</v>
      </c>
      <c r="V326" s="34">
        <f>Calculations!AB302</f>
        <v>0</v>
      </c>
      <c r="W326" s="34">
        <f>Calculations!AA302</f>
        <v>0</v>
      </c>
      <c r="X326" s="34">
        <f>Calculations!AC302</f>
        <v>0</v>
      </c>
      <c r="Y326" s="34">
        <f>Calculations!AE302</f>
        <v>1.702</v>
      </c>
      <c r="Z326" s="34">
        <f>Calculations!AG302</f>
        <v>10.312026658588307</v>
      </c>
      <c r="AA326" s="34">
        <f>Calculations!AF302</f>
        <v>2.8679999999999999</v>
      </c>
      <c r="AB326" s="34">
        <f>Calculations!AH302</f>
        <v>17.376552559830355</v>
      </c>
      <c r="AC326" s="21" t="s">
        <v>52</v>
      </c>
      <c r="AD326" s="20" t="s">
        <v>883</v>
      </c>
      <c r="AE326" s="26" t="s">
        <v>887</v>
      </c>
      <c r="AF326" s="26" t="s">
        <v>888</v>
      </c>
      <c r="AG326" s="26"/>
      <c r="AH326" s="20"/>
    </row>
    <row r="327" spans="2:34" x14ac:dyDescent="0.25">
      <c r="B327" s="11" t="str">
        <f>Calculations!A303</f>
        <v>19P184</v>
      </c>
      <c r="C327" s="20" t="str">
        <f>Calculations!B303</f>
        <v>Mount Street/Garden Street, Preston, PR1 8BT</v>
      </c>
      <c r="D327" s="20" t="str">
        <f>Calculations!C303</f>
        <v>Preston</v>
      </c>
      <c r="E327" s="11" t="str">
        <f>Calculations!D303</f>
        <v>Housing</v>
      </c>
      <c r="F327" s="34">
        <f>Calculations!E303</f>
        <v>6.0999999999999999E-2</v>
      </c>
      <c r="G327" s="34">
        <f>Calculations!I303</f>
        <v>6.0999999999999999E-2</v>
      </c>
      <c r="H327" s="34">
        <f>Calculations!M303</f>
        <v>100</v>
      </c>
      <c r="I327" s="34">
        <f>Calculations!H303</f>
        <v>0</v>
      </c>
      <c r="J327" s="34">
        <f>Calculations!L303</f>
        <v>0</v>
      </c>
      <c r="K327" s="34">
        <f>Calculations!G303</f>
        <v>0</v>
      </c>
      <c r="L327" s="34">
        <f>Calculations!K303</f>
        <v>0</v>
      </c>
      <c r="M327" s="34">
        <f>Calculations!F303</f>
        <v>0</v>
      </c>
      <c r="N327" s="34">
        <f>Calculations!J303</f>
        <v>0</v>
      </c>
      <c r="O327" s="34">
        <f>Calculations!S303</f>
        <v>1E-3</v>
      </c>
      <c r="P327" s="34">
        <f>Calculations!X303</f>
        <v>1.639344262295082</v>
      </c>
      <c r="Q327" s="34">
        <f>Calculations!P303</f>
        <v>0</v>
      </c>
      <c r="R327" s="34">
        <f>Calculations!V303</f>
        <v>0</v>
      </c>
      <c r="S327" s="34">
        <f>Calculations!O303</f>
        <v>0</v>
      </c>
      <c r="T327" s="34">
        <f>Calculations!T303</f>
        <v>0</v>
      </c>
      <c r="U327" s="34">
        <f>Calculations!Z303</f>
        <v>0</v>
      </c>
      <c r="V327" s="34">
        <f>Calculations!AB303</f>
        <v>0</v>
      </c>
      <c r="W327" s="34">
        <f>Calculations!AA303</f>
        <v>0</v>
      </c>
      <c r="X327" s="34">
        <f>Calculations!AC303</f>
        <v>0</v>
      </c>
      <c r="Y327" s="34">
        <f>Calculations!AE303</f>
        <v>0</v>
      </c>
      <c r="Z327" s="34">
        <f>Calculations!AG303</f>
        <v>0</v>
      </c>
      <c r="AA327" s="34">
        <f>Calculations!AF303</f>
        <v>4.0000000000000001E-3</v>
      </c>
      <c r="AB327" s="34">
        <f>Calculations!AH303</f>
        <v>6.557377049180328</v>
      </c>
      <c r="AC327" s="21" t="s">
        <v>52</v>
      </c>
      <c r="AD327" s="20" t="s">
        <v>883</v>
      </c>
      <c r="AE327" s="26" t="s">
        <v>889</v>
      </c>
      <c r="AF327" s="26" t="s">
        <v>890</v>
      </c>
      <c r="AG327" s="26"/>
      <c r="AH327" s="20"/>
    </row>
    <row r="328" spans="2:34" x14ac:dyDescent="0.25">
      <c r="B328" s="11" t="str">
        <f>Calculations!A304</f>
        <v>19P185</v>
      </c>
      <c r="C328" s="20" t="str">
        <f>Calculations!B304</f>
        <v>33 Manchester Road</v>
      </c>
      <c r="D328" s="20" t="str">
        <f>Calculations!C304</f>
        <v>Preston</v>
      </c>
      <c r="E328" s="11" t="str">
        <f>Calculations!D304</f>
        <v>Housing</v>
      </c>
      <c r="F328" s="34">
        <f>Calculations!E304</f>
        <v>0.10100000000000001</v>
      </c>
      <c r="G328" s="34">
        <f>Calculations!I304</f>
        <v>0.10100000000000001</v>
      </c>
      <c r="H328" s="34">
        <f>Calculations!M304</f>
        <v>100</v>
      </c>
      <c r="I328" s="34">
        <f>Calculations!H304</f>
        <v>0</v>
      </c>
      <c r="J328" s="34">
        <f>Calculations!L304</f>
        <v>0</v>
      </c>
      <c r="K328" s="34">
        <f>Calculations!G304</f>
        <v>0</v>
      </c>
      <c r="L328" s="34">
        <f>Calculations!K304</f>
        <v>0</v>
      </c>
      <c r="M328" s="34">
        <f>Calculations!F304</f>
        <v>0</v>
      </c>
      <c r="N328" s="34">
        <f>Calculations!J304</f>
        <v>0</v>
      </c>
      <c r="O328" s="34">
        <f>Calculations!S304</f>
        <v>0</v>
      </c>
      <c r="P328" s="34">
        <f>Calculations!X304</f>
        <v>0</v>
      </c>
      <c r="Q328" s="34">
        <f>Calculations!P304</f>
        <v>0</v>
      </c>
      <c r="R328" s="34">
        <f>Calculations!V304</f>
        <v>0</v>
      </c>
      <c r="S328" s="34">
        <f>Calculations!O304</f>
        <v>0</v>
      </c>
      <c r="T328" s="34">
        <f>Calculations!T304</f>
        <v>0</v>
      </c>
      <c r="U328" s="34">
        <f>Calculations!Z304</f>
        <v>0</v>
      </c>
      <c r="V328" s="34">
        <f>Calculations!AB304</f>
        <v>0</v>
      </c>
      <c r="W328" s="34">
        <f>Calculations!AA304</f>
        <v>0</v>
      </c>
      <c r="X328" s="34">
        <f>Calculations!AC304</f>
        <v>0</v>
      </c>
      <c r="Y328" s="34">
        <f>Calculations!AE304</f>
        <v>0</v>
      </c>
      <c r="Z328" s="34">
        <f>Calculations!AG304</f>
        <v>0</v>
      </c>
      <c r="AA328" s="34">
        <f>Calculations!AF304</f>
        <v>0</v>
      </c>
      <c r="AB328" s="34">
        <f>Calculations!AH304</f>
        <v>0</v>
      </c>
      <c r="AC328" s="21" t="s">
        <v>52</v>
      </c>
      <c r="AD328" s="20" t="s">
        <v>885</v>
      </c>
      <c r="AE328" s="26" t="s">
        <v>893</v>
      </c>
      <c r="AF328" s="26" t="s">
        <v>894</v>
      </c>
      <c r="AG328" s="26"/>
      <c r="AH328" s="20"/>
    </row>
    <row r="329" spans="2:34" x14ac:dyDescent="0.25">
      <c r="B329" s="11" t="str">
        <f>Calculations!A305</f>
        <v>19P186</v>
      </c>
      <c r="C329" s="20" t="str">
        <f>Calculations!B305</f>
        <v>6 and 7 Ribblesdale Place, Preston, PR1 3NA</v>
      </c>
      <c r="D329" s="20" t="str">
        <f>Calculations!C305</f>
        <v>Preston</v>
      </c>
      <c r="E329" s="11" t="str">
        <f>Calculations!D305</f>
        <v>Housing</v>
      </c>
      <c r="F329" s="34">
        <f>Calculations!E305</f>
        <v>6.7000000000000004E-2</v>
      </c>
      <c r="G329" s="34">
        <f>Calculations!I305</f>
        <v>6.7000000000000004E-2</v>
      </c>
      <c r="H329" s="34">
        <f>Calculations!M305</f>
        <v>100</v>
      </c>
      <c r="I329" s="34">
        <f>Calculations!H305</f>
        <v>0</v>
      </c>
      <c r="J329" s="34">
        <f>Calculations!L305</f>
        <v>0</v>
      </c>
      <c r="K329" s="34">
        <f>Calculations!G305</f>
        <v>0</v>
      </c>
      <c r="L329" s="34">
        <f>Calculations!K305</f>
        <v>0</v>
      </c>
      <c r="M329" s="34">
        <f>Calculations!F305</f>
        <v>0</v>
      </c>
      <c r="N329" s="34">
        <f>Calculations!J305</f>
        <v>0</v>
      </c>
      <c r="O329" s="34">
        <f>Calculations!S305</f>
        <v>0</v>
      </c>
      <c r="P329" s="34">
        <f>Calculations!X305</f>
        <v>0</v>
      </c>
      <c r="Q329" s="34">
        <f>Calculations!P305</f>
        <v>0</v>
      </c>
      <c r="R329" s="34">
        <f>Calculations!V305</f>
        <v>0</v>
      </c>
      <c r="S329" s="34">
        <f>Calculations!O305</f>
        <v>0</v>
      </c>
      <c r="T329" s="34">
        <f>Calculations!T305</f>
        <v>0</v>
      </c>
      <c r="U329" s="34">
        <f>Calculations!Z305</f>
        <v>0</v>
      </c>
      <c r="V329" s="34">
        <f>Calculations!AB305</f>
        <v>0</v>
      </c>
      <c r="W329" s="34">
        <f>Calculations!AA305</f>
        <v>0</v>
      </c>
      <c r="X329" s="34">
        <f>Calculations!AC305</f>
        <v>0</v>
      </c>
      <c r="Y329" s="34">
        <f>Calculations!AE305</f>
        <v>0</v>
      </c>
      <c r="Z329" s="34">
        <f>Calculations!AG305</f>
        <v>0</v>
      </c>
      <c r="AA329" s="34">
        <f>Calculations!AF305</f>
        <v>0</v>
      </c>
      <c r="AB329" s="34">
        <f>Calculations!AH305</f>
        <v>0</v>
      </c>
      <c r="AC329" s="21" t="s">
        <v>52</v>
      </c>
      <c r="AD329" s="20" t="s">
        <v>885</v>
      </c>
      <c r="AE329" s="26" t="s">
        <v>893</v>
      </c>
      <c r="AF329" s="26" t="s">
        <v>894</v>
      </c>
      <c r="AG329" s="26"/>
      <c r="AH329" s="20"/>
    </row>
    <row r="330" spans="2:34" x14ac:dyDescent="0.25">
      <c r="B330" s="11" t="str">
        <f>Calculations!A306</f>
        <v>19P187</v>
      </c>
      <c r="C330" s="20" t="str">
        <f>Calculations!B306</f>
        <v>Lancashire House, 24 Winckley Square, Preston, PR1 3JJ</v>
      </c>
      <c r="D330" s="20" t="str">
        <f>Calculations!C306</f>
        <v>Preston</v>
      </c>
      <c r="E330" s="11" t="str">
        <f>Calculations!D306</f>
        <v>Housing</v>
      </c>
      <c r="F330" s="34">
        <f>Calculations!E306</f>
        <v>0.106</v>
      </c>
      <c r="G330" s="34">
        <f>Calculations!I306</f>
        <v>0.106</v>
      </c>
      <c r="H330" s="34">
        <f>Calculations!M306</f>
        <v>100</v>
      </c>
      <c r="I330" s="34">
        <f>Calculations!H306</f>
        <v>0</v>
      </c>
      <c r="J330" s="34">
        <f>Calculations!L306</f>
        <v>0</v>
      </c>
      <c r="K330" s="34">
        <f>Calculations!G306</f>
        <v>0</v>
      </c>
      <c r="L330" s="34">
        <f>Calculations!K306</f>
        <v>0</v>
      </c>
      <c r="M330" s="34">
        <f>Calculations!F306</f>
        <v>0</v>
      </c>
      <c r="N330" s="34">
        <f>Calculations!J306</f>
        <v>0</v>
      </c>
      <c r="O330" s="34">
        <f>Calculations!S306</f>
        <v>0</v>
      </c>
      <c r="P330" s="34">
        <f>Calculations!X306</f>
        <v>0</v>
      </c>
      <c r="Q330" s="34">
        <f>Calculations!P306</f>
        <v>0</v>
      </c>
      <c r="R330" s="34">
        <f>Calculations!V306</f>
        <v>0</v>
      </c>
      <c r="S330" s="34">
        <f>Calculations!O306</f>
        <v>0</v>
      </c>
      <c r="T330" s="34">
        <f>Calculations!T306</f>
        <v>0</v>
      </c>
      <c r="U330" s="34">
        <f>Calculations!Z306</f>
        <v>0</v>
      </c>
      <c r="V330" s="34">
        <f>Calculations!AB306</f>
        <v>0</v>
      </c>
      <c r="W330" s="34">
        <f>Calculations!AA306</f>
        <v>0</v>
      </c>
      <c r="X330" s="34">
        <f>Calculations!AC306</f>
        <v>0</v>
      </c>
      <c r="Y330" s="34">
        <f>Calculations!AE306</f>
        <v>0</v>
      </c>
      <c r="Z330" s="34">
        <f>Calculations!AG306</f>
        <v>0</v>
      </c>
      <c r="AA330" s="34">
        <f>Calculations!AF306</f>
        <v>1E-3</v>
      </c>
      <c r="AB330" s="34">
        <f>Calculations!AH306</f>
        <v>0.94339622641509435</v>
      </c>
      <c r="AC330" s="21" t="s">
        <v>52</v>
      </c>
      <c r="AD330" s="20" t="s">
        <v>883</v>
      </c>
      <c r="AE330" s="26" t="s">
        <v>889</v>
      </c>
      <c r="AF330" s="26" t="s">
        <v>890</v>
      </c>
      <c r="AG330" s="26"/>
      <c r="AH330" s="20"/>
    </row>
    <row r="331" spans="2:34" x14ac:dyDescent="0.25">
      <c r="B331" s="11" t="str">
        <f>Calculations!A307</f>
        <v>19P188</v>
      </c>
      <c r="C331" s="20" t="str">
        <f>Calculations!B307</f>
        <v>170 Corporation Street, Preston, PR1 2UQ</v>
      </c>
      <c r="D331" s="20" t="str">
        <f>Calculations!C307</f>
        <v>Preston</v>
      </c>
      <c r="E331" s="11" t="str">
        <f>Calculations!D307</f>
        <v>Housing</v>
      </c>
      <c r="F331" s="34">
        <f>Calculations!E307</f>
        <v>2.7E-2</v>
      </c>
      <c r="G331" s="34">
        <f>Calculations!I307</f>
        <v>2.7E-2</v>
      </c>
      <c r="H331" s="34">
        <f>Calculations!M307</f>
        <v>100</v>
      </c>
      <c r="I331" s="34">
        <f>Calculations!H307</f>
        <v>0</v>
      </c>
      <c r="J331" s="34">
        <f>Calculations!L307</f>
        <v>0</v>
      </c>
      <c r="K331" s="34">
        <f>Calculations!G307</f>
        <v>0</v>
      </c>
      <c r="L331" s="34">
        <f>Calculations!K307</f>
        <v>0</v>
      </c>
      <c r="M331" s="34">
        <f>Calculations!F307</f>
        <v>0</v>
      </c>
      <c r="N331" s="34">
        <f>Calculations!J307</f>
        <v>0</v>
      </c>
      <c r="O331" s="34">
        <f>Calculations!S307</f>
        <v>0</v>
      </c>
      <c r="P331" s="34">
        <f>Calculations!X307</f>
        <v>0</v>
      </c>
      <c r="Q331" s="34">
        <f>Calculations!P307</f>
        <v>0</v>
      </c>
      <c r="R331" s="34">
        <f>Calculations!V307</f>
        <v>0</v>
      </c>
      <c r="S331" s="34">
        <f>Calculations!O307</f>
        <v>0</v>
      </c>
      <c r="T331" s="34">
        <f>Calculations!T307</f>
        <v>0</v>
      </c>
      <c r="U331" s="34">
        <f>Calculations!Z307</f>
        <v>0</v>
      </c>
      <c r="V331" s="34">
        <f>Calculations!AB307</f>
        <v>0</v>
      </c>
      <c r="W331" s="34">
        <f>Calculations!AA307</f>
        <v>0</v>
      </c>
      <c r="X331" s="34">
        <f>Calculations!AC307</f>
        <v>0</v>
      </c>
      <c r="Y331" s="34">
        <f>Calculations!AE307</f>
        <v>0</v>
      </c>
      <c r="Z331" s="34">
        <f>Calculations!AG307</f>
        <v>0</v>
      </c>
      <c r="AA331" s="34">
        <f>Calculations!AF307</f>
        <v>0</v>
      </c>
      <c r="AB331" s="34">
        <f>Calculations!AH307</f>
        <v>0</v>
      </c>
      <c r="AC331" s="21" t="s">
        <v>52</v>
      </c>
      <c r="AD331" s="20" t="s">
        <v>885</v>
      </c>
      <c r="AE331" s="26" t="s">
        <v>893</v>
      </c>
      <c r="AF331" s="26" t="s">
        <v>894</v>
      </c>
      <c r="AG331" s="26"/>
      <c r="AH331" s="20"/>
    </row>
    <row r="332" spans="2:34" ht="37.5" x14ac:dyDescent="0.25">
      <c r="B332" s="11" t="str">
        <f>Calculations!A308</f>
        <v>19P189</v>
      </c>
      <c r="C332" s="20" t="str">
        <f>Calculations!B308</f>
        <v>Greenlands Labour Club, Chatburn Road, Ribbleton, PR2 6BJ</v>
      </c>
      <c r="D332" s="20" t="str">
        <f>Calculations!C308</f>
        <v>Preston</v>
      </c>
      <c r="E332" s="11" t="str">
        <f>Calculations!D308</f>
        <v>Housing</v>
      </c>
      <c r="F332" s="34">
        <f>Calculations!E308</f>
        <v>0.34</v>
      </c>
      <c r="G332" s="34">
        <f>Calculations!I308</f>
        <v>0.34</v>
      </c>
      <c r="H332" s="34">
        <f>Calculations!M308</f>
        <v>100</v>
      </c>
      <c r="I332" s="34">
        <f>Calculations!H308</f>
        <v>0</v>
      </c>
      <c r="J332" s="34">
        <f>Calculations!L308</f>
        <v>0</v>
      </c>
      <c r="K332" s="34">
        <f>Calculations!G308</f>
        <v>0</v>
      </c>
      <c r="L332" s="34">
        <f>Calculations!K308</f>
        <v>0</v>
      </c>
      <c r="M332" s="34">
        <f>Calculations!F308</f>
        <v>0</v>
      </c>
      <c r="N332" s="34">
        <f>Calculations!J308</f>
        <v>0</v>
      </c>
      <c r="O332" s="34">
        <f>Calculations!S308</f>
        <v>4.9000000000000002E-2</v>
      </c>
      <c r="P332" s="34">
        <f>Calculations!X308</f>
        <v>14.411764705882351</v>
      </c>
      <c r="Q332" s="34">
        <f>Calculations!P308</f>
        <v>0</v>
      </c>
      <c r="R332" s="34">
        <f>Calculations!V308</f>
        <v>0</v>
      </c>
      <c r="S332" s="34">
        <f>Calculations!O308</f>
        <v>0</v>
      </c>
      <c r="T332" s="34">
        <f>Calculations!T308</f>
        <v>0</v>
      </c>
      <c r="U332" s="34">
        <f>Calculations!Z308</f>
        <v>0</v>
      </c>
      <c r="V332" s="34">
        <f>Calculations!AB308</f>
        <v>0</v>
      </c>
      <c r="W332" s="34">
        <f>Calculations!AA308</f>
        <v>0</v>
      </c>
      <c r="X332" s="34">
        <f>Calculations!AC308</f>
        <v>0</v>
      </c>
      <c r="Y332" s="34">
        <f>Calculations!AE308</f>
        <v>8.9999999999999993E-3</v>
      </c>
      <c r="Z332" s="34">
        <f>Calculations!AG308</f>
        <v>2.6470588235294112</v>
      </c>
      <c r="AA332" s="34">
        <f>Calculations!AF308</f>
        <v>9.9000000000000005E-2</v>
      </c>
      <c r="AB332" s="34">
        <f>Calculations!AH308</f>
        <v>29.117647058823533</v>
      </c>
      <c r="AC332" s="21" t="s">
        <v>52</v>
      </c>
      <c r="AD332" s="20" t="s">
        <v>883</v>
      </c>
      <c r="AE332" s="26" t="s">
        <v>889</v>
      </c>
      <c r="AF332" s="26" t="s">
        <v>890</v>
      </c>
      <c r="AG332" s="26" t="s">
        <v>919</v>
      </c>
      <c r="AH332" s="20" t="s">
        <v>911</v>
      </c>
    </row>
    <row r="333" spans="2:34" ht="50" x14ac:dyDescent="0.25">
      <c r="B333" s="11" t="str">
        <f>Calculations!A309</f>
        <v>19P190</v>
      </c>
      <c r="C333" s="20" t="str">
        <f>Calculations!B309</f>
        <v>Land at Browsholme Ave/Fair Oak Close, PR2 6EW</v>
      </c>
      <c r="D333" s="20" t="str">
        <f>Calculations!C309</f>
        <v>Preston</v>
      </c>
      <c r="E333" s="11" t="str">
        <f>Calculations!D309</f>
        <v>Housing</v>
      </c>
      <c r="F333" s="34">
        <f>Calculations!E309</f>
        <v>0.28899999999999998</v>
      </c>
      <c r="G333" s="34">
        <f>Calculations!I309</f>
        <v>0.28899999999999998</v>
      </c>
      <c r="H333" s="34">
        <f>Calculations!M309</f>
        <v>100</v>
      </c>
      <c r="I333" s="34">
        <f>Calculations!H309</f>
        <v>0</v>
      </c>
      <c r="J333" s="34">
        <f>Calculations!L309</f>
        <v>0</v>
      </c>
      <c r="K333" s="34">
        <f>Calculations!G309</f>
        <v>0</v>
      </c>
      <c r="L333" s="34">
        <f>Calculations!K309</f>
        <v>0</v>
      </c>
      <c r="M333" s="34">
        <f>Calculations!F309</f>
        <v>0</v>
      </c>
      <c r="N333" s="34">
        <f>Calculations!J309</f>
        <v>0</v>
      </c>
      <c r="O333" s="34">
        <f>Calculations!S309</f>
        <v>2.1000000000000001E-2</v>
      </c>
      <c r="P333" s="34">
        <f>Calculations!X309</f>
        <v>7.2664359861591699</v>
      </c>
      <c r="Q333" s="34">
        <f>Calculations!P309</f>
        <v>0</v>
      </c>
      <c r="R333" s="34">
        <f>Calculations!V309</f>
        <v>0</v>
      </c>
      <c r="S333" s="34">
        <f>Calculations!O309</f>
        <v>0</v>
      </c>
      <c r="T333" s="34">
        <f>Calculations!T309</f>
        <v>0</v>
      </c>
      <c r="U333" s="34">
        <f>Calculations!Z309</f>
        <v>0</v>
      </c>
      <c r="V333" s="34">
        <f>Calculations!AB309</f>
        <v>0</v>
      </c>
      <c r="W333" s="34">
        <f>Calculations!AA309</f>
        <v>0</v>
      </c>
      <c r="X333" s="34">
        <f>Calculations!AC309</f>
        <v>0</v>
      </c>
      <c r="Y333" s="34">
        <f>Calculations!AE309</f>
        <v>1.7000000000000001E-2</v>
      </c>
      <c r="Z333" s="34">
        <f>Calculations!AG309</f>
        <v>5.882352941176471</v>
      </c>
      <c r="AA333" s="34">
        <f>Calculations!AF309</f>
        <v>3.9E-2</v>
      </c>
      <c r="AB333" s="34">
        <f>Calculations!AH309</f>
        <v>13.494809688581316</v>
      </c>
      <c r="AC333" s="21" t="s">
        <v>52</v>
      </c>
      <c r="AD333" s="20" t="s">
        <v>883</v>
      </c>
      <c r="AE333" s="26" t="s">
        <v>889</v>
      </c>
      <c r="AF333" s="26" t="s">
        <v>890</v>
      </c>
      <c r="AG333" s="26" t="s">
        <v>920</v>
      </c>
      <c r="AH333" s="20" t="s">
        <v>921</v>
      </c>
    </row>
    <row r="334" spans="2:34" ht="25" x14ac:dyDescent="0.25">
      <c r="B334" s="11" t="str">
        <f>Calculations!A310</f>
        <v>19P191</v>
      </c>
      <c r="C334" s="20" t="str">
        <f>Calculations!B310</f>
        <v>Former Spindlemakers Arms, Lancaster Road North, Preston, Lancashire, PR1 2QL</v>
      </c>
      <c r="D334" s="20" t="str">
        <f>Calculations!C310</f>
        <v>Preston</v>
      </c>
      <c r="E334" s="11" t="str">
        <f>Calculations!D310</f>
        <v>Housing</v>
      </c>
      <c r="F334" s="34">
        <f>Calculations!E310</f>
        <v>0.121</v>
      </c>
      <c r="G334" s="34">
        <f>Calculations!I310</f>
        <v>0.121</v>
      </c>
      <c r="H334" s="34">
        <f>Calculations!M310</f>
        <v>100</v>
      </c>
      <c r="I334" s="34">
        <f>Calculations!H310</f>
        <v>0</v>
      </c>
      <c r="J334" s="34">
        <f>Calculations!L310</f>
        <v>0</v>
      </c>
      <c r="K334" s="34">
        <f>Calculations!G310</f>
        <v>0</v>
      </c>
      <c r="L334" s="34">
        <f>Calculations!K310</f>
        <v>0</v>
      </c>
      <c r="M334" s="34">
        <f>Calculations!F310</f>
        <v>0</v>
      </c>
      <c r="N334" s="34">
        <f>Calculations!J310</f>
        <v>0</v>
      </c>
      <c r="O334" s="34">
        <f>Calculations!S310</f>
        <v>0</v>
      </c>
      <c r="P334" s="34">
        <f>Calculations!X310</f>
        <v>0</v>
      </c>
      <c r="Q334" s="34">
        <f>Calculations!P310</f>
        <v>0</v>
      </c>
      <c r="R334" s="34">
        <f>Calculations!V310</f>
        <v>0</v>
      </c>
      <c r="S334" s="34">
        <f>Calculations!O310</f>
        <v>0</v>
      </c>
      <c r="T334" s="34">
        <f>Calculations!T310</f>
        <v>0</v>
      </c>
      <c r="U334" s="34">
        <f>Calculations!Z310</f>
        <v>0</v>
      </c>
      <c r="V334" s="34">
        <f>Calculations!AB310</f>
        <v>0</v>
      </c>
      <c r="W334" s="34">
        <f>Calculations!AA310</f>
        <v>0</v>
      </c>
      <c r="X334" s="34">
        <f>Calculations!AC310</f>
        <v>0</v>
      </c>
      <c r="Y334" s="34">
        <f>Calculations!AE310</f>
        <v>0</v>
      </c>
      <c r="Z334" s="34">
        <f>Calculations!AG310</f>
        <v>0</v>
      </c>
      <c r="AA334" s="34">
        <f>Calculations!AF310</f>
        <v>1E-3</v>
      </c>
      <c r="AB334" s="34">
        <f>Calculations!AH310</f>
        <v>0.82644628099173556</v>
      </c>
      <c r="AC334" s="21" t="s">
        <v>52</v>
      </c>
      <c r="AD334" s="20" t="s">
        <v>883</v>
      </c>
      <c r="AE334" s="26" t="s">
        <v>889</v>
      </c>
      <c r="AF334" s="26" t="s">
        <v>890</v>
      </c>
      <c r="AG334" s="26"/>
      <c r="AH334" s="20"/>
    </row>
    <row r="335" spans="2:34" x14ac:dyDescent="0.25">
      <c r="B335" s="11" t="str">
        <f>Calculations!A311</f>
        <v>19P192</v>
      </c>
      <c r="C335" s="20" t="str">
        <f>Calculations!B311</f>
        <v>Rear of St. Mary's, Friargate</v>
      </c>
      <c r="D335" s="20" t="str">
        <f>Calculations!C311</f>
        <v>Preston</v>
      </c>
      <c r="E335" s="11" t="str">
        <f>Calculations!D311</f>
        <v>Housing</v>
      </c>
      <c r="F335" s="34">
        <f>Calculations!E311</f>
        <v>0.26800000000000002</v>
      </c>
      <c r="G335" s="34">
        <f>Calculations!I311</f>
        <v>0.26800000000000002</v>
      </c>
      <c r="H335" s="34">
        <f>Calculations!M311</f>
        <v>100</v>
      </c>
      <c r="I335" s="34">
        <f>Calculations!H311</f>
        <v>0</v>
      </c>
      <c r="J335" s="34">
        <f>Calculations!L311</f>
        <v>0</v>
      </c>
      <c r="K335" s="34">
        <f>Calculations!G311</f>
        <v>0</v>
      </c>
      <c r="L335" s="34">
        <f>Calculations!K311</f>
        <v>0</v>
      </c>
      <c r="M335" s="34">
        <f>Calculations!F311</f>
        <v>0</v>
      </c>
      <c r="N335" s="34">
        <f>Calculations!J311</f>
        <v>0</v>
      </c>
      <c r="O335" s="34">
        <f>Calculations!S311</f>
        <v>0</v>
      </c>
      <c r="P335" s="34">
        <f>Calculations!X311</f>
        <v>0</v>
      </c>
      <c r="Q335" s="34">
        <f>Calculations!P311</f>
        <v>0</v>
      </c>
      <c r="R335" s="34">
        <f>Calculations!V311</f>
        <v>0</v>
      </c>
      <c r="S335" s="34">
        <f>Calculations!O311</f>
        <v>0</v>
      </c>
      <c r="T335" s="34">
        <f>Calculations!T311</f>
        <v>0</v>
      </c>
      <c r="U335" s="34">
        <f>Calculations!Z311</f>
        <v>0</v>
      </c>
      <c r="V335" s="34">
        <f>Calculations!AB311</f>
        <v>0</v>
      </c>
      <c r="W335" s="34">
        <f>Calculations!AA311</f>
        <v>0</v>
      </c>
      <c r="X335" s="34">
        <f>Calculations!AC311</f>
        <v>0</v>
      </c>
      <c r="Y335" s="34">
        <f>Calculations!AE311</f>
        <v>0</v>
      </c>
      <c r="Z335" s="34">
        <f>Calculations!AG311</f>
        <v>0</v>
      </c>
      <c r="AA335" s="34">
        <f>Calculations!AF311</f>
        <v>0</v>
      </c>
      <c r="AB335" s="34">
        <f>Calculations!AH311</f>
        <v>0</v>
      </c>
      <c r="AC335" s="21" t="s">
        <v>52</v>
      </c>
      <c r="AD335" s="20" t="s">
        <v>885</v>
      </c>
      <c r="AE335" s="26" t="s">
        <v>893</v>
      </c>
      <c r="AF335" s="26" t="s">
        <v>894</v>
      </c>
      <c r="AG335" s="26"/>
      <c r="AH335" s="20"/>
    </row>
    <row r="336" spans="2:34" ht="25" x14ac:dyDescent="0.25">
      <c r="B336" s="11" t="str">
        <f>Calculations!A312</f>
        <v>19P193</v>
      </c>
      <c r="C336" s="20" t="str">
        <f>Calculations!B312</f>
        <v>Ainsdale House, Ainsdale Drive, Ashton-On-Ribble, Preston, PR2 1TU</v>
      </c>
      <c r="D336" s="20" t="str">
        <f>Calculations!C312</f>
        <v>Preston</v>
      </c>
      <c r="E336" s="11" t="str">
        <f>Calculations!D312</f>
        <v>Housing</v>
      </c>
      <c r="F336" s="34">
        <f>Calculations!E312</f>
        <v>0.28299999999999997</v>
      </c>
      <c r="G336" s="34">
        <f>Calculations!I312</f>
        <v>0.28299999999999997</v>
      </c>
      <c r="H336" s="34">
        <f>Calculations!M312</f>
        <v>100</v>
      </c>
      <c r="I336" s="34">
        <f>Calculations!H312</f>
        <v>0</v>
      </c>
      <c r="J336" s="34">
        <f>Calculations!L312</f>
        <v>0</v>
      </c>
      <c r="K336" s="34">
        <f>Calculations!G312</f>
        <v>0</v>
      </c>
      <c r="L336" s="34">
        <f>Calculations!K312</f>
        <v>0</v>
      </c>
      <c r="M336" s="34">
        <f>Calculations!F312</f>
        <v>0</v>
      </c>
      <c r="N336" s="34">
        <f>Calculations!J312</f>
        <v>0</v>
      </c>
      <c r="O336" s="34">
        <f>Calculations!S312</f>
        <v>5.0000000000000001E-3</v>
      </c>
      <c r="P336" s="34">
        <f>Calculations!X312</f>
        <v>1.7667844522968199</v>
      </c>
      <c r="Q336" s="34">
        <f>Calculations!P312</f>
        <v>0</v>
      </c>
      <c r="R336" s="34">
        <f>Calculations!V312</f>
        <v>0</v>
      </c>
      <c r="S336" s="34">
        <f>Calculations!O312</f>
        <v>0</v>
      </c>
      <c r="T336" s="34">
        <f>Calculations!T312</f>
        <v>0</v>
      </c>
      <c r="U336" s="34">
        <f>Calculations!Z312</f>
        <v>0</v>
      </c>
      <c r="V336" s="34">
        <f>Calculations!AB312</f>
        <v>0</v>
      </c>
      <c r="W336" s="34">
        <f>Calculations!AA312</f>
        <v>0</v>
      </c>
      <c r="X336" s="34">
        <f>Calculations!AC312</f>
        <v>0</v>
      </c>
      <c r="Y336" s="34">
        <f>Calculations!AE312</f>
        <v>5.0000000000000001E-3</v>
      </c>
      <c r="Z336" s="34">
        <f>Calculations!AG312</f>
        <v>1.7667844522968199</v>
      </c>
      <c r="AA336" s="34">
        <f>Calculations!AF312</f>
        <v>6.0000000000000001E-3</v>
      </c>
      <c r="AB336" s="34">
        <f>Calculations!AH312</f>
        <v>2.1201413427561837</v>
      </c>
      <c r="AC336" s="21" t="s">
        <v>52</v>
      </c>
      <c r="AD336" s="20" t="s">
        <v>883</v>
      </c>
      <c r="AE336" s="26" t="s">
        <v>889</v>
      </c>
      <c r="AF336" s="26" t="s">
        <v>890</v>
      </c>
      <c r="AG336" s="26"/>
      <c r="AH336" s="20"/>
    </row>
    <row r="337" spans="2:34" x14ac:dyDescent="0.25">
      <c r="B337" s="11" t="str">
        <f>Calculations!A313</f>
        <v>19P194</v>
      </c>
      <c r="C337" s="20" t="str">
        <f>Calculations!B313</f>
        <v>Oak Street, City Centre, PR1 3XD</v>
      </c>
      <c r="D337" s="20" t="str">
        <f>Calculations!C313</f>
        <v>Preston</v>
      </c>
      <c r="E337" s="11" t="str">
        <f>Calculations!D313</f>
        <v>Employment</v>
      </c>
      <c r="F337" s="34">
        <f>Calculations!E313</f>
        <v>0.13600000000000001</v>
      </c>
      <c r="G337" s="34">
        <f>Calculations!I313</f>
        <v>0.13600000000000001</v>
      </c>
      <c r="H337" s="34">
        <f>Calculations!M313</f>
        <v>100</v>
      </c>
      <c r="I337" s="34">
        <f>Calculations!H313</f>
        <v>0</v>
      </c>
      <c r="J337" s="34">
        <f>Calculations!L313</f>
        <v>0</v>
      </c>
      <c r="K337" s="34">
        <f>Calculations!G313</f>
        <v>0</v>
      </c>
      <c r="L337" s="34">
        <f>Calculations!K313</f>
        <v>0</v>
      </c>
      <c r="M337" s="34">
        <f>Calculations!F313</f>
        <v>0</v>
      </c>
      <c r="N337" s="34">
        <f>Calculations!J313</f>
        <v>0</v>
      </c>
      <c r="O337" s="34">
        <f>Calculations!S313</f>
        <v>0</v>
      </c>
      <c r="P337" s="34">
        <f>Calculations!X313</f>
        <v>0</v>
      </c>
      <c r="Q337" s="34">
        <f>Calculations!P313</f>
        <v>0</v>
      </c>
      <c r="R337" s="34">
        <f>Calculations!V313</f>
        <v>0</v>
      </c>
      <c r="S337" s="34">
        <f>Calculations!O313</f>
        <v>0</v>
      </c>
      <c r="T337" s="34">
        <f>Calculations!T313</f>
        <v>0</v>
      </c>
      <c r="U337" s="34">
        <f>Calculations!Z313</f>
        <v>0</v>
      </c>
      <c r="V337" s="34">
        <f>Calculations!AB313</f>
        <v>0</v>
      </c>
      <c r="W337" s="34">
        <f>Calculations!AA313</f>
        <v>0</v>
      </c>
      <c r="X337" s="34">
        <f>Calculations!AC313</f>
        <v>0</v>
      </c>
      <c r="Y337" s="34">
        <f>Calculations!AE313</f>
        <v>0</v>
      </c>
      <c r="Z337" s="34">
        <f>Calculations!AG313</f>
        <v>0</v>
      </c>
      <c r="AA337" s="34">
        <f>Calculations!AF313</f>
        <v>0</v>
      </c>
      <c r="AB337" s="34">
        <f>Calculations!AH313</f>
        <v>0</v>
      </c>
      <c r="AC337" s="21" t="s">
        <v>53</v>
      </c>
      <c r="AD337" s="20" t="s">
        <v>885</v>
      </c>
      <c r="AE337" s="26" t="s">
        <v>893</v>
      </c>
      <c r="AF337" s="26" t="s">
        <v>894</v>
      </c>
      <c r="AG337" s="26"/>
      <c r="AH337" s="20"/>
    </row>
    <row r="338" spans="2:34" ht="25" x14ac:dyDescent="0.25">
      <c r="B338" s="11" t="str">
        <f>Calculations!A314</f>
        <v>19P196</v>
      </c>
      <c r="C338" s="20" t="str">
        <f>Calculations!B314</f>
        <v>Former Goss Graphics Systems Ltd, Greenbank Street, Preston, PR1 7LA</v>
      </c>
      <c r="D338" s="20" t="str">
        <f>Calculations!C314</f>
        <v>Preston</v>
      </c>
      <c r="E338" s="11" t="str">
        <f>Calculations!D314</f>
        <v>Employment</v>
      </c>
      <c r="F338" s="34">
        <f>Calculations!E314</f>
        <v>3.6920000000000002</v>
      </c>
      <c r="G338" s="34">
        <f>Calculations!I314</f>
        <v>3.6920000000000002</v>
      </c>
      <c r="H338" s="34">
        <f>Calculations!M314</f>
        <v>100</v>
      </c>
      <c r="I338" s="34">
        <f>Calculations!H314</f>
        <v>0</v>
      </c>
      <c r="J338" s="34">
        <f>Calculations!L314</f>
        <v>0</v>
      </c>
      <c r="K338" s="34">
        <f>Calculations!G314</f>
        <v>0</v>
      </c>
      <c r="L338" s="34">
        <f>Calculations!K314</f>
        <v>0</v>
      </c>
      <c r="M338" s="34">
        <f>Calculations!F314</f>
        <v>0</v>
      </c>
      <c r="N338" s="34">
        <f>Calculations!J314</f>
        <v>0</v>
      </c>
      <c r="O338" s="34">
        <f>Calculations!S314</f>
        <v>0.16599999999999998</v>
      </c>
      <c r="P338" s="34">
        <f>Calculations!X314</f>
        <v>4.4962080173347774</v>
      </c>
      <c r="Q338" s="34">
        <f>Calculations!P314</f>
        <v>3.1E-2</v>
      </c>
      <c r="R338" s="34">
        <f>Calculations!V314</f>
        <v>1.6793066088840736</v>
      </c>
      <c r="S338" s="34">
        <f>Calculations!O314</f>
        <v>3.1E-2</v>
      </c>
      <c r="T338" s="34">
        <f>Calculations!T314</f>
        <v>0.83965330444203679</v>
      </c>
      <c r="U338" s="34">
        <f>Calculations!Z314</f>
        <v>0</v>
      </c>
      <c r="V338" s="34">
        <f>Calculations!AB314</f>
        <v>0</v>
      </c>
      <c r="W338" s="34">
        <f>Calculations!AA314</f>
        <v>0</v>
      </c>
      <c r="X338" s="34">
        <f>Calculations!AC314</f>
        <v>0</v>
      </c>
      <c r="Y338" s="34">
        <f>Calculations!AE314</f>
        <v>9.2999999999999999E-2</v>
      </c>
      <c r="Z338" s="34">
        <f>Calculations!AG314</f>
        <v>2.5189599133261105</v>
      </c>
      <c r="AA338" s="34">
        <f>Calculations!AF314</f>
        <v>0.13100000000000001</v>
      </c>
      <c r="AB338" s="34">
        <f>Calculations!AH314</f>
        <v>3.5482123510292523</v>
      </c>
      <c r="AC338" s="21" t="s">
        <v>53</v>
      </c>
      <c r="AD338" s="20" t="s">
        <v>883</v>
      </c>
      <c r="AE338" s="26" t="s">
        <v>889</v>
      </c>
      <c r="AF338" s="26" t="s">
        <v>890</v>
      </c>
      <c r="AG338" s="26"/>
      <c r="AH338" s="20"/>
    </row>
    <row r="339" spans="2:34" x14ac:dyDescent="0.25">
      <c r="B339" s="11" t="str">
        <f>Calculations!A315</f>
        <v>19P197</v>
      </c>
      <c r="C339" s="20" t="str">
        <f>Calculations!B315</f>
        <v>44 -62 Corporation Street, Preston, PR1 2UP</v>
      </c>
      <c r="D339" s="20" t="str">
        <f>Calculations!C315</f>
        <v>Preston</v>
      </c>
      <c r="E339" s="11" t="str">
        <f>Calculations!D315</f>
        <v>Employment</v>
      </c>
      <c r="F339" s="34">
        <f>Calculations!E315</f>
        <v>9.0999999999999998E-2</v>
      </c>
      <c r="G339" s="34">
        <f>Calculations!I315</f>
        <v>9.0999999999999998E-2</v>
      </c>
      <c r="H339" s="34">
        <f>Calculations!M315</f>
        <v>100</v>
      </c>
      <c r="I339" s="34">
        <f>Calculations!H315</f>
        <v>0</v>
      </c>
      <c r="J339" s="34">
        <f>Calculations!L315</f>
        <v>0</v>
      </c>
      <c r="K339" s="34">
        <f>Calculations!G315</f>
        <v>0</v>
      </c>
      <c r="L339" s="34">
        <f>Calculations!K315</f>
        <v>0</v>
      </c>
      <c r="M339" s="34">
        <f>Calculations!F315</f>
        <v>0</v>
      </c>
      <c r="N339" s="34">
        <f>Calculations!J315</f>
        <v>0</v>
      </c>
      <c r="O339" s="34">
        <f>Calculations!S315</f>
        <v>0</v>
      </c>
      <c r="P339" s="34">
        <f>Calculations!X315</f>
        <v>0</v>
      </c>
      <c r="Q339" s="34">
        <f>Calculations!P315</f>
        <v>0</v>
      </c>
      <c r="R339" s="34">
        <f>Calculations!V315</f>
        <v>0</v>
      </c>
      <c r="S339" s="34">
        <f>Calculations!O315</f>
        <v>0</v>
      </c>
      <c r="T339" s="34">
        <f>Calculations!T315</f>
        <v>0</v>
      </c>
      <c r="U339" s="34">
        <f>Calculations!Z315</f>
        <v>0</v>
      </c>
      <c r="V339" s="34">
        <f>Calculations!AB315</f>
        <v>0</v>
      </c>
      <c r="W339" s="34">
        <f>Calculations!AA315</f>
        <v>0</v>
      </c>
      <c r="X339" s="34">
        <f>Calculations!AC315</f>
        <v>0</v>
      </c>
      <c r="Y339" s="34">
        <f>Calculations!AE315</f>
        <v>0</v>
      </c>
      <c r="Z339" s="34">
        <f>Calculations!AG315</f>
        <v>0</v>
      </c>
      <c r="AA339" s="34">
        <f>Calculations!AF315</f>
        <v>0</v>
      </c>
      <c r="AB339" s="34">
        <f>Calculations!AH315</f>
        <v>0</v>
      </c>
      <c r="AC339" s="21" t="s">
        <v>53</v>
      </c>
      <c r="AD339" s="20" t="s">
        <v>885</v>
      </c>
      <c r="AE339" s="26" t="s">
        <v>893</v>
      </c>
      <c r="AF339" s="26" t="s">
        <v>894</v>
      </c>
      <c r="AG339" s="26"/>
      <c r="AH339" s="20"/>
    </row>
    <row r="340" spans="2:34" ht="25" x14ac:dyDescent="0.25">
      <c r="B340" s="11" t="str">
        <f>Calculations!A316</f>
        <v>19P199</v>
      </c>
      <c r="C340" s="20" t="str">
        <f>Calculations!B316</f>
        <v>Perry's Car Showroom, Perrys Motor Village, 63-83, Blackpool Road</v>
      </c>
      <c r="D340" s="20" t="str">
        <f>Calculations!C316</f>
        <v>Preston</v>
      </c>
      <c r="E340" s="11" t="str">
        <f>Calculations!D316</f>
        <v>Employment</v>
      </c>
      <c r="F340" s="34">
        <f>Calculations!E316</f>
        <v>1.2470000000000001</v>
      </c>
      <c r="G340" s="34">
        <f>Calculations!I316</f>
        <v>1.2470000000000001</v>
      </c>
      <c r="H340" s="34">
        <f>Calculations!M316</f>
        <v>100</v>
      </c>
      <c r="I340" s="34">
        <f>Calculations!H316</f>
        <v>0</v>
      </c>
      <c r="J340" s="34">
        <f>Calculations!L316</f>
        <v>0</v>
      </c>
      <c r="K340" s="34">
        <f>Calculations!G316</f>
        <v>0</v>
      </c>
      <c r="L340" s="34">
        <f>Calculations!K316</f>
        <v>0</v>
      </c>
      <c r="M340" s="34">
        <f>Calculations!F316</f>
        <v>0</v>
      </c>
      <c r="N340" s="34">
        <f>Calculations!J316</f>
        <v>0</v>
      </c>
      <c r="O340" s="34">
        <f>Calculations!S316</f>
        <v>9.8000000000000004E-2</v>
      </c>
      <c r="P340" s="34">
        <f>Calculations!X316</f>
        <v>7.8588612670408979</v>
      </c>
      <c r="Q340" s="34">
        <f>Calculations!P316</f>
        <v>2.1999999999999999E-2</v>
      </c>
      <c r="R340" s="34">
        <f>Calculations!V316</f>
        <v>1.7642341619887727</v>
      </c>
      <c r="S340" s="34">
        <f>Calculations!O316</f>
        <v>0</v>
      </c>
      <c r="T340" s="34">
        <f>Calculations!T316</f>
        <v>0</v>
      </c>
      <c r="U340" s="34">
        <f>Calculations!Z316</f>
        <v>0</v>
      </c>
      <c r="V340" s="34">
        <f>Calculations!AB316</f>
        <v>0</v>
      </c>
      <c r="W340" s="34">
        <f>Calculations!AA316</f>
        <v>0</v>
      </c>
      <c r="X340" s="34">
        <f>Calculations!AC316</f>
        <v>0</v>
      </c>
      <c r="Y340" s="34">
        <f>Calculations!AE316</f>
        <v>7.8E-2</v>
      </c>
      <c r="Z340" s="34">
        <f>Calculations!AG316</f>
        <v>6.2550120288692863</v>
      </c>
      <c r="AA340" s="34">
        <f>Calculations!AF316</f>
        <v>0.10100000000000001</v>
      </c>
      <c r="AB340" s="34">
        <f>Calculations!AH316</f>
        <v>8.09943865276664</v>
      </c>
      <c r="AC340" s="21" t="s">
        <v>53</v>
      </c>
      <c r="AD340" s="20" t="s">
        <v>883</v>
      </c>
      <c r="AE340" s="26" t="s">
        <v>889</v>
      </c>
      <c r="AF340" s="26" t="s">
        <v>890</v>
      </c>
      <c r="AG340" s="26" t="s">
        <v>915</v>
      </c>
      <c r="AH340" s="20" t="s">
        <v>916</v>
      </c>
    </row>
    <row r="341" spans="2:34" ht="37.5" x14ac:dyDescent="0.25">
      <c r="B341" s="11" t="str">
        <f>Calculations!A317</f>
        <v>19P200</v>
      </c>
      <c r="C341" s="20" t="str">
        <f>Calculations!B317</f>
        <v>Sharoe Green Hospital, Sharoe Green Lane, PR2 9HT</v>
      </c>
      <c r="D341" s="20" t="str">
        <f>Calculations!C317</f>
        <v>Preston</v>
      </c>
      <c r="E341" s="11" t="str">
        <f>Calculations!D317</f>
        <v>Housing</v>
      </c>
      <c r="F341" s="34">
        <f>Calculations!E317</f>
        <v>4.8070000000000004</v>
      </c>
      <c r="G341" s="34">
        <f>Calculations!I317</f>
        <v>4.8070000000000004</v>
      </c>
      <c r="H341" s="34">
        <f>Calculations!M317</f>
        <v>100</v>
      </c>
      <c r="I341" s="34">
        <f>Calculations!H317</f>
        <v>0</v>
      </c>
      <c r="J341" s="34">
        <f>Calculations!L317</f>
        <v>0</v>
      </c>
      <c r="K341" s="34">
        <f>Calculations!G317</f>
        <v>0</v>
      </c>
      <c r="L341" s="34">
        <f>Calculations!K317</f>
        <v>0</v>
      </c>
      <c r="M341" s="34">
        <f>Calculations!F317</f>
        <v>0</v>
      </c>
      <c r="N341" s="34">
        <f>Calculations!J317</f>
        <v>0</v>
      </c>
      <c r="O341" s="34">
        <f>Calculations!S317</f>
        <v>0.20899999999999999</v>
      </c>
      <c r="P341" s="34">
        <f>Calculations!X317</f>
        <v>4.3478260869565206</v>
      </c>
      <c r="Q341" s="34">
        <f>Calculations!P317</f>
        <v>4.4999999999999998E-2</v>
      </c>
      <c r="R341" s="34">
        <f>Calculations!V317</f>
        <v>1.3729977116704806</v>
      </c>
      <c r="S341" s="34">
        <f>Calculations!O317</f>
        <v>2.1000000000000001E-2</v>
      </c>
      <c r="T341" s="34">
        <f>Calculations!T317</f>
        <v>0.43686290825878926</v>
      </c>
      <c r="U341" s="34">
        <f>Calculations!Z317</f>
        <v>0</v>
      </c>
      <c r="V341" s="34">
        <f>Calculations!AB317</f>
        <v>0</v>
      </c>
      <c r="W341" s="34">
        <f>Calculations!AA317</f>
        <v>0</v>
      </c>
      <c r="X341" s="34">
        <f>Calculations!AC317</f>
        <v>0</v>
      </c>
      <c r="Y341" s="34">
        <f>Calculations!AE317</f>
        <v>0.16</v>
      </c>
      <c r="Z341" s="34">
        <f>Calculations!AG317</f>
        <v>3.3284793010193465</v>
      </c>
      <c r="AA341" s="34">
        <f>Calculations!AF317</f>
        <v>0.214</v>
      </c>
      <c r="AB341" s="34">
        <f>Calculations!AH317</f>
        <v>4.451841065113376</v>
      </c>
      <c r="AC341" s="21" t="s">
        <v>52</v>
      </c>
      <c r="AD341" s="20" t="s">
        <v>883</v>
      </c>
      <c r="AE341" s="26" t="s">
        <v>889</v>
      </c>
      <c r="AF341" s="26" t="s">
        <v>890</v>
      </c>
      <c r="AG341" s="26" t="s">
        <v>922</v>
      </c>
      <c r="AH341" s="20" t="s">
        <v>923</v>
      </c>
    </row>
    <row r="342" spans="2:34" ht="75" x14ac:dyDescent="0.25">
      <c r="B342" s="11" t="str">
        <f>Calculations!A318</f>
        <v>19P201</v>
      </c>
      <c r="C342" s="20" t="str">
        <f>Calculations!B318</f>
        <v>Land South of Lea Lane, Bryars Farm</v>
      </c>
      <c r="D342" s="20" t="str">
        <f>Calculations!C318</f>
        <v>Preston</v>
      </c>
      <c r="E342" s="11" t="str">
        <f>Calculations!D318</f>
        <v>Housing</v>
      </c>
      <c r="F342" s="34">
        <f>Calculations!E318</f>
        <v>43.247999999999998</v>
      </c>
      <c r="G342" s="34">
        <f>Calculations!I318</f>
        <v>43.085000000000001</v>
      </c>
      <c r="H342" s="34">
        <f>Calculations!M318</f>
        <v>99.623103958564556</v>
      </c>
      <c r="I342" s="34">
        <f>Calculations!H318</f>
        <v>0</v>
      </c>
      <c r="J342" s="34">
        <f>Calculations!L318</f>
        <v>0</v>
      </c>
      <c r="K342" s="34">
        <f>Calculations!G318</f>
        <v>0</v>
      </c>
      <c r="L342" s="34">
        <f>Calculations!K318</f>
        <v>0</v>
      </c>
      <c r="M342" s="34">
        <f>Calculations!F318</f>
        <v>0.16300000000000001</v>
      </c>
      <c r="N342" s="34">
        <f>Calculations!J318</f>
        <v>0.37689604143544214</v>
      </c>
      <c r="O342" s="34">
        <f>Calculations!S318</f>
        <v>5.1349999999999998</v>
      </c>
      <c r="P342" s="34">
        <f>Calculations!X318</f>
        <v>11.873381428042915</v>
      </c>
      <c r="Q342" s="34">
        <f>Calculations!P318</f>
        <v>0.91400000000000003</v>
      </c>
      <c r="R342" s="34">
        <f>Calculations!V318</f>
        <v>5.4823344432112471</v>
      </c>
      <c r="S342" s="34">
        <f>Calculations!O318</f>
        <v>1.4570000000000001</v>
      </c>
      <c r="T342" s="34">
        <f>Calculations!T318</f>
        <v>3.3689419163891974</v>
      </c>
      <c r="U342" s="34">
        <f>Calculations!Z318</f>
        <v>0</v>
      </c>
      <c r="V342" s="34">
        <f>Calculations!AB318</f>
        <v>0</v>
      </c>
      <c r="W342" s="34">
        <f>Calculations!AA318</f>
        <v>0</v>
      </c>
      <c r="X342" s="34">
        <f>Calculations!AC318</f>
        <v>0</v>
      </c>
      <c r="Y342" s="34">
        <f>Calculations!AE318</f>
        <v>1.3680000000000001</v>
      </c>
      <c r="Z342" s="34">
        <f>Calculations!AG318</f>
        <v>3.1631520532741404</v>
      </c>
      <c r="AA342" s="34">
        <f>Calculations!AF318</f>
        <v>2.4260000000000002</v>
      </c>
      <c r="AB342" s="34">
        <f>Calculations!AH318</f>
        <v>5.6095079541250463</v>
      </c>
      <c r="AC342" s="21" t="s">
        <v>52</v>
      </c>
      <c r="AD342" s="20" t="s">
        <v>880</v>
      </c>
      <c r="AE342" s="26" t="s">
        <v>881</v>
      </c>
      <c r="AF342" s="26" t="s">
        <v>886</v>
      </c>
      <c r="AG342" s="26"/>
      <c r="AH342" s="20"/>
    </row>
    <row r="343" spans="2:34" ht="25" x14ac:dyDescent="0.25">
      <c r="B343" s="11" t="str">
        <f>Calculations!A319</f>
        <v>19P205</v>
      </c>
      <c r="C343" s="20" t="str">
        <f>Calculations!B319</f>
        <v>Land Adjoining Meadowcroft Cottage, 273 Whittingham Lane</v>
      </c>
      <c r="D343" s="20" t="str">
        <f>Calculations!C319</f>
        <v>Preston</v>
      </c>
      <c r="E343" s="11" t="str">
        <f>Calculations!D319</f>
        <v>Housing</v>
      </c>
      <c r="F343" s="34">
        <f>Calculations!E319</f>
        <v>0.377</v>
      </c>
      <c r="G343" s="34">
        <f>Calculations!I319</f>
        <v>0.377</v>
      </c>
      <c r="H343" s="34">
        <f>Calculations!M319</f>
        <v>100</v>
      </c>
      <c r="I343" s="34">
        <f>Calculations!H319</f>
        <v>0</v>
      </c>
      <c r="J343" s="34">
        <f>Calculations!L319</f>
        <v>0</v>
      </c>
      <c r="K343" s="34">
        <f>Calculations!G319</f>
        <v>0</v>
      </c>
      <c r="L343" s="34">
        <f>Calculations!K319</f>
        <v>0</v>
      </c>
      <c r="M343" s="34">
        <f>Calculations!F319</f>
        <v>0</v>
      </c>
      <c r="N343" s="34">
        <f>Calculations!J319</f>
        <v>0</v>
      </c>
      <c r="O343" s="34">
        <f>Calculations!S319</f>
        <v>0</v>
      </c>
      <c r="P343" s="34">
        <f>Calculations!X319</f>
        <v>0</v>
      </c>
      <c r="Q343" s="34">
        <f>Calculations!P319</f>
        <v>0</v>
      </c>
      <c r="R343" s="34">
        <f>Calculations!V319</f>
        <v>0</v>
      </c>
      <c r="S343" s="34">
        <f>Calculations!O319</f>
        <v>0</v>
      </c>
      <c r="T343" s="34">
        <f>Calculations!T319</f>
        <v>0</v>
      </c>
      <c r="U343" s="34">
        <f>Calculations!Z319</f>
        <v>0</v>
      </c>
      <c r="V343" s="34">
        <f>Calculations!AB319</f>
        <v>0</v>
      </c>
      <c r="W343" s="34">
        <f>Calculations!AA319</f>
        <v>0</v>
      </c>
      <c r="X343" s="34">
        <f>Calculations!AC319</f>
        <v>0</v>
      </c>
      <c r="Y343" s="34">
        <f>Calculations!AE319</f>
        <v>0</v>
      </c>
      <c r="Z343" s="34">
        <f>Calculations!AG319</f>
        <v>0</v>
      </c>
      <c r="AA343" s="34">
        <f>Calculations!AF319</f>
        <v>0.01</v>
      </c>
      <c r="AB343" s="34">
        <f>Calculations!AH319</f>
        <v>2.6525198938992043</v>
      </c>
      <c r="AC343" s="21" t="s">
        <v>52</v>
      </c>
      <c r="AD343" s="20" t="s">
        <v>883</v>
      </c>
      <c r="AE343" s="26" t="s">
        <v>889</v>
      </c>
      <c r="AF343" s="26" t="s">
        <v>890</v>
      </c>
      <c r="AG343" s="26"/>
      <c r="AH343" s="20"/>
    </row>
    <row r="344" spans="2:34" ht="75" x14ac:dyDescent="0.25">
      <c r="B344" s="11" t="str">
        <f>Calculations!A320</f>
        <v>19P215</v>
      </c>
      <c r="C344" s="20" t="str">
        <f>Calculations!B320</f>
        <v>Lower House Farm, Lewth Lane</v>
      </c>
      <c r="D344" s="20" t="str">
        <f>Calculations!C320</f>
        <v>Preston</v>
      </c>
      <c r="E344" s="11" t="str">
        <f>Calculations!D320</f>
        <v>Housing</v>
      </c>
      <c r="F344" s="34">
        <f>Calculations!E320</f>
        <v>0.30399999999999999</v>
      </c>
      <c r="G344" s="34">
        <f>Calculations!I320</f>
        <v>0.11099999999999997</v>
      </c>
      <c r="H344" s="34">
        <f>Calculations!M320</f>
        <v>36.513157894736835</v>
      </c>
      <c r="I344" s="34">
        <f>Calculations!H320</f>
        <v>4.4999999999999998E-2</v>
      </c>
      <c r="J344" s="34">
        <f>Calculations!L320</f>
        <v>14.802631578947366</v>
      </c>
      <c r="K344" s="34">
        <f>Calculations!G320</f>
        <v>7.0000000000000007E-2</v>
      </c>
      <c r="L344" s="34">
        <f>Calculations!K320</f>
        <v>23.026315789473685</v>
      </c>
      <c r="M344" s="34">
        <f>Calculations!F320</f>
        <v>7.8E-2</v>
      </c>
      <c r="N344" s="34">
        <f>Calculations!J320</f>
        <v>25.657894736842106</v>
      </c>
      <c r="O344" s="34">
        <f>Calculations!S320</f>
        <v>6.7000000000000004E-2</v>
      </c>
      <c r="P344" s="34">
        <f>Calculations!X320</f>
        <v>22.039473684210527</v>
      </c>
      <c r="Q344" s="34">
        <f>Calculations!P320</f>
        <v>5.0000000000000001E-3</v>
      </c>
      <c r="R344" s="34">
        <f>Calculations!V320</f>
        <v>14.802631578947366</v>
      </c>
      <c r="S344" s="34">
        <f>Calculations!O320</f>
        <v>0.04</v>
      </c>
      <c r="T344" s="34">
        <f>Calculations!T320</f>
        <v>13.157894736842104</v>
      </c>
      <c r="U344" s="34">
        <f>Calculations!Z320</f>
        <v>8.0000000000000002E-3</v>
      </c>
      <c r="V344" s="34">
        <f>Calculations!AB320</f>
        <v>2.6315789473684212</v>
      </c>
      <c r="W344" s="34">
        <f>Calculations!AA320</f>
        <v>6.8000000000000005E-2</v>
      </c>
      <c r="X344" s="34">
        <f>Calculations!AC320</f>
        <v>22.368421052631582</v>
      </c>
      <c r="Y344" s="34">
        <f>Calculations!AE320</f>
        <v>8.0000000000000002E-3</v>
      </c>
      <c r="Z344" s="34">
        <f>Calculations!AG320</f>
        <v>2.6315789473684212</v>
      </c>
      <c r="AA344" s="34">
        <f>Calculations!AF320</f>
        <v>1.9E-2</v>
      </c>
      <c r="AB344" s="34">
        <f>Calculations!AH320</f>
        <v>6.25</v>
      </c>
      <c r="AC344" s="21" t="s">
        <v>52</v>
      </c>
      <c r="AD344" s="20" t="s">
        <v>880</v>
      </c>
      <c r="AE344" s="26" t="s">
        <v>881</v>
      </c>
      <c r="AF344" s="26" t="s">
        <v>886</v>
      </c>
      <c r="AG344" s="26"/>
      <c r="AH344" s="20"/>
    </row>
    <row r="345" spans="2:34" x14ac:dyDescent="0.25">
      <c r="B345" s="11" t="str">
        <f>Calculations!A321</f>
        <v>19P216</v>
      </c>
      <c r="C345" s="20" t="str">
        <f>Calculations!B321</f>
        <v>Rabys Farm, Bilsborrow Lane</v>
      </c>
      <c r="D345" s="20" t="str">
        <f>Calculations!C321</f>
        <v>Preston</v>
      </c>
      <c r="E345" s="11" t="str">
        <f>Calculations!D321</f>
        <v>Housing</v>
      </c>
      <c r="F345" s="34">
        <f>Calculations!E321</f>
        <v>2.8000000000000001E-2</v>
      </c>
      <c r="G345" s="34">
        <f>Calculations!I321</f>
        <v>2.8000000000000001E-2</v>
      </c>
      <c r="H345" s="34">
        <f>Calculations!M321</f>
        <v>100</v>
      </c>
      <c r="I345" s="34">
        <f>Calculations!H321</f>
        <v>0</v>
      </c>
      <c r="J345" s="34">
        <f>Calculations!L321</f>
        <v>0</v>
      </c>
      <c r="K345" s="34">
        <f>Calculations!G321</f>
        <v>0</v>
      </c>
      <c r="L345" s="34">
        <f>Calculations!K321</f>
        <v>0</v>
      </c>
      <c r="M345" s="34">
        <f>Calculations!F321</f>
        <v>0</v>
      </c>
      <c r="N345" s="34">
        <f>Calculations!J321</f>
        <v>0</v>
      </c>
      <c r="O345" s="34">
        <f>Calculations!S321</f>
        <v>0</v>
      </c>
      <c r="P345" s="34">
        <f>Calculations!X321</f>
        <v>0</v>
      </c>
      <c r="Q345" s="34">
        <f>Calculations!P321</f>
        <v>0</v>
      </c>
      <c r="R345" s="34">
        <f>Calculations!V321</f>
        <v>0</v>
      </c>
      <c r="S345" s="34">
        <f>Calculations!O321</f>
        <v>0</v>
      </c>
      <c r="T345" s="34">
        <f>Calculations!T321</f>
        <v>0</v>
      </c>
      <c r="U345" s="34">
        <f>Calculations!Z321</f>
        <v>0</v>
      </c>
      <c r="V345" s="34">
        <f>Calculations!AB321</f>
        <v>0</v>
      </c>
      <c r="W345" s="34">
        <f>Calculations!AA321</f>
        <v>0</v>
      </c>
      <c r="X345" s="34">
        <f>Calculations!AC321</f>
        <v>0</v>
      </c>
      <c r="Y345" s="34">
        <f>Calculations!AE321</f>
        <v>0</v>
      </c>
      <c r="Z345" s="34">
        <f>Calculations!AG321</f>
        <v>0</v>
      </c>
      <c r="AA345" s="34">
        <f>Calculations!AF321</f>
        <v>0</v>
      </c>
      <c r="AB345" s="34">
        <f>Calculations!AH321</f>
        <v>0</v>
      </c>
      <c r="AC345" s="21" t="s">
        <v>52</v>
      </c>
      <c r="AD345" s="20" t="s">
        <v>885</v>
      </c>
      <c r="AE345" s="26" t="s">
        <v>893</v>
      </c>
      <c r="AF345" s="26" t="s">
        <v>894</v>
      </c>
      <c r="AG345" s="26"/>
      <c r="AH345" s="20"/>
    </row>
    <row r="346" spans="2:34" x14ac:dyDescent="0.25">
      <c r="B346" s="11" t="str">
        <f>Calculations!A322</f>
        <v>19P219</v>
      </c>
      <c r="C346" s="20" t="str">
        <f>Calculations!B322</f>
        <v>Moss House Riding Stables, Bay Horse Lane</v>
      </c>
      <c r="D346" s="20" t="str">
        <f>Calculations!C322</f>
        <v>Preston</v>
      </c>
      <c r="E346" s="11" t="str">
        <f>Calculations!D322</f>
        <v>Housing</v>
      </c>
      <c r="F346" s="34">
        <f>Calculations!E322</f>
        <v>0.40200000000000002</v>
      </c>
      <c r="G346" s="34">
        <f>Calculations!I322</f>
        <v>0.40200000000000002</v>
      </c>
      <c r="H346" s="34">
        <f>Calculations!M322</f>
        <v>100</v>
      </c>
      <c r="I346" s="34">
        <f>Calculations!H322</f>
        <v>0</v>
      </c>
      <c r="J346" s="34">
        <f>Calculations!L322</f>
        <v>0</v>
      </c>
      <c r="K346" s="34">
        <f>Calculations!G322</f>
        <v>0</v>
      </c>
      <c r="L346" s="34">
        <f>Calculations!K322</f>
        <v>0</v>
      </c>
      <c r="M346" s="34">
        <f>Calculations!F322</f>
        <v>0</v>
      </c>
      <c r="N346" s="34">
        <f>Calculations!J322</f>
        <v>0</v>
      </c>
      <c r="O346" s="34">
        <f>Calculations!S322</f>
        <v>0.11699999999999999</v>
      </c>
      <c r="P346" s="34">
        <f>Calculations!X322</f>
        <v>29.104477611940293</v>
      </c>
      <c r="Q346" s="34">
        <f>Calculations!P322</f>
        <v>1.4999999999999999E-2</v>
      </c>
      <c r="R346" s="34">
        <f>Calculations!V322</f>
        <v>5.4726368159203975</v>
      </c>
      <c r="S346" s="34">
        <f>Calculations!O322</f>
        <v>7.0000000000000001E-3</v>
      </c>
      <c r="T346" s="34">
        <f>Calculations!T322</f>
        <v>1.7412935323383085</v>
      </c>
      <c r="U346" s="34">
        <f>Calculations!Z322</f>
        <v>0</v>
      </c>
      <c r="V346" s="34">
        <f>Calculations!AB322</f>
        <v>0</v>
      </c>
      <c r="W346" s="34">
        <f>Calculations!AA322</f>
        <v>0</v>
      </c>
      <c r="X346" s="34">
        <f>Calculations!AC322</f>
        <v>0</v>
      </c>
      <c r="Y346" s="34">
        <f>Calculations!AE322</f>
        <v>1.7999999999999999E-2</v>
      </c>
      <c r="Z346" s="34">
        <f>Calculations!AG322</f>
        <v>4.4776119402985071</v>
      </c>
      <c r="AA346" s="34">
        <f>Calculations!AF322</f>
        <v>6.2E-2</v>
      </c>
      <c r="AB346" s="34">
        <f>Calculations!AH322</f>
        <v>15.422885572139302</v>
      </c>
      <c r="AC346" s="21" t="s">
        <v>52</v>
      </c>
      <c r="AD346" s="20" t="s">
        <v>883</v>
      </c>
      <c r="AE346" s="26" t="s">
        <v>889</v>
      </c>
      <c r="AF346" s="26" t="s">
        <v>890</v>
      </c>
      <c r="AG346" s="26"/>
      <c r="AH346" s="20"/>
    </row>
    <row r="347" spans="2:34" x14ac:dyDescent="0.25">
      <c r="B347" s="11" t="str">
        <f>Calculations!A323</f>
        <v>19P220</v>
      </c>
      <c r="C347" s="20" t="str">
        <f>Calculations!B323</f>
        <v>Land at Bensons Lane, Malley Lane</v>
      </c>
      <c r="D347" s="20" t="str">
        <f>Calculations!C323</f>
        <v>Preston</v>
      </c>
      <c r="E347" s="11" t="str">
        <f>Calculations!D323</f>
        <v>Housing</v>
      </c>
      <c r="F347" s="34">
        <f>Calculations!E323</f>
        <v>0.17699999999999999</v>
      </c>
      <c r="G347" s="34">
        <f>Calculations!I323</f>
        <v>0.17699999999999999</v>
      </c>
      <c r="H347" s="34">
        <f>Calculations!M323</f>
        <v>100</v>
      </c>
      <c r="I347" s="34">
        <f>Calculations!H323</f>
        <v>0</v>
      </c>
      <c r="J347" s="34">
        <f>Calculations!L323</f>
        <v>0</v>
      </c>
      <c r="K347" s="34">
        <f>Calculations!G323</f>
        <v>0</v>
      </c>
      <c r="L347" s="34">
        <f>Calculations!K323</f>
        <v>0</v>
      </c>
      <c r="M347" s="34">
        <f>Calculations!F323</f>
        <v>0</v>
      </c>
      <c r="N347" s="34">
        <f>Calculations!J323</f>
        <v>0</v>
      </c>
      <c r="O347" s="34">
        <f>Calculations!S323</f>
        <v>0</v>
      </c>
      <c r="P347" s="34">
        <f>Calculations!X323</f>
        <v>0</v>
      </c>
      <c r="Q347" s="34">
        <f>Calculations!P323</f>
        <v>0</v>
      </c>
      <c r="R347" s="34">
        <f>Calculations!V323</f>
        <v>0</v>
      </c>
      <c r="S347" s="34">
        <f>Calculations!O323</f>
        <v>0</v>
      </c>
      <c r="T347" s="34">
        <f>Calculations!T323</f>
        <v>0</v>
      </c>
      <c r="U347" s="34">
        <f>Calculations!Z323</f>
        <v>0</v>
      </c>
      <c r="V347" s="34">
        <f>Calculations!AB323</f>
        <v>0</v>
      </c>
      <c r="W347" s="34">
        <f>Calculations!AA323</f>
        <v>0</v>
      </c>
      <c r="X347" s="34">
        <f>Calculations!AC323</f>
        <v>0</v>
      </c>
      <c r="Y347" s="34">
        <f>Calculations!AE323</f>
        <v>0</v>
      </c>
      <c r="Z347" s="34">
        <f>Calculations!AG323</f>
        <v>0</v>
      </c>
      <c r="AA347" s="34">
        <f>Calculations!AF323</f>
        <v>0</v>
      </c>
      <c r="AB347" s="34">
        <f>Calculations!AH323</f>
        <v>0</v>
      </c>
      <c r="AC347" s="21" t="s">
        <v>52</v>
      </c>
      <c r="AD347" s="20" t="s">
        <v>885</v>
      </c>
      <c r="AE347" s="26" t="s">
        <v>893</v>
      </c>
      <c r="AF347" s="26" t="s">
        <v>894</v>
      </c>
      <c r="AG347" s="26"/>
      <c r="AH347" s="20"/>
    </row>
    <row r="348" spans="2:34" x14ac:dyDescent="0.25">
      <c r="B348" s="11" t="str">
        <f>Calculations!A324</f>
        <v>19P222</v>
      </c>
      <c r="C348" s="20" t="str">
        <f>Calculations!B324</f>
        <v>Stone Field, Blackleach Lane</v>
      </c>
      <c r="D348" s="20" t="str">
        <f>Calculations!C324</f>
        <v>Preston</v>
      </c>
      <c r="E348" s="11" t="str">
        <f>Calculations!D324</f>
        <v>Housing</v>
      </c>
      <c r="F348" s="34">
        <f>Calculations!E324</f>
        <v>0.13300000000000001</v>
      </c>
      <c r="G348" s="34">
        <f>Calculations!I324</f>
        <v>0.13300000000000001</v>
      </c>
      <c r="H348" s="34">
        <f>Calculations!M324</f>
        <v>100</v>
      </c>
      <c r="I348" s="34">
        <f>Calculations!H324</f>
        <v>0</v>
      </c>
      <c r="J348" s="34">
        <f>Calculations!L324</f>
        <v>0</v>
      </c>
      <c r="K348" s="34">
        <f>Calculations!G324</f>
        <v>0</v>
      </c>
      <c r="L348" s="34">
        <f>Calculations!K324</f>
        <v>0</v>
      </c>
      <c r="M348" s="34">
        <f>Calculations!F324</f>
        <v>0</v>
      </c>
      <c r="N348" s="34">
        <f>Calculations!J324</f>
        <v>0</v>
      </c>
      <c r="O348" s="34">
        <f>Calculations!S324</f>
        <v>0</v>
      </c>
      <c r="P348" s="34">
        <f>Calculations!X324</f>
        <v>0</v>
      </c>
      <c r="Q348" s="34">
        <f>Calculations!P324</f>
        <v>0</v>
      </c>
      <c r="R348" s="34">
        <f>Calculations!V324</f>
        <v>0</v>
      </c>
      <c r="S348" s="34">
        <f>Calculations!O324</f>
        <v>0</v>
      </c>
      <c r="T348" s="34">
        <f>Calculations!T324</f>
        <v>0</v>
      </c>
      <c r="U348" s="34">
        <f>Calculations!Z324</f>
        <v>0</v>
      </c>
      <c r="V348" s="34">
        <f>Calculations!AB324</f>
        <v>0</v>
      </c>
      <c r="W348" s="34">
        <f>Calculations!AA324</f>
        <v>0</v>
      </c>
      <c r="X348" s="34">
        <f>Calculations!AC324</f>
        <v>0</v>
      </c>
      <c r="Y348" s="34">
        <f>Calculations!AE324</f>
        <v>0</v>
      </c>
      <c r="Z348" s="34">
        <f>Calculations!AG324</f>
        <v>0</v>
      </c>
      <c r="AA348" s="34">
        <f>Calculations!AF324</f>
        <v>0</v>
      </c>
      <c r="AB348" s="34">
        <f>Calculations!AH324</f>
        <v>0</v>
      </c>
      <c r="AC348" s="21" t="s">
        <v>52</v>
      </c>
      <c r="AD348" s="20" t="s">
        <v>885</v>
      </c>
      <c r="AE348" s="26" t="s">
        <v>893</v>
      </c>
      <c r="AF348" s="26" t="s">
        <v>894</v>
      </c>
      <c r="AG348" s="26"/>
      <c r="AH348" s="20"/>
    </row>
    <row r="349" spans="2:34" x14ac:dyDescent="0.25">
      <c r="B349" s="11" t="str">
        <f>Calculations!A325</f>
        <v>19P223</v>
      </c>
      <c r="C349" s="20" t="str">
        <f>Calculations!B325</f>
        <v>Land South of The Orchard</v>
      </c>
      <c r="D349" s="20" t="str">
        <f>Calculations!C325</f>
        <v>Preston</v>
      </c>
      <c r="E349" s="11" t="str">
        <f>Calculations!D325</f>
        <v>Housing</v>
      </c>
      <c r="F349" s="34">
        <f>Calculations!E325</f>
        <v>7.5999999999999998E-2</v>
      </c>
      <c r="G349" s="34">
        <f>Calculations!I325</f>
        <v>7.5999999999999998E-2</v>
      </c>
      <c r="H349" s="34">
        <f>Calculations!M325</f>
        <v>100</v>
      </c>
      <c r="I349" s="34">
        <f>Calculations!H325</f>
        <v>0</v>
      </c>
      <c r="J349" s="34">
        <f>Calculations!L325</f>
        <v>0</v>
      </c>
      <c r="K349" s="34">
        <f>Calculations!G325</f>
        <v>0</v>
      </c>
      <c r="L349" s="34">
        <f>Calculations!K325</f>
        <v>0</v>
      </c>
      <c r="M349" s="34">
        <f>Calculations!F325</f>
        <v>0</v>
      </c>
      <c r="N349" s="34">
        <f>Calculations!J325</f>
        <v>0</v>
      </c>
      <c r="O349" s="34">
        <f>Calculations!S325</f>
        <v>0</v>
      </c>
      <c r="P349" s="34">
        <f>Calculations!X325</f>
        <v>0</v>
      </c>
      <c r="Q349" s="34">
        <f>Calculations!P325</f>
        <v>0</v>
      </c>
      <c r="R349" s="34">
        <f>Calculations!V325</f>
        <v>0</v>
      </c>
      <c r="S349" s="34">
        <f>Calculations!O325</f>
        <v>0</v>
      </c>
      <c r="T349" s="34">
        <f>Calculations!T325</f>
        <v>0</v>
      </c>
      <c r="U349" s="34">
        <f>Calculations!Z325</f>
        <v>0</v>
      </c>
      <c r="V349" s="34">
        <f>Calculations!AB325</f>
        <v>0</v>
      </c>
      <c r="W349" s="34">
        <f>Calculations!AA325</f>
        <v>0</v>
      </c>
      <c r="X349" s="34">
        <f>Calculations!AC325</f>
        <v>0</v>
      </c>
      <c r="Y349" s="34">
        <f>Calculations!AE325</f>
        <v>0</v>
      </c>
      <c r="Z349" s="34">
        <f>Calculations!AG325</f>
        <v>0</v>
      </c>
      <c r="AA349" s="34">
        <f>Calculations!AF325</f>
        <v>0</v>
      </c>
      <c r="AB349" s="34">
        <f>Calculations!AH325</f>
        <v>0</v>
      </c>
      <c r="AC349" s="21" t="s">
        <v>52</v>
      </c>
      <c r="AD349" s="20" t="s">
        <v>885</v>
      </c>
      <c r="AE349" s="26" t="s">
        <v>893</v>
      </c>
      <c r="AF349" s="26" t="s">
        <v>894</v>
      </c>
      <c r="AG349" s="26"/>
      <c r="AH349" s="20"/>
    </row>
    <row r="350" spans="2:34" x14ac:dyDescent="0.25">
      <c r="B350" s="11" t="str">
        <f>Calculations!A326</f>
        <v>19P225</v>
      </c>
      <c r="C350" s="20" t="str">
        <f>Calculations!B326</f>
        <v>Land at East Cliff Road</v>
      </c>
      <c r="D350" s="20" t="str">
        <f>Calculations!C326</f>
        <v>Preston</v>
      </c>
      <c r="E350" s="11" t="str">
        <f>Calculations!D326</f>
        <v>Housing</v>
      </c>
      <c r="F350" s="34">
        <f>Calculations!E326</f>
        <v>1.7999999999999999E-2</v>
      </c>
      <c r="G350" s="34">
        <f>Calculations!I326</f>
        <v>1.7999999999999999E-2</v>
      </c>
      <c r="H350" s="34">
        <f>Calculations!M326</f>
        <v>100</v>
      </c>
      <c r="I350" s="34">
        <f>Calculations!H326</f>
        <v>0</v>
      </c>
      <c r="J350" s="34">
        <f>Calculations!L326</f>
        <v>0</v>
      </c>
      <c r="K350" s="34">
        <f>Calculations!G326</f>
        <v>0</v>
      </c>
      <c r="L350" s="34">
        <f>Calculations!K326</f>
        <v>0</v>
      </c>
      <c r="M350" s="34">
        <f>Calculations!F326</f>
        <v>0</v>
      </c>
      <c r="N350" s="34">
        <f>Calculations!J326</f>
        <v>0</v>
      </c>
      <c r="O350" s="34">
        <f>Calculations!S326</f>
        <v>0</v>
      </c>
      <c r="P350" s="34">
        <f>Calculations!X326</f>
        <v>0</v>
      </c>
      <c r="Q350" s="34">
        <f>Calculations!P326</f>
        <v>0</v>
      </c>
      <c r="R350" s="34">
        <f>Calculations!V326</f>
        <v>0</v>
      </c>
      <c r="S350" s="34">
        <f>Calculations!O326</f>
        <v>0</v>
      </c>
      <c r="T350" s="34">
        <f>Calculations!T326</f>
        <v>0</v>
      </c>
      <c r="U350" s="34">
        <f>Calculations!Z326</f>
        <v>0</v>
      </c>
      <c r="V350" s="34">
        <f>Calculations!AB326</f>
        <v>0</v>
      </c>
      <c r="W350" s="34">
        <f>Calculations!AA326</f>
        <v>0</v>
      </c>
      <c r="X350" s="34">
        <f>Calculations!AC326</f>
        <v>0</v>
      </c>
      <c r="Y350" s="34">
        <f>Calculations!AE326</f>
        <v>0</v>
      </c>
      <c r="Z350" s="34">
        <f>Calculations!AG326</f>
        <v>0</v>
      </c>
      <c r="AA350" s="34">
        <f>Calculations!AF326</f>
        <v>0</v>
      </c>
      <c r="AB350" s="34">
        <f>Calculations!AH326</f>
        <v>0</v>
      </c>
      <c r="AC350" s="21" t="s">
        <v>52</v>
      </c>
      <c r="AD350" s="20" t="s">
        <v>885</v>
      </c>
      <c r="AE350" s="26" t="s">
        <v>893</v>
      </c>
      <c r="AF350" s="26" t="s">
        <v>894</v>
      </c>
      <c r="AG350" s="26"/>
      <c r="AH350" s="20"/>
    </row>
    <row r="351" spans="2:34" x14ac:dyDescent="0.25">
      <c r="B351" s="11" t="str">
        <f>Calculations!A327</f>
        <v>19P226</v>
      </c>
      <c r="C351" s="20" t="str">
        <f>Calculations!B327</f>
        <v>17 Latham Street</v>
      </c>
      <c r="D351" s="20" t="str">
        <f>Calculations!C327</f>
        <v>Preston</v>
      </c>
      <c r="E351" s="11" t="str">
        <f>Calculations!D327</f>
        <v>Housing</v>
      </c>
      <c r="F351" s="34">
        <f>Calculations!E327</f>
        <v>8.0000000000000002E-3</v>
      </c>
      <c r="G351" s="34">
        <f>Calculations!I327</f>
        <v>8.0000000000000002E-3</v>
      </c>
      <c r="H351" s="34">
        <f>Calculations!M327</f>
        <v>100</v>
      </c>
      <c r="I351" s="34">
        <f>Calculations!H327</f>
        <v>0</v>
      </c>
      <c r="J351" s="34">
        <f>Calculations!L327</f>
        <v>0</v>
      </c>
      <c r="K351" s="34">
        <f>Calculations!G327</f>
        <v>0</v>
      </c>
      <c r="L351" s="34">
        <f>Calculations!K327</f>
        <v>0</v>
      </c>
      <c r="M351" s="34">
        <f>Calculations!F327</f>
        <v>0</v>
      </c>
      <c r="N351" s="34">
        <f>Calculations!J327</f>
        <v>0</v>
      </c>
      <c r="O351" s="34">
        <f>Calculations!S327</f>
        <v>0</v>
      </c>
      <c r="P351" s="34">
        <f>Calculations!X327</f>
        <v>0</v>
      </c>
      <c r="Q351" s="34">
        <f>Calculations!P327</f>
        <v>0</v>
      </c>
      <c r="R351" s="34">
        <f>Calculations!V327</f>
        <v>0</v>
      </c>
      <c r="S351" s="34">
        <f>Calculations!O327</f>
        <v>0</v>
      </c>
      <c r="T351" s="34">
        <f>Calculations!T327</f>
        <v>0</v>
      </c>
      <c r="U351" s="34">
        <f>Calculations!Z327</f>
        <v>0</v>
      </c>
      <c r="V351" s="34">
        <f>Calculations!AB327</f>
        <v>0</v>
      </c>
      <c r="W351" s="34">
        <f>Calculations!AA327</f>
        <v>0</v>
      </c>
      <c r="X351" s="34">
        <f>Calculations!AC327</f>
        <v>0</v>
      </c>
      <c r="Y351" s="34">
        <f>Calculations!AE327</f>
        <v>0</v>
      </c>
      <c r="Z351" s="34">
        <f>Calculations!AG327</f>
        <v>0</v>
      </c>
      <c r="AA351" s="34">
        <f>Calculations!AF327</f>
        <v>0</v>
      </c>
      <c r="AB351" s="34">
        <f>Calculations!AH327</f>
        <v>0</v>
      </c>
      <c r="AC351" s="21" t="s">
        <v>52</v>
      </c>
      <c r="AD351" s="20" t="s">
        <v>885</v>
      </c>
      <c r="AE351" s="26" t="s">
        <v>893</v>
      </c>
      <c r="AF351" s="26" t="s">
        <v>894</v>
      </c>
      <c r="AG351" s="26"/>
      <c r="AH351" s="20"/>
    </row>
    <row r="352" spans="2:34" ht="75" x14ac:dyDescent="0.25">
      <c r="B352" s="11" t="str">
        <f>Calculations!A328</f>
        <v>19P227</v>
      </c>
      <c r="C352" s="20" t="str">
        <f>Calculations!B328</f>
        <v>The Sumners, 195 Watling Street Road, Preston, PR2 8AB</v>
      </c>
      <c r="D352" s="20" t="str">
        <f>Calculations!C328</f>
        <v>Preston</v>
      </c>
      <c r="E352" s="11" t="str">
        <f>Calculations!D328</f>
        <v>Housing</v>
      </c>
      <c r="F352" s="34">
        <f>Calculations!E328</f>
        <v>1.042</v>
      </c>
      <c r="G352" s="34">
        <f>Calculations!I328</f>
        <v>0.99099999999999999</v>
      </c>
      <c r="H352" s="34">
        <f>Calculations!M328</f>
        <v>95.105566218809983</v>
      </c>
      <c r="I352" s="34">
        <f>Calculations!H328</f>
        <v>0</v>
      </c>
      <c r="J352" s="34">
        <f>Calculations!L328</f>
        <v>0</v>
      </c>
      <c r="K352" s="34">
        <f>Calculations!G328</f>
        <v>0</v>
      </c>
      <c r="L352" s="34">
        <f>Calculations!K328</f>
        <v>0</v>
      </c>
      <c r="M352" s="34">
        <f>Calculations!F328</f>
        <v>5.0999999999999997E-2</v>
      </c>
      <c r="N352" s="34">
        <f>Calculations!J328</f>
        <v>4.8944337811900187</v>
      </c>
      <c r="O352" s="34">
        <f>Calculations!S328</f>
        <v>0.14600000000000002</v>
      </c>
      <c r="P352" s="34">
        <f>Calculations!X328</f>
        <v>14.011516314779271</v>
      </c>
      <c r="Q352" s="34">
        <f>Calculations!P328</f>
        <v>1.4E-2</v>
      </c>
      <c r="R352" s="34">
        <f>Calculations!V328</f>
        <v>3.2629558541266799</v>
      </c>
      <c r="S352" s="34">
        <f>Calculations!O328</f>
        <v>0.02</v>
      </c>
      <c r="T352" s="34">
        <f>Calculations!T328</f>
        <v>1.9193857965451053</v>
      </c>
      <c r="U352" s="34">
        <f>Calculations!Z328</f>
        <v>0</v>
      </c>
      <c r="V352" s="34">
        <f>Calculations!AB328</f>
        <v>0</v>
      </c>
      <c r="W352" s="34">
        <f>Calculations!AA328</f>
        <v>0</v>
      </c>
      <c r="X352" s="34">
        <f>Calculations!AC328</f>
        <v>0</v>
      </c>
      <c r="Y352" s="34">
        <f>Calculations!AE328</f>
        <v>0.10299999999999999</v>
      </c>
      <c r="Z352" s="34">
        <f>Calculations!AG328</f>
        <v>9.8848368522072931</v>
      </c>
      <c r="AA352" s="34">
        <f>Calculations!AF328</f>
        <v>0.157</v>
      </c>
      <c r="AB352" s="34">
        <f>Calculations!AH328</f>
        <v>15.067178502879077</v>
      </c>
      <c r="AC352" s="21" t="s">
        <v>52</v>
      </c>
      <c r="AD352" s="20" t="s">
        <v>880</v>
      </c>
      <c r="AE352" s="26" t="s">
        <v>881</v>
      </c>
      <c r="AF352" s="26" t="s">
        <v>886</v>
      </c>
      <c r="AG352" s="26"/>
      <c r="AH352" s="20"/>
    </row>
    <row r="353" spans="2:34" x14ac:dyDescent="0.25">
      <c r="B353" s="11" t="str">
        <f>Calculations!A329</f>
        <v>19P231</v>
      </c>
      <c r="C353" s="20" t="str">
        <f>Calculations!B329</f>
        <v>91 Hoyles Lane, Cottam, Preston, Lancashire, PR4 0LB.</v>
      </c>
      <c r="D353" s="20" t="str">
        <f>Calculations!C329</f>
        <v>Preston</v>
      </c>
      <c r="E353" s="11" t="str">
        <f>Calculations!D329</f>
        <v>Housing</v>
      </c>
      <c r="F353" s="34">
        <f>Calculations!E329</f>
        <v>0.221</v>
      </c>
      <c r="G353" s="34">
        <f>Calculations!I329</f>
        <v>0.221</v>
      </c>
      <c r="H353" s="34">
        <f>Calculations!M329</f>
        <v>100</v>
      </c>
      <c r="I353" s="34">
        <f>Calculations!H329</f>
        <v>0</v>
      </c>
      <c r="J353" s="34">
        <f>Calculations!L329</f>
        <v>0</v>
      </c>
      <c r="K353" s="34">
        <f>Calculations!G329</f>
        <v>0</v>
      </c>
      <c r="L353" s="34">
        <f>Calculations!K329</f>
        <v>0</v>
      </c>
      <c r="M353" s="34">
        <f>Calculations!F329</f>
        <v>0</v>
      </c>
      <c r="N353" s="34">
        <f>Calculations!J329</f>
        <v>0</v>
      </c>
      <c r="O353" s="34">
        <f>Calculations!S329</f>
        <v>3.0000000000000001E-3</v>
      </c>
      <c r="P353" s="34">
        <f>Calculations!X329</f>
        <v>1.3574660633484164</v>
      </c>
      <c r="Q353" s="34">
        <f>Calculations!P329</f>
        <v>0</v>
      </c>
      <c r="R353" s="34">
        <f>Calculations!V329</f>
        <v>0</v>
      </c>
      <c r="S353" s="34">
        <f>Calculations!O329</f>
        <v>0</v>
      </c>
      <c r="T353" s="34">
        <f>Calculations!T329</f>
        <v>0</v>
      </c>
      <c r="U353" s="34">
        <f>Calculations!Z329</f>
        <v>0</v>
      </c>
      <c r="V353" s="34">
        <f>Calculations!AB329</f>
        <v>0</v>
      </c>
      <c r="W353" s="34">
        <f>Calculations!AA329</f>
        <v>0</v>
      </c>
      <c r="X353" s="34">
        <f>Calculations!AC329</f>
        <v>0</v>
      </c>
      <c r="Y353" s="34">
        <f>Calculations!AE329</f>
        <v>1E-3</v>
      </c>
      <c r="Z353" s="34">
        <f>Calculations!AG329</f>
        <v>0.45248868778280549</v>
      </c>
      <c r="AA353" s="34">
        <f>Calculations!AF329</f>
        <v>3.0000000000000001E-3</v>
      </c>
      <c r="AB353" s="34">
        <f>Calculations!AH329</f>
        <v>1.3574660633484164</v>
      </c>
      <c r="AC353" s="21" t="s">
        <v>52</v>
      </c>
      <c r="AD353" s="20" t="s">
        <v>883</v>
      </c>
      <c r="AE353" s="26" t="s">
        <v>889</v>
      </c>
      <c r="AF353" s="26" t="s">
        <v>890</v>
      </c>
      <c r="AG353" s="26"/>
      <c r="AH353" s="20"/>
    </row>
    <row r="354" spans="2:34" ht="25" x14ac:dyDescent="0.25">
      <c r="B354" s="11" t="str">
        <f>Calculations!A330</f>
        <v>19P232</v>
      </c>
      <c r="C354" s="20" t="str">
        <f>Calculations!B330</f>
        <v>Ashfield, Goosnargh Lane, Goonargh, Preston, Lancashire, PR3 2BP</v>
      </c>
      <c r="D354" s="20" t="str">
        <f>Calculations!C330</f>
        <v>Preston</v>
      </c>
      <c r="E354" s="11" t="str">
        <f>Calculations!D330</f>
        <v>Housing</v>
      </c>
      <c r="F354" s="34">
        <f>Calculations!E330</f>
        <v>4.1000000000000002E-2</v>
      </c>
      <c r="G354" s="34">
        <f>Calculations!I330</f>
        <v>4.1000000000000002E-2</v>
      </c>
      <c r="H354" s="34">
        <f>Calculations!M330</f>
        <v>100</v>
      </c>
      <c r="I354" s="34">
        <f>Calculations!H330</f>
        <v>0</v>
      </c>
      <c r="J354" s="34">
        <f>Calculations!L330</f>
        <v>0</v>
      </c>
      <c r="K354" s="34">
        <f>Calculations!G330</f>
        <v>0</v>
      </c>
      <c r="L354" s="34">
        <f>Calculations!K330</f>
        <v>0</v>
      </c>
      <c r="M354" s="34">
        <f>Calculations!F330</f>
        <v>0</v>
      </c>
      <c r="N354" s="34">
        <f>Calculations!J330</f>
        <v>0</v>
      </c>
      <c r="O354" s="34">
        <f>Calculations!S330</f>
        <v>0</v>
      </c>
      <c r="P354" s="34">
        <f>Calculations!X330</f>
        <v>0</v>
      </c>
      <c r="Q354" s="34">
        <f>Calculations!P330</f>
        <v>0</v>
      </c>
      <c r="R354" s="34">
        <f>Calculations!V330</f>
        <v>0</v>
      </c>
      <c r="S354" s="34">
        <f>Calculations!O330</f>
        <v>0</v>
      </c>
      <c r="T354" s="34">
        <f>Calculations!T330</f>
        <v>0</v>
      </c>
      <c r="U354" s="34">
        <f>Calculations!Z330</f>
        <v>0</v>
      </c>
      <c r="V354" s="34">
        <f>Calculations!AB330</f>
        <v>0</v>
      </c>
      <c r="W354" s="34">
        <f>Calculations!AA330</f>
        <v>0</v>
      </c>
      <c r="X354" s="34">
        <f>Calculations!AC330</f>
        <v>0</v>
      </c>
      <c r="Y354" s="34">
        <f>Calculations!AE330</f>
        <v>0</v>
      </c>
      <c r="Z354" s="34">
        <f>Calculations!AG330</f>
        <v>0</v>
      </c>
      <c r="AA354" s="34">
        <f>Calculations!AF330</f>
        <v>0</v>
      </c>
      <c r="AB354" s="34">
        <f>Calculations!AH330</f>
        <v>0</v>
      </c>
      <c r="AC354" s="21" t="s">
        <v>52</v>
      </c>
      <c r="AD354" s="20" t="s">
        <v>885</v>
      </c>
      <c r="AE354" s="26" t="s">
        <v>893</v>
      </c>
      <c r="AF354" s="26" t="s">
        <v>894</v>
      </c>
      <c r="AG354" s="26"/>
      <c r="AH354" s="20"/>
    </row>
    <row r="355" spans="2:34" x14ac:dyDescent="0.25">
      <c r="B355" s="11" t="str">
        <f>Calculations!A331</f>
        <v>19P233</v>
      </c>
      <c r="C355" s="20" t="str">
        <f>Calculations!B331</f>
        <v>Durton Cottage, Durton Lane</v>
      </c>
      <c r="D355" s="20" t="str">
        <f>Calculations!C331</f>
        <v>Preston</v>
      </c>
      <c r="E355" s="11" t="str">
        <f>Calculations!D331</f>
        <v>Housing</v>
      </c>
      <c r="F355" s="34">
        <f>Calculations!E331</f>
        <v>7.2999999999999995E-2</v>
      </c>
      <c r="G355" s="34">
        <f>Calculations!I331</f>
        <v>7.2999999999999995E-2</v>
      </c>
      <c r="H355" s="34">
        <f>Calculations!M331</f>
        <v>100</v>
      </c>
      <c r="I355" s="34">
        <f>Calculations!H331</f>
        <v>0</v>
      </c>
      <c r="J355" s="34">
        <f>Calculations!L331</f>
        <v>0</v>
      </c>
      <c r="K355" s="34">
        <f>Calculations!G331</f>
        <v>0</v>
      </c>
      <c r="L355" s="34">
        <f>Calculations!K331</f>
        <v>0</v>
      </c>
      <c r="M355" s="34">
        <f>Calculations!F331</f>
        <v>0</v>
      </c>
      <c r="N355" s="34">
        <f>Calculations!J331</f>
        <v>0</v>
      </c>
      <c r="O355" s="34">
        <f>Calculations!S331</f>
        <v>0</v>
      </c>
      <c r="P355" s="34">
        <f>Calculations!X331</f>
        <v>0</v>
      </c>
      <c r="Q355" s="34">
        <f>Calculations!P331</f>
        <v>0</v>
      </c>
      <c r="R355" s="34">
        <f>Calculations!V331</f>
        <v>0</v>
      </c>
      <c r="S355" s="34">
        <f>Calculations!O331</f>
        <v>0</v>
      </c>
      <c r="T355" s="34">
        <f>Calculations!T331</f>
        <v>0</v>
      </c>
      <c r="U355" s="34">
        <f>Calculations!Z331</f>
        <v>0</v>
      </c>
      <c r="V355" s="34">
        <f>Calculations!AB331</f>
        <v>0</v>
      </c>
      <c r="W355" s="34">
        <f>Calculations!AA331</f>
        <v>0</v>
      </c>
      <c r="X355" s="34">
        <f>Calculations!AC331</f>
        <v>0</v>
      </c>
      <c r="Y355" s="34">
        <f>Calculations!AE331</f>
        <v>0</v>
      </c>
      <c r="Z355" s="34">
        <f>Calculations!AG331</f>
        <v>0</v>
      </c>
      <c r="AA355" s="34">
        <f>Calculations!AF331</f>
        <v>0</v>
      </c>
      <c r="AB355" s="34">
        <f>Calculations!AH331</f>
        <v>0</v>
      </c>
      <c r="AC355" s="21" t="s">
        <v>52</v>
      </c>
      <c r="AD355" s="20" t="s">
        <v>885</v>
      </c>
      <c r="AE355" s="26" t="s">
        <v>893</v>
      </c>
      <c r="AF355" s="26" t="s">
        <v>894</v>
      </c>
      <c r="AG355" s="26"/>
      <c r="AH355" s="20"/>
    </row>
    <row r="356" spans="2:34" x14ac:dyDescent="0.25">
      <c r="B356" s="11" t="str">
        <f>Calculations!A332</f>
        <v>19P234</v>
      </c>
      <c r="C356" s="20" t="str">
        <f>Calculations!B332</f>
        <v>Appleby House, Appleby Street, Preston, PR1 1HX</v>
      </c>
      <c r="D356" s="20" t="str">
        <f>Calculations!C332</f>
        <v>Preston</v>
      </c>
      <c r="E356" s="11" t="str">
        <f>Calculations!D332</f>
        <v>Housing</v>
      </c>
      <c r="F356" s="34">
        <f>Calculations!E332</f>
        <v>2.5999999999999999E-2</v>
      </c>
      <c r="G356" s="34">
        <f>Calculations!I332</f>
        <v>2.5999999999999999E-2</v>
      </c>
      <c r="H356" s="34">
        <f>Calculations!M332</f>
        <v>100</v>
      </c>
      <c r="I356" s="34">
        <f>Calculations!H332</f>
        <v>0</v>
      </c>
      <c r="J356" s="34">
        <f>Calculations!L332</f>
        <v>0</v>
      </c>
      <c r="K356" s="34">
        <f>Calculations!G332</f>
        <v>0</v>
      </c>
      <c r="L356" s="34">
        <f>Calculations!K332</f>
        <v>0</v>
      </c>
      <c r="M356" s="34">
        <f>Calculations!F332</f>
        <v>0</v>
      </c>
      <c r="N356" s="34">
        <f>Calculations!J332</f>
        <v>0</v>
      </c>
      <c r="O356" s="34">
        <f>Calculations!S332</f>
        <v>0</v>
      </c>
      <c r="P356" s="34">
        <f>Calculations!X332</f>
        <v>0</v>
      </c>
      <c r="Q356" s="34">
        <f>Calculations!P332</f>
        <v>0</v>
      </c>
      <c r="R356" s="34">
        <f>Calculations!V332</f>
        <v>0</v>
      </c>
      <c r="S356" s="34">
        <f>Calculations!O332</f>
        <v>0</v>
      </c>
      <c r="T356" s="34">
        <f>Calculations!T332</f>
        <v>0</v>
      </c>
      <c r="U356" s="34">
        <f>Calculations!Z332</f>
        <v>0</v>
      </c>
      <c r="V356" s="34">
        <f>Calculations!AB332</f>
        <v>0</v>
      </c>
      <c r="W356" s="34">
        <f>Calculations!AA332</f>
        <v>0</v>
      </c>
      <c r="X356" s="34">
        <f>Calculations!AC332</f>
        <v>0</v>
      </c>
      <c r="Y356" s="34">
        <f>Calculations!AE332</f>
        <v>0</v>
      </c>
      <c r="Z356" s="34">
        <f>Calculations!AG332</f>
        <v>0</v>
      </c>
      <c r="AA356" s="34">
        <f>Calculations!AF332</f>
        <v>0</v>
      </c>
      <c r="AB356" s="34">
        <f>Calculations!AH332</f>
        <v>0</v>
      </c>
      <c r="AC356" s="21" t="s">
        <v>52</v>
      </c>
      <c r="AD356" s="20" t="s">
        <v>885</v>
      </c>
      <c r="AE356" s="26" t="s">
        <v>893</v>
      </c>
      <c r="AF356" s="26" t="s">
        <v>894</v>
      </c>
      <c r="AG356" s="26"/>
      <c r="AH356" s="20"/>
    </row>
    <row r="357" spans="2:34" ht="75" x14ac:dyDescent="0.25">
      <c r="B357" s="11" t="str">
        <f>Calculations!A333</f>
        <v>19P236</v>
      </c>
      <c r="C357" s="20" t="str">
        <f>Calculations!B333</f>
        <v>Garlick House, Green Lane</v>
      </c>
      <c r="D357" s="20" t="str">
        <f>Calculations!C333</f>
        <v>Preston</v>
      </c>
      <c r="E357" s="11" t="str">
        <f>Calculations!D333</f>
        <v>Housing</v>
      </c>
      <c r="F357" s="34">
        <f>Calculations!E333</f>
        <v>0.16</v>
      </c>
      <c r="G357" s="34">
        <f>Calculations!I333</f>
        <v>0</v>
      </c>
      <c r="H357" s="34">
        <f>Calculations!M333</f>
        <v>0</v>
      </c>
      <c r="I357" s="34">
        <f>Calculations!H333</f>
        <v>0.14799999999999999</v>
      </c>
      <c r="J357" s="34">
        <f>Calculations!L333</f>
        <v>92.5</v>
      </c>
      <c r="K357" s="34">
        <f>Calculations!G333</f>
        <v>2E-3</v>
      </c>
      <c r="L357" s="34">
        <f>Calculations!K333</f>
        <v>1.25</v>
      </c>
      <c r="M357" s="34">
        <f>Calculations!F333</f>
        <v>0.01</v>
      </c>
      <c r="N357" s="34">
        <f>Calculations!J333</f>
        <v>6.25</v>
      </c>
      <c r="O357" s="34">
        <f>Calculations!S333</f>
        <v>1.7000000000000001E-2</v>
      </c>
      <c r="P357" s="34">
        <f>Calculations!X333</f>
        <v>10.625000000000002</v>
      </c>
      <c r="Q357" s="34">
        <f>Calculations!P333</f>
        <v>1.0999999999999999E-2</v>
      </c>
      <c r="R357" s="34">
        <f>Calculations!V333</f>
        <v>8.1249999999999982</v>
      </c>
      <c r="S357" s="34">
        <f>Calculations!O333</f>
        <v>2E-3</v>
      </c>
      <c r="T357" s="34">
        <f>Calculations!T333</f>
        <v>1.25</v>
      </c>
      <c r="U357" s="34">
        <f>Calculations!Z333</f>
        <v>2E-3</v>
      </c>
      <c r="V357" s="34">
        <f>Calculations!AB333</f>
        <v>1.25</v>
      </c>
      <c r="W357" s="34">
        <f>Calculations!AA333</f>
        <v>3.0000000000000001E-3</v>
      </c>
      <c r="X357" s="34">
        <f>Calculations!AC333</f>
        <v>1.875</v>
      </c>
      <c r="Y357" s="34">
        <f>Calculations!AE333</f>
        <v>1.2E-2</v>
      </c>
      <c r="Z357" s="34">
        <f>Calculations!AG333</f>
        <v>7.5</v>
      </c>
      <c r="AA357" s="34">
        <f>Calculations!AF333</f>
        <v>4.0000000000000001E-3</v>
      </c>
      <c r="AB357" s="34">
        <f>Calculations!AH333</f>
        <v>2.5</v>
      </c>
      <c r="AC357" s="21" t="s">
        <v>52</v>
      </c>
      <c r="AD357" s="20" t="s">
        <v>880</v>
      </c>
      <c r="AE357" s="26" t="s">
        <v>881</v>
      </c>
      <c r="AF357" s="26" t="s">
        <v>886</v>
      </c>
      <c r="AG357" s="26"/>
      <c r="AH357" s="20"/>
    </row>
    <row r="358" spans="2:34" ht="25" x14ac:dyDescent="0.25">
      <c r="B358" s="11" t="str">
        <f>Calculations!A334</f>
        <v>19P239</v>
      </c>
      <c r="C358" s="20" t="str">
        <f>Calculations!B334</f>
        <v>Hooles Farm, Hooles Farm, Brass Pan Lane, Preston, PR3 5DE</v>
      </c>
      <c r="D358" s="20" t="str">
        <f>Calculations!C334</f>
        <v>Preston</v>
      </c>
      <c r="E358" s="11" t="str">
        <f>Calculations!D334</f>
        <v>Housing</v>
      </c>
      <c r="F358" s="34">
        <f>Calculations!E334</f>
        <v>8.5000000000000006E-2</v>
      </c>
      <c r="G358" s="34">
        <f>Calculations!I334</f>
        <v>8.5000000000000006E-2</v>
      </c>
      <c r="H358" s="34">
        <f>Calculations!M334</f>
        <v>100</v>
      </c>
      <c r="I358" s="34">
        <f>Calculations!H334</f>
        <v>0</v>
      </c>
      <c r="J358" s="34">
        <f>Calculations!L334</f>
        <v>0</v>
      </c>
      <c r="K358" s="34">
        <f>Calculations!G334</f>
        <v>0</v>
      </c>
      <c r="L358" s="34">
        <f>Calculations!K334</f>
        <v>0</v>
      </c>
      <c r="M358" s="34">
        <f>Calculations!F334</f>
        <v>0</v>
      </c>
      <c r="N358" s="34">
        <f>Calculations!J334</f>
        <v>0</v>
      </c>
      <c r="O358" s="34">
        <f>Calculations!S334</f>
        <v>0</v>
      </c>
      <c r="P358" s="34">
        <f>Calculations!X334</f>
        <v>0</v>
      </c>
      <c r="Q358" s="34">
        <f>Calculations!P334</f>
        <v>0</v>
      </c>
      <c r="R358" s="34">
        <f>Calculations!V334</f>
        <v>0</v>
      </c>
      <c r="S358" s="34">
        <f>Calculations!O334</f>
        <v>0</v>
      </c>
      <c r="T358" s="34">
        <f>Calculations!T334</f>
        <v>0</v>
      </c>
      <c r="U358" s="34">
        <f>Calculations!Z334</f>
        <v>0</v>
      </c>
      <c r="V358" s="34">
        <f>Calculations!AB334</f>
        <v>0</v>
      </c>
      <c r="W358" s="34">
        <f>Calculations!AA334</f>
        <v>0</v>
      </c>
      <c r="X358" s="34">
        <f>Calculations!AC334</f>
        <v>0</v>
      </c>
      <c r="Y358" s="34">
        <f>Calculations!AE334</f>
        <v>0</v>
      </c>
      <c r="Z358" s="34">
        <f>Calculations!AG334</f>
        <v>0</v>
      </c>
      <c r="AA358" s="34">
        <f>Calculations!AF334</f>
        <v>0</v>
      </c>
      <c r="AB358" s="34">
        <f>Calculations!AH334</f>
        <v>0</v>
      </c>
      <c r="AC358" s="21" t="s">
        <v>52</v>
      </c>
      <c r="AD358" s="20" t="s">
        <v>885</v>
      </c>
      <c r="AE358" s="26" t="s">
        <v>893</v>
      </c>
      <c r="AF358" s="26" t="s">
        <v>894</v>
      </c>
      <c r="AG358" s="26"/>
      <c r="AH358" s="20"/>
    </row>
    <row r="359" spans="2:34" x14ac:dyDescent="0.25">
      <c r="B359" s="11" t="str">
        <f>Calculations!A335</f>
        <v>19P240</v>
      </c>
      <c r="C359" s="20" t="str">
        <f>Calculations!B335</f>
        <v>Plot 1 and 2 Field No 6637, Old Clay Lane</v>
      </c>
      <c r="D359" s="20" t="str">
        <f>Calculations!C335</f>
        <v>Preston</v>
      </c>
      <c r="E359" s="11" t="str">
        <f>Calculations!D335</f>
        <v>Housing</v>
      </c>
      <c r="F359" s="34">
        <f>Calculations!E335</f>
        <v>2.0139999999999998</v>
      </c>
      <c r="G359" s="34">
        <f>Calculations!I335</f>
        <v>2.0139999999999998</v>
      </c>
      <c r="H359" s="34">
        <f>Calculations!M335</f>
        <v>100</v>
      </c>
      <c r="I359" s="34">
        <f>Calculations!H335</f>
        <v>0</v>
      </c>
      <c r="J359" s="34">
        <f>Calculations!L335</f>
        <v>0</v>
      </c>
      <c r="K359" s="34">
        <f>Calculations!G335</f>
        <v>0</v>
      </c>
      <c r="L359" s="34">
        <f>Calculations!K335</f>
        <v>0</v>
      </c>
      <c r="M359" s="34">
        <f>Calculations!F335</f>
        <v>0</v>
      </c>
      <c r="N359" s="34">
        <f>Calculations!J335</f>
        <v>0</v>
      </c>
      <c r="O359" s="34">
        <f>Calculations!S335</f>
        <v>0.16399999999999998</v>
      </c>
      <c r="P359" s="34">
        <f>Calculations!X335</f>
        <v>8.1429990069513405</v>
      </c>
      <c r="Q359" s="34">
        <f>Calculations!P335</f>
        <v>2.1999999999999999E-2</v>
      </c>
      <c r="R359" s="34">
        <f>Calculations!V335</f>
        <v>3.8728897715988087</v>
      </c>
      <c r="S359" s="34">
        <f>Calculations!O335</f>
        <v>5.6000000000000001E-2</v>
      </c>
      <c r="T359" s="34">
        <f>Calculations!T335</f>
        <v>2.7805362462760677</v>
      </c>
      <c r="U359" s="34">
        <f>Calculations!Z335</f>
        <v>0</v>
      </c>
      <c r="V359" s="34">
        <f>Calculations!AB335</f>
        <v>0</v>
      </c>
      <c r="W359" s="34">
        <f>Calculations!AA335</f>
        <v>0</v>
      </c>
      <c r="X359" s="34">
        <f>Calculations!AC335</f>
        <v>0</v>
      </c>
      <c r="Y359" s="34">
        <f>Calculations!AE335</f>
        <v>7.9000000000000001E-2</v>
      </c>
      <c r="Z359" s="34">
        <f>Calculations!AG335</f>
        <v>3.9225422045680238</v>
      </c>
      <c r="AA359" s="34">
        <f>Calculations!AF335</f>
        <v>0.20300000000000001</v>
      </c>
      <c r="AB359" s="34">
        <f>Calculations!AH335</f>
        <v>10.079443892750746</v>
      </c>
      <c r="AC359" s="21" t="s">
        <v>52</v>
      </c>
      <c r="AD359" s="20" t="s">
        <v>883</v>
      </c>
      <c r="AE359" s="26" t="s">
        <v>889</v>
      </c>
      <c r="AF359" s="26" t="s">
        <v>890</v>
      </c>
      <c r="AG359" s="26"/>
      <c r="AH359" s="20"/>
    </row>
    <row r="360" spans="2:34" x14ac:dyDescent="0.25">
      <c r="B360" s="11" t="str">
        <f>Calculations!A336</f>
        <v>19P241</v>
      </c>
      <c r="C360" s="20" t="str">
        <f>Calculations!B336</f>
        <v>Plot 4 and 5 Field No 6637, Old Clay Lane</v>
      </c>
      <c r="D360" s="20" t="str">
        <f>Calculations!C336</f>
        <v>Preston</v>
      </c>
      <c r="E360" s="11" t="str">
        <f>Calculations!D336</f>
        <v>Housing</v>
      </c>
      <c r="F360" s="34">
        <f>Calculations!E336</f>
        <v>0.71599999999999997</v>
      </c>
      <c r="G360" s="34">
        <f>Calculations!I336</f>
        <v>0.71599999999999997</v>
      </c>
      <c r="H360" s="34">
        <f>Calculations!M336</f>
        <v>100</v>
      </c>
      <c r="I360" s="34">
        <f>Calculations!H336</f>
        <v>0</v>
      </c>
      <c r="J360" s="34">
        <f>Calculations!L336</f>
        <v>0</v>
      </c>
      <c r="K360" s="34">
        <f>Calculations!G336</f>
        <v>0</v>
      </c>
      <c r="L360" s="34">
        <f>Calculations!K336</f>
        <v>0</v>
      </c>
      <c r="M360" s="34">
        <f>Calculations!F336</f>
        <v>0</v>
      </c>
      <c r="N360" s="34">
        <f>Calculations!J336</f>
        <v>0</v>
      </c>
      <c r="O360" s="34">
        <f>Calculations!S336</f>
        <v>0.18</v>
      </c>
      <c r="P360" s="34">
        <f>Calculations!X336</f>
        <v>25.139664804469277</v>
      </c>
      <c r="Q360" s="34">
        <f>Calculations!P336</f>
        <v>1.4999999999999999E-2</v>
      </c>
      <c r="R360" s="34">
        <f>Calculations!V336</f>
        <v>8.7988826815642458</v>
      </c>
      <c r="S360" s="34">
        <f>Calculations!O336</f>
        <v>4.8000000000000001E-2</v>
      </c>
      <c r="T360" s="34">
        <f>Calculations!T336</f>
        <v>6.7039106145251397</v>
      </c>
      <c r="U360" s="34">
        <f>Calculations!Z336</f>
        <v>0</v>
      </c>
      <c r="V360" s="34">
        <f>Calculations!AB336</f>
        <v>0</v>
      </c>
      <c r="W360" s="34">
        <f>Calculations!AA336</f>
        <v>0</v>
      </c>
      <c r="X360" s="34">
        <f>Calculations!AC336</f>
        <v>0</v>
      </c>
      <c r="Y360" s="34">
        <f>Calculations!AE336</f>
        <v>0.105</v>
      </c>
      <c r="Z360" s="34">
        <f>Calculations!AG336</f>
        <v>14.664804469273744</v>
      </c>
      <c r="AA360" s="34">
        <f>Calculations!AF336</f>
        <v>0.17699999999999999</v>
      </c>
      <c r="AB360" s="34">
        <f>Calculations!AH336</f>
        <v>24.720670391061454</v>
      </c>
      <c r="AC360" s="21" t="s">
        <v>52</v>
      </c>
      <c r="AD360" s="20" t="s">
        <v>883</v>
      </c>
      <c r="AE360" s="26" t="s">
        <v>889</v>
      </c>
      <c r="AF360" s="26" t="s">
        <v>890</v>
      </c>
      <c r="AG360" s="26"/>
      <c r="AH360" s="20"/>
    </row>
    <row r="361" spans="2:34" x14ac:dyDescent="0.25">
      <c r="B361" s="11" t="str">
        <f>Calculations!A337</f>
        <v>19P243</v>
      </c>
      <c r="C361" s="20" t="str">
        <f>Calculations!B337</f>
        <v>Land North of Inglewhite Road, Preston, PR3 2DB</v>
      </c>
      <c r="D361" s="20" t="str">
        <f>Calculations!C337</f>
        <v>Preston</v>
      </c>
      <c r="E361" s="11" t="str">
        <f>Calculations!D337</f>
        <v>Housing</v>
      </c>
      <c r="F361" s="34">
        <f>Calculations!E337</f>
        <v>0.32300000000000001</v>
      </c>
      <c r="G361" s="34">
        <f>Calculations!I337</f>
        <v>0.32300000000000001</v>
      </c>
      <c r="H361" s="34">
        <f>Calculations!M337</f>
        <v>100</v>
      </c>
      <c r="I361" s="34">
        <f>Calculations!H337</f>
        <v>0</v>
      </c>
      <c r="J361" s="34">
        <f>Calculations!L337</f>
        <v>0</v>
      </c>
      <c r="K361" s="34">
        <f>Calculations!G337</f>
        <v>0</v>
      </c>
      <c r="L361" s="34">
        <f>Calculations!K337</f>
        <v>0</v>
      </c>
      <c r="M361" s="34">
        <f>Calculations!F337</f>
        <v>0</v>
      </c>
      <c r="N361" s="34">
        <f>Calculations!J337</f>
        <v>0</v>
      </c>
      <c r="O361" s="34">
        <f>Calculations!S337</f>
        <v>1.2E-2</v>
      </c>
      <c r="P361" s="34">
        <f>Calculations!X337</f>
        <v>3.7151702786377707</v>
      </c>
      <c r="Q361" s="34">
        <f>Calculations!P337</f>
        <v>0</v>
      </c>
      <c r="R361" s="34">
        <f>Calculations!V337</f>
        <v>0</v>
      </c>
      <c r="S361" s="34">
        <f>Calculations!O337</f>
        <v>0</v>
      </c>
      <c r="T361" s="34">
        <f>Calculations!T337</f>
        <v>0</v>
      </c>
      <c r="U361" s="34">
        <f>Calculations!Z337</f>
        <v>0</v>
      </c>
      <c r="V361" s="34">
        <f>Calculations!AB337</f>
        <v>0</v>
      </c>
      <c r="W361" s="34">
        <f>Calculations!AA337</f>
        <v>0</v>
      </c>
      <c r="X361" s="34">
        <f>Calculations!AC337</f>
        <v>0</v>
      </c>
      <c r="Y361" s="34">
        <f>Calculations!AE337</f>
        <v>1.2E-2</v>
      </c>
      <c r="Z361" s="34">
        <f>Calculations!AG337</f>
        <v>3.7151702786377707</v>
      </c>
      <c r="AA361" s="34">
        <f>Calculations!AF337</f>
        <v>3.1E-2</v>
      </c>
      <c r="AB361" s="34">
        <f>Calculations!AH337</f>
        <v>9.5975232198142422</v>
      </c>
      <c r="AC361" s="21" t="s">
        <v>52</v>
      </c>
      <c r="AD361" s="20" t="s">
        <v>883</v>
      </c>
      <c r="AE361" s="26" t="s">
        <v>889</v>
      </c>
      <c r="AF361" s="26" t="s">
        <v>890</v>
      </c>
      <c r="AG361" s="26"/>
      <c r="AH361" s="20"/>
    </row>
    <row r="362" spans="2:34" x14ac:dyDescent="0.25">
      <c r="B362" s="11" t="str">
        <f>Calculations!A338</f>
        <v>19P244</v>
      </c>
      <c r="C362" s="20" t="str">
        <f>Calculations!B338</f>
        <v>Moorside House Farm</v>
      </c>
      <c r="D362" s="20" t="str">
        <f>Calculations!C338</f>
        <v>Preston</v>
      </c>
      <c r="E362" s="11" t="str">
        <f>Calculations!D338</f>
        <v>Housing</v>
      </c>
      <c r="F362" s="34">
        <f>Calculations!E338</f>
        <v>1.0999999999999999E-2</v>
      </c>
      <c r="G362" s="34">
        <f>Calculations!I338</f>
        <v>1.0999999999999999E-2</v>
      </c>
      <c r="H362" s="34">
        <f>Calculations!M338</f>
        <v>100</v>
      </c>
      <c r="I362" s="34">
        <f>Calculations!H338</f>
        <v>0</v>
      </c>
      <c r="J362" s="34">
        <f>Calculations!L338</f>
        <v>0</v>
      </c>
      <c r="K362" s="34">
        <f>Calculations!G338</f>
        <v>0</v>
      </c>
      <c r="L362" s="34">
        <f>Calculations!K338</f>
        <v>0</v>
      </c>
      <c r="M362" s="34">
        <f>Calculations!F338</f>
        <v>0</v>
      </c>
      <c r="N362" s="34">
        <f>Calculations!J338</f>
        <v>0</v>
      </c>
      <c r="O362" s="34">
        <f>Calculations!S338</f>
        <v>0</v>
      </c>
      <c r="P362" s="34">
        <f>Calculations!X338</f>
        <v>0</v>
      </c>
      <c r="Q362" s="34">
        <f>Calculations!P338</f>
        <v>0</v>
      </c>
      <c r="R362" s="34">
        <f>Calculations!V338</f>
        <v>0</v>
      </c>
      <c r="S362" s="34">
        <f>Calculations!O338</f>
        <v>0</v>
      </c>
      <c r="T362" s="34">
        <f>Calculations!T338</f>
        <v>0</v>
      </c>
      <c r="U362" s="34">
        <f>Calculations!Z338</f>
        <v>0</v>
      </c>
      <c r="V362" s="34">
        <f>Calculations!AB338</f>
        <v>0</v>
      </c>
      <c r="W362" s="34">
        <f>Calculations!AA338</f>
        <v>0</v>
      </c>
      <c r="X362" s="34">
        <f>Calculations!AC338</f>
        <v>0</v>
      </c>
      <c r="Y362" s="34">
        <f>Calculations!AE338</f>
        <v>0</v>
      </c>
      <c r="Z362" s="34">
        <f>Calculations!AG338</f>
        <v>0</v>
      </c>
      <c r="AA362" s="34">
        <f>Calculations!AF338</f>
        <v>0</v>
      </c>
      <c r="AB362" s="34">
        <f>Calculations!AH338</f>
        <v>0</v>
      </c>
      <c r="AC362" s="21" t="s">
        <v>52</v>
      </c>
      <c r="AD362" s="20" t="s">
        <v>885</v>
      </c>
      <c r="AE362" s="26" t="s">
        <v>893</v>
      </c>
      <c r="AF362" s="26" t="s">
        <v>894</v>
      </c>
      <c r="AG362" s="26"/>
      <c r="AH362" s="20"/>
    </row>
    <row r="363" spans="2:34" ht="25" x14ac:dyDescent="0.25">
      <c r="B363" s="11" t="str">
        <f>Calculations!A339</f>
        <v>19P247</v>
      </c>
      <c r="C363" s="20" t="str">
        <f>Calculations!B339</f>
        <v>Vacant Land to the North of Old Rib Farm, 55 Halfpenny Lane, Preston, PR3 2EA</v>
      </c>
      <c r="D363" s="20" t="str">
        <f>Calculations!C339</f>
        <v>Preston</v>
      </c>
      <c r="E363" s="11" t="str">
        <f>Calculations!D339</f>
        <v>Housing</v>
      </c>
      <c r="F363" s="34">
        <f>Calculations!E339</f>
        <v>0.154</v>
      </c>
      <c r="G363" s="34">
        <f>Calculations!I339</f>
        <v>0.154</v>
      </c>
      <c r="H363" s="34">
        <f>Calculations!M339</f>
        <v>100</v>
      </c>
      <c r="I363" s="34">
        <f>Calculations!H339</f>
        <v>0</v>
      </c>
      <c r="J363" s="34">
        <f>Calculations!L339</f>
        <v>0</v>
      </c>
      <c r="K363" s="34">
        <f>Calculations!G339</f>
        <v>0</v>
      </c>
      <c r="L363" s="34">
        <f>Calculations!K339</f>
        <v>0</v>
      </c>
      <c r="M363" s="34">
        <f>Calculations!F339</f>
        <v>0</v>
      </c>
      <c r="N363" s="34">
        <f>Calculations!J339</f>
        <v>0</v>
      </c>
      <c r="O363" s="34">
        <f>Calculations!S339</f>
        <v>5.0000000000000001E-3</v>
      </c>
      <c r="P363" s="34">
        <f>Calculations!X339</f>
        <v>3.2467532467532472</v>
      </c>
      <c r="Q363" s="34">
        <f>Calculations!P339</f>
        <v>0</v>
      </c>
      <c r="R363" s="34">
        <f>Calculations!V339</f>
        <v>0</v>
      </c>
      <c r="S363" s="34">
        <f>Calculations!O339</f>
        <v>0</v>
      </c>
      <c r="T363" s="34">
        <f>Calculations!T339</f>
        <v>0</v>
      </c>
      <c r="U363" s="34">
        <f>Calculations!Z339</f>
        <v>0</v>
      </c>
      <c r="V363" s="34">
        <f>Calculations!AB339</f>
        <v>0</v>
      </c>
      <c r="W363" s="34">
        <f>Calculations!AA339</f>
        <v>0</v>
      </c>
      <c r="X363" s="34">
        <f>Calculations!AC339</f>
        <v>0</v>
      </c>
      <c r="Y363" s="34">
        <f>Calculations!AE339</f>
        <v>5.0000000000000001E-3</v>
      </c>
      <c r="Z363" s="34">
        <f>Calculations!AG339</f>
        <v>3.2467532467532472</v>
      </c>
      <c r="AA363" s="34">
        <f>Calculations!AF339</f>
        <v>7.0000000000000001E-3</v>
      </c>
      <c r="AB363" s="34">
        <f>Calculations!AH339</f>
        <v>4.5454545454545459</v>
      </c>
      <c r="AC363" s="21" t="s">
        <v>52</v>
      </c>
      <c r="AD363" s="20" t="s">
        <v>883</v>
      </c>
      <c r="AE363" s="26" t="s">
        <v>889</v>
      </c>
      <c r="AF363" s="26" t="s">
        <v>890</v>
      </c>
      <c r="AG363" s="26"/>
      <c r="AH363" s="20"/>
    </row>
    <row r="364" spans="2:34" ht="25" x14ac:dyDescent="0.25">
      <c r="B364" s="11" t="str">
        <f>Calculations!A340</f>
        <v>19P248</v>
      </c>
      <c r="C364" s="20" t="str">
        <f>Calculations!B340</f>
        <v>Land South of Inglewhite Road, Adjacent Belmont Residential Home, Preston, PR3 2DB</v>
      </c>
      <c r="D364" s="20" t="str">
        <f>Calculations!C340</f>
        <v>Preston</v>
      </c>
      <c r="E364" s="11" t="str">
        <f>Calculations!D340</f>
        <v>Housing</v>
      </c>
      <c r="F364" s="34">
        <f>Calculations!E340</f>
        <v>0.76800000000000002</v>
      </c>
      <c r="G364" s="34">
        <f>Calculations!I340</f>
        <v>0.76800000000000002</v>
      </c>
      <c r="H364" s="34">
        <f>Calculations!M340</f>
        <v>100</v>
      </c>
      <c r="I364" s="34">
        <f>Calculations!H340</f>
        <v>0</v>
      </c>
      <c r="J364" s="34">
        <f>Calculations!L340</f>
        <v>0</v>
      </c>
      <c r="K364" s="34">
        <f>Calculations!G340</f>
        <v>0</v>
      </c>
      <c r="L364" s="34">
        <f>Calculations!K340</f>
        <v>0</v>
      </c>
      <c r="M364" s="34">
        <f>Calculations!F340</f>
        <v>0</v>
      </c>
      <c r="N364" s="34">
        <f>Calculations!J340</f>
        <v>0</v>
      </c>
      <c r="O364" s="34">
        <f>Calculations!S340</f>
        <v>5.7000000000000002E-2</v>
      </c>
      <c r="P364" s="34">
        <f>Calculations!X340</f>
        <v>7.421875</v>
      </c>
      <c r="Q364" s="34">
        <f>Calculations!P340</f>
        <v>4.0000000000000001E-3</v>
      </c>
      <c r="R364" s="34">
        <f>Calculations!V340</f>
        <v>4.296875</v>
      </c>
      <c r="S364" s="34">
        <f>Calculations!O340</f>
        <v>2.9000000000000001E-2</v>
      </c>
      <c r="T364" s="34">
        <f>Calculations!T340</f>
        <v>3.7760416666666665</v>
      </c>
      <c r="U364" s="34">
        <f>Calculations!Z340</f>
        <v>0</v>
      </c>
      <c r="V364" s="34">
        <f>Calculations!AB340</f>
        <v>0</v>
      </c>
      <c r="W364" s="34">
        <f>Calculations!AA340</f>
        <v>0</v>
      </c>
      <c r="X364" s="34">
        <f>Calculations!AC340</f>
        <v>0</v>
      </c>
      <c r="Y364" s="34">
        <f>Calculations!AE340</f>
        <v>1.0999999999999999E-2</v>
      </c>
      <c r="Z364" s="34">
        <f>Calculations!AG340</f>
        <v>1.4322916666666665</v>
      </c>
      <c r="AA364" s="34">
        <f>Calculations!AF340</f>
        <v>5.0999999999999997E-2</v>
      </c>
      <c r="AB364" s="34">
        <f>Calculations!AH340</f>
        <v>6.640625</v>
      </c>
      <c r="AC364" s="21" t="s">
        <v>52</v>
      </c>
      <c r="AD364" s="20" t="s">
        <v>883</v>
      </c>
      <c r="AE364" s="26" t="s">
        <v>889</v>
      </c>
      <c r="AF364" s="26" t="s">
        <v>890</v>
      </c>
      <c r="AG364" s="26"/>
      <c r="AH364" s="20"/>
    </row>
    <row r="365" spans="2:34" x14ac:dyDescent="0.25">
      <c r="B365" s="11" t="str">
        <f>Calculations!A341</f>
        <v>19P251</v>
      </c>
      <c r="C365" s="20" t="str">
        <f>Calculations!B341</f>
        <v>280 Tag Lane, Preston, PR2 3UY</v>
      </c>
      <c r="D365" s="20" t="str">
        <f>Calculations!C341</f>
        <v>Preston</v>
      </c>
      <c r="E365" s="11" t="str">
        <f>Calculations!D341</f>
        <v>Housing</v>
      </c>
      <c r="F365" s="34">
        <f>Calculations!E341</f>
        <v>0.11700000000000001</v>
      </c>
      <c r="G365" s="34">
        <f>Calculations!I341</f>
        <v>0.11700000000000001</v>
      </c>
      <c r="H365" s="34">
        <f>Calculations!M341</f>
        <v>100</v>
      </c>
      <c r="I365" s="34">
        <f>Calculations!H341</f>
        <v>0</v>
      </c>
      <c r="J365" s="34">
        <f>Calculations!L341</f>
        <v>0</v>
      </c>
      <c r="K365" s="34">
        <f>Calculations!G341</f>
        <v>0</v>
      </c>
      <c r="L365" s="34">
        <f>Calculations!K341</f>
        <v>0</v>
      </c>
      <c r="M365" s="34">
        <f>Calculations!F341</f>
        <v>0</v>
      </c>
      <c r="N365" s="34">
        <f>Calculations!J341</f>
        <v>0</v>
      </c>
      <c r="O365" s="34">
        <f>Calculations!S341</f>
        <v>1.6E-2</v>
      </c>
      <c r="P365" s="34">
        <f>Calculations!X341</f>
        <v>13.675213675213675</v>
      </c>
      <c r="Q365" s="34">
        <f>Calculations!P341</f>
        <v>0</v>
      </c>
      <c r="R365" s="34">
        <f>Calculations!V341</f>
        <v>0</v>
      </c>
      <c r="S365" s="34">
        <f>Calculations!O341</f>
        <v>0</v>
      </c>
      <c r="T365" s="34">
        <f>Calculations!T341</f>
        <v>0</v>
      </c>
      <c r="U365" s="34">
        <f>Calculations!Z341</f>
        <v>0</v>
      </c>
      <c r="V365" s="34">
        <f>Calculations!AB341</f>
        <v>0</v>
      </c>
      <c r="W365" s="34">
        <f>Calculations!AA341</f>
        <v>0</v>
      </c>
      <c r="X365" s="34">
        <f>Calculations!AC341</f>
        <v>0</v>
      </c>
      <c r="Y365" s="34">
        <f>Calculations!AE341</f>
        <v>0.01</v>
      </c>
      <c r="Z365" s="34">
        <f>Calculations!AG341</f>
        <v>8.5470085470085468</v>
      </c>
      <c r="AA365" s="34">
        <f>Calculations!AF341</f>
        <v>2.5000000000000001E-2</v>
      </c>
      <c r="AB365" s="34">
        <f>Calculations!AH341</f>
        <v>21.367521367521366</v>
      </c>
      <c r="AC365" s="21" t="s">
        <v>52</v>
      </c>
      <c r="AD365" s="20" t="s">
        <v>883</v>
      </c>
      <c r="AE365" s="26" t="s">
        <v>889</v>
      </c>
      <c r="AF365" s="26" t="s">
        <v>890</v>
      </c>
      <c r="AG365" s="26"/>
      <c r="AH365" s="20"/>
    </row>
    <row r="366" spans="2:34" ht="25" x14ac:dyDescent="0.25">
      <c r="B366" s="11" t="str">
        <f>Calculations!A342</f>
        <v>19P252</v>
      </c>
      <c r="C366" s="20" t="str">
        <f>Calculations!B342</f>
        <v>Land South of Bridge House, Tabley Lane, Preston, PR4 0LH</v>
      </c>
      <c r="D366" s="20" t="str">
        <f>Calculations!C342</f>
        <v>Preston</v>
      </c>
      <c r="E366" s="11" t="str">
        <f>Calculations!D342</f>
        <v>Housing</v>
      </c>
      <c r="F366" s="34">
        <f>Calculations!E342</f>
        <v>0.16400000000000001</v>
      </c>
      <c r="G366" s="34">
        <f>Calculations!I342</f>
        <v>0.16400000000000001</v>
      </c>
      <c r="H366" s="34">
        <f>Calculations!M342</f>
        <v>100</v>
      </c>
      <c r="I366" s="34">
        <f>Calculations!H342</f>
        <v>0</v>
      </c>
      <c r="J366" s="34">
        <f>Calculations!L342</f>
        <v>0</v>
      </c>
      <c r="K366" s="34">
        <f>Calculations!G342</f>
        <v>0</v>
      </c>
      <c r="L366" s="34">
        <f>Calculations!K342</f>
        <v>0</v>
      </c>
      <c r="M366" s="34">
        <f>Calculations!F342</f>
        <v>0</v>
      </c>
      <c r="N366" s="34">
        <f>Calculations!J342</f>
        <v>0</v>
      </c>
      <c r="O366" s="34">
        <f>Calculations!S342</f>
        <v>0</v>
      </c>
      <c r="P366" s="34">
        <f>Calculations!X342</f>
        <v>0</v>
      </c>
      <c r="Q366" s="34">
        <f>Calculations!P342</f>
        <v>0</v>
      </c>
      <c r="R366" s="34">
        <f>Calculations!V342</f>
        <v>0</v>
      </c>
      <c r="S366" s="34">
        <f>Calculations!O342</f>
        <v>0</v>
      </c>
      <c r="T366" s="34">
        <f>Calculations!T342</f>
        <v>0</v>
      </c>
      <c r="U366" s="34">
        <f>Calculations!Z342</f>
        <v>0</v>
      </c>
      <c r="V366" s="34">
        <f>Calculations!AB342</f>
        <v>0</v>
      </c>
      <c r="W366" s="34">
        <f>Calculations!AA342</f>
        <v>0</v>
      </c>
      <c r="X366" s="34">
        <f>Calculations!AC342</f>
        <v>0</v>
      </c>
      <c r="Y366" s="34">
        <f>Calculations!AE342</f>
        <v>0</v>
      </c>
      <c r="Z366" s="34">
        <f>Calculations!AG342</f>
        <v>0</v>
      </c>
      <c r="AA366" s="34">
        <f>Calculations!AF342</f>
        <v>0</v>
      </c>
      <c r="AB366" s="34">
        <f>Calculations!AH342</f>
        <v>0</v>
      </c>
      <c r="AC366" s="21" t="s">
        <v>52</v>
      </c>
      <c r="AD366" s="20" t="s">
        <v>885</v>
      </c>
      <c r="AE366" s="26" t="s">
        <v>893</v>
      </c>
      <c r="AF366" s="26" t="s">
        <v>894</v>
      </c>
      <c r="AG366" s="26"/>
      <c r="AH366" s="20"/>
    </row>
    <row r="367" spans="2:34" x14ac:dyDescent="0.25">
      <c r="B367" s="11" t="str">
        <f>Calculations!A343</f>
        <v>19P253</v>
      </c>
      <c r="C367" s="20" t="str">
        <f>Calculations!B343</f>
        <v>The Old Pump House, Rosemary Lane</v>
      </c>
      <c r="D367" s="20" t="str">
        <f>Calculations!C343</f>
        <v>Preston</v>
      </c>
      <c r="E367" s="11" t="str">
        <f>Calculations!D343</f>
        <v>Housing</v>
      </c>
      <c r="F367" s="34">
        <f>Calculations!E343</f>
        <v>5.0999999999999997E-2</v>
      </c>
      <c r="G367" s="34">
        <f>Calculations!I343</f>
        <v>5.0999999999999997E-2</v>
      </c>
      <c r="H367" s="34">
        <f>Calculations!M343</f>
        <v>100</v>
      </c>
      <c r="I367" s="34">
        <f>Calculations!H343</f>
        <v>0</v>
      </c>
      <c r="J367" s="34">
        <f>Calculations!L343</f>
        <v>0</v>
      </c>
      <c r="K367" s="34">
        <f>Calculations!G343</f>
        <v>0</v>
      </c>
      <c r="L367" s="34">
        <f>Calculations!K343</f>
        <v>0</v>
      </c>
      <c r="M367" s="34">
        <f>Calculations!F343</f>
        <v>0</v>
      </c>
      <c r="N367" s="34">
        <f>Calculations!J343</f>
        <v>0</v>
      </c>
      <c r="O367" s="34">
        <f>Calculations!S343</f>
        <v>1.4999999999999999E-2</v>
      </c>
      <c r="P367" s="34">
        <f>Calculations!X343</f>
        <v>29.411764705882355</v>
      </c>
      <c r="Q367" s="34">
        <f>Calculations!P343</f>
        <v>0</v>
      </c>
      <c r="R367" s="34">
        <f>Calculations!V343</f>
        <v>0</v>
      </c>
      <c r="S367" s="34">
        <f>Calculations!O343</f>
        <v>0</v>
      </c>
      <c r="T367" s="34">
        <f>Calculations!T343</f>
        <v>0</v>
      </c>
      <c r="U367" s="34">
        <f>Calculations!Z343</f>
        <v>0</v>
      </c>
      <c r="V367" s="34">
        <f>Calculations!AB343</f>
        <v>0</v>
      </c>
      <c r="W367" s="34">
        <f>Calculations!AA343</f>
        <v>0</v>
      </c>
      <c r="X367" s="34">
        <f>Calculations!AC343</f>
        <v>0</v>
      </c>
      <c r="Y367" s="34">
        <f>Calculations!AE343</f>
        <v>8.0000000000000002E-3</v>
      </c>
      <c r="Z367" s="34">
        <f>Calculations!AG343</f>
        <v>15.686274509803924</v>
      </c>
      <c r="AA367" s="34">
        <f>Calculations!AF343</f>
        <v>1.7000000000000001E-2</v>
      </c>
      <c r="AB367" s="34">
        <f>Calculations!AH343</f>
        <v>33.333333333333336</v>
      </c>
      <c r="AC367" s="21" t="s">
        <v>52</v>
      </c>
      <c r="AD367" s="20" t="s">
        <v>883</v>
      </c>
      <c r="AE367" s="26" t="s">
        <v>889</v>
      </c>
      <c r="AF367" s="26" t="s">
        <v>890</v>
      </c>
      <c r="AG367" s="26"/>
      <c r="AH367" s="20"/>
    </row>
    <row r="368" spans="2:34" x14ac:dyDescent="0.25">
      <c r="B368" s="11" t="str">
        <f>Calculations!A344</f>
        <v>19P254</v>
      </c>
      <c r="C368" s="20" t="str">
        <f>Calculations!B344</f>
        <v>Savick House, Whittingham Lane</v>
      </c>
      <c r="D368" s="20" t="str">
        <f>Calculations!C344</f>
        <v>Preston</v>
      </c>
      <c r="E368" s="11" t="str">
        <f>Calculations!D344</f>
        <v>Housing</v>
      </c>
      <c r="F368" s="34">
        <f>Calculations!E344</f>
        <v>0.311</v>
      </c>
      <c r="G368" s="34">
        <f>Calculations!I344</f>
        <v>0.311</v>
      </c>
      <c r="H368" s="34">
        <f>Calculations!M344</f>
        <v>100</v>
      </c>
      <c r="I368" s="34">
        <f>Calculations!H344</f>
        <v>0</v>
      </c>
      <c r="J368" s="34">
        <f>Calculations!L344</f>
        <v>0</v>
      </c>
      <c r="K368" s="34">
        <f>Calculations!G344</f>
        <v>0</v>
      </c>
      <c r="L368" s="34">
        <f>Calculations!K344</f>
        <v>0</v>
      </c>
      <c r="M368" s="34">
        <f>Calculations!F344</f>
        <v>0</v>
      </c>
      <c r="N368" s="34">
        <f>Calculations!J344</f>
        <v>0</v>
      </c>
      <c r="O368" s="34">
        <f>Calculations!S344</f>
        <v>0.19600000000000001</v>
      </c>
      <c r="P368" s="34">
        <f>Calculations!X344</f>
        <v>63.022508038585215</v>
      </c>
      <c r="Q368" s="34">
        <f>Calculations!P344</f>
        <v>3.7999999999999999E-2</v>
      </c>
      <c r="R368" s="34">
        <f>Calculations!V344</f>
        <v>23.472668810289392</v>
      </c>
      <c r="S368" s="34">
        <f>Calculations!O344</f>
        <v>3.5000000000000003E-2</v>
      </c>
      <c r="T368" s="34">
        <f>Calculations!T344</f>
        <v>11.254019292604504</v>
      </c>
      <c r="U368" s="34">
        <f>Calculations!Z344</f>
        <v>0</v>
      </c>
      <c r="V368" s="34">
        <f>Calculations!AB344</f>
        <v>0</v>
      </c>
      <c r="W368" s="34">
        <f>Calculations!AA344</f>
        <v>0</v>
      </c>
      <c r="X368" s="34">
        <f>Calculations!AC344</f>
        <v>0</v>
      </c>
      <c r="Y368" s="34">
        <f>Calculations!AE344</f>
        <v>7.8E-2</v>
      </c>
      <c r="Z368" s="34">
        <f>Calculations!AG344</f>
        <v>25.080385852090032</v>
      </c>
      <c r="AA368" s="34">
        <f>Calculations!AF344</f>
        <v>0.111</v>
      </c>
      <c r="AB368" s="34">
        <f>Calculations!AH344</f>
        <v>35.691318327974273</v>
      </c>
      <c r="AC368" s="21" t="s">
        <v>52</v>
      </c>
      <c r="AD368" s="20" t="s">
        <v>883</v>
      </c>
      <c r="AE368" s="26" t="s">
        <v>889</v>
      </c>
      <c r="AF368" s="26" t="s">
        <v>890</v>
      </c>
      <c r="AG368" s="26"/>
      <c r="AH368" s="20"/>
    </row>
    <row r="369" spans="2:34" x14ac:dyDescent="0.25">
      <c r="B369" s="11" t="str">
        <f>Calculations!A345</f>
        <v>19P255</v>
      </c>
      <c r="C369" s="20" t="str">
        <f>Calculations!B345</f>
        <v>Land Opposite, Gleafield, Cumeragh Lane</v>
      </c>
      <c r="D369" s="20" t="str">
        <f>Calculations!C345</f>
        <v>Preston</v>
      </c>
      <c r="E369" s="11" t="str">
        <f>Calculations!D345</f>
        <v>Housing</v>
      </c>
      <c r="F369" s="34">
        <f>Calculations!E345</f>
        <v>0.52700000000000002</v>
      </c>
      <c r="G369" s="34">
        <f>Calculations!I345</f>
        <v>0.52700000000000002</v>
      </c>
      <c r="H369" s="34">
        <f>Calculations!M345</f>
        <v>100</v>
      </c>
      <c r="I369" s="34">
        <f>Calculations!H345</f>
        <v>0</v>
      </c>
      <c r="J369" s="34">
        <f>Calculations!L345</f>
        <v>0</v>
      </c>
      <c r="K369" s="34">
        <f>Calculations!G345</f>
        <v>0</v>
      </c>
      <c r="L369" s="34">
        <f>Calculations!K345</f>
        <v>0</v>
      </c>
      <c r="M369" s="34">
        <f>Calculations!F345</f>
        <v>0</v>
      </c>
      <c r="N369" s="34">
        <f>Calculations!J345</f>
        <v>0</v>
      </c>
      <c r="O369" s="34">
        <f>Calculations!S345</f>
        <v>0.22700000000000001</v>
      </c>
      <c r="P369" s="34">
        <f>Calculations!X345</f>
        <v>43.07400379506641</v>
      </c>
      <c r="Q369" s="34">
        <f>Calculations!P345</f>
        <v>0.03</v>
      </c>
      <c r="R369" s="34">
        <f>Calculations!V345</f>
        <v>29.791271347248578</v>
      </c>
      <c r="S369" s="34">
        <f>Calculations!O345</f>
        <v>0.127</v>
      </c>
      <c r="T369" s="34">
        <f>Calculations!T345</f>
        <v>24.098671726755217</v>
      </c>
      <c r="U369" s="34">
        <f>Calculations!Z345</f>
        <v>0</v>
      </c>
      <c r="V369" s="34">
        <f>Calculations!AB345</f>
        <v>0</v>
      </c>
      <c r="W369" s="34">
        <f>Calculations!AA345</f>
        <v>0</v>
      </c>
      <c r="X369" s="34">
        <f>Calculations!AC345</f>
        <v>0</v>
      </c>
      <c r="Y369" s="34">
        <f>Calculations!AE345</f>
        <v>8.2000000000000003E-2</v>
      </c>
      <c r="Z369" s="34">
        <f>Calculations!AG345</f>
        <v>15.559772296015181</v>
      </c>
      <c r="AA369" s="34">
        <f>Calculations!AF345</f>
        <v>9.6000000000000002E-2</v>
      </c>
      <c r="AB369" s="34">
        <f>Calculations!AH345</f>
        <v>18.216318785578746</v>
      </c>
      <c r="AC369" s="21" t="s">
        <v>52</v>
      </c>
      <c r="AD369" s="20" t="s">
        <v>883</v>
      </c>
      <c r="AE369" s="26" t="s">
        <v>889</v>
      </c>
      <c r="AF369" s="26" t="s">
        <v>890</v>
      </c>
      <c r="AG369" s="26"/>
      <c r="AH369" s="20"/>
    </row>
    <row r="370" spans="2:34" x14ac:dyDescent="0.25">
      <c r="B370" s="11" t="str">
        <f>Calculations!A346</f>
        <v>19P256</v>
      </c>
      <c r="C370" s="20" t="str">
        <f>Calculations!B346</f>
        <v>Land South of Brierley Lane</v>
      </c>
      <c r="D370" s="20" t="str">
        <f>Calculations!C346</f>
        <v>Preston</v>
      </c>
      <c r="E370" s="11" t="str">
        <f>Calculations!D346</f>
        <v>Housing</v>
      </c>
      <c r="F370" s="34">
        <f>Calculations!E346</f>
        <v>0.16</v>
      </c>
      <c r="G370" s="34">
        <f>Calculations!I346</f>
        <v>0</v>
      </c>
      <c r="H370" s="34">
        <f>Calculations!M346</f>
        <v>0</v>
      </c>
      <c r="I370" s="34">
        <f>Calculations!H346</f>
        <v>0.16</v>
      </c>
      <c r="J370" s="34">
        <f>Calculations!L346</f>
        <v>100</v>
      </c>
      <c r="K370" s="34">
        <f>Calculations!G346</f>
        <v>0</v>
      </c>
      <c r="L370" s="34">
        <f>Calculations!K346</f>
        <v>0</v>
      </c>
      <c r="M370" s="34">
        <f>Calculations!F346</f>
        <v>0</v>
      </c>
      <c r="N370" s="34">
        <f>Calculations!J346</f>
        <v>0</v>
      </c>
      <c r="O370" s="34">
        <f>Calculations!S346</f>
        <v>0.01</v>
      </c>
      <c r="P370" s="34">
        <f>Calculations!X346</f>
        <v>6.25</v>
      </c>
      <c r="Q370" s="34">
        <f>Calculations!P346</f>
        <v>8.0000000000000002E-3</v>
      </c>
      <c r="R370" s="34">
        <f>Calculations!V346</f>
        <v>5</v>
      </c>
      <c r="S370" s="34">
        <f>Calculations!O346</f>
        <v>0</v>
      </c>
      <c r="T370" s="34">
        <f>Calculations!T346</f>
        <v>0</v>
      </c>
      <c r="U370" s="34">
        <f>Calculations!Z346</f>
        <v>0</v>
      </c>
      <c r="V370" s="34">
        <f>Calculations!AB346</f>
        <v>0</v>
      </c>
      <c r="W370" s="34">
        <f>Calculations!AA346</f>
        <v>0</v>
      </c>
      <c r="X370" s="34">
        <f>Calculations!AC346</f>
        <v>0</v>
      </c>
      <c r="Y370" s="34">
        <f>Calculations!AE346</f>
        <v>0.01</v>
      </c>
      <c r="Z370" s="34">
        <f>Calculations!AG346</f>
        <v>6.25</v>
      </c>
      <c r="AA370" s="34">
        <f>Calculations!AF346</f>
        <v>2E-3</v>
      </c>
      <c r="AB370" s="34">
        <f>Calculations!AH346</f>
        <v>1.25</v>
      </c>
      <c r="AC370" s="21" t="s">
        <v>52</v>
      </c>
      <c r="AD370" s="20" t="s">
        <v>883</v>
      </c>
      <c r="AE370" s="26" t="s">
        <v>887</v>
      </c>
      <c r="AF370" s="26" t="s">
        <v>888</v>
      </c>
      <c r="AG370" s="26"/>
      <c r="AH370" s="20"/>
    </row>
    <row r="371" spans="2:34" ht="75" x14ac:dyDescent="0.25">
      <c r="B371" s="11" t="str">
        <f>Calculations!A347</f>
        <v>19P265</v>
      </c>
      <c r="C371" s="20" t="str">
        <f>Calculations!B347</f>
        <v>Land off Darkinson Lane, Lea, Preston, PR4 0RH - South East</v>
      </c>
      <c r="D371" s="20" t="str">
        <f>Calculations!C347</f>
        <v>Preston</v>
      </c>
      <c r="E371" s="11" t="str">
        <f>Calculations!D347</f>
        <v>Housing</v>
      </c>
      <c r="F371" s="34">
        <f>Calculations!E347</f>
        <v>13.833</v>
      </c>
      <c r="G371" s="34">
        <f>Calculations!I347</f>
        <v>13.368</v>
      </c>
      <c r="H371" s="34">
        <f>Calculations!M347</f>
        <v>96.638473216222081</v>
      </c>
      <c r="I371" s="34">
        <f>Calculations!H347</f>
        <v>0</v>
      </c>
      <c r="J371" s="34">
        <f>Calculations!L347</f>
        <v>0</v>
      </c>
      <c r="K371" s="34">
        <f>Calculations!G347</f>
        <v>0</v>
      </c>
      <c r="L371" s="34">
        <f>Calculations!K347</f>
        <v>0</v>
      </c>
      <c r="M371" s="34">
        <f>Calculations!F347</f>
        <v>0.46500000000000002</v>
      </c>
      <c r="N371" s="34">
        <f>Calculations!J347</f>
        <v>3.3615267837779226</v>
      </c>
      <c r="O371" s="34">
        <f>Calculations!S347</f>
        <v>0.70500000000000007</v>
      </c>
      <c r="P371" s="34">
        <f>Calculations!X347</f>
        <v>5.0965083495987855</v>
      </c>
      <c r="Q371" s="34">
        <f>Calculations!P347</f>
        <v>7.1999999999999995E-2</v>
      </c>
      <c r="R371" s="34">
        <f>Calculations!V347</f>
        <v>2.277163305139883</v>
      </c>
      <c r="S371" s="34">
        <f>Calculations!O347</f>
        <v>0.24299999999999999</v>
      </c>
      <c r="T371" s="34">
        <f>Calculations!T347</f>
        <v>1.756668835393624</v>
      </c>
      <c r="U371" s="34">
        <f>Calculations!Z347</f>
        <v>0</v>
      </c>
      <c r="V371" s="34">
        <f>Calculations!AB347</f>
        <v>0</v>
      </c>
      <c r="W371" s="34">
        <f>Calculations!AA347</f>
        <v>0</v>
      </c>
      <c r="X371" s="34">
        <f>Calculations!AC347</f>
        <v>0</v>
      </c>
      <c r="Y371" s="34">
        <f>Calculations!AE347</f>
        <v>0.28799999999999998</v>
      </c>
      <c r="Z371" s="34">
        <f>Calculations!AG347</f>
        <v>2.0819778789850356</v>
      </c>
      <c r="AA371" s="34">
        <f>Calculations!AF347</f>
        <v>0.58399999999999996</v>
      </c>
      <c r="AB371" s="34">
        <f>Calculations!AH347</f>
        <v>4.2217884768307661</v>
      </c>
      <c r="AC371" s="21" t="s">
        <v>52</v>
      </c>
      <c r="AD371" s="20" t="s">
        <v>880</v>
      </c>
      <c r="AE371" s="26" t="s">
        <v>881</v>
      </c>
      <c r="AF371" s="26" t="s">
        <v>886</v>
      </c>
      <c r="AG371" s="26"/>
      <c r="AH371" s="20"/>
    </row>
    <row r="372" spans="2:34" ht="25" x14ac:dyDescent="0.25">
      <c r="B372" s="11" t="str">
        <f>Calculations!A348</f>
        <v>19P266</v>
      </c>
      <c r="C372" s="20" t="str">
        <f>Calculations!B348</f>
        <v>Land off Darkinson Lane, Lea, Preston, PR4 0RH - North East</v>
      </c>
      <c r="D372" s="20" t="str">
        <f>Calculations!C348</f>
        <v>Preston</v>
      </c>
      <c r="E372" s="11" t="str">
        <f>Calculations!D348</f>
        <v>Housing</v>
      </c>
      <c r="F372" s="34">
        <f>Calculations!E348</f>
        <v>0.90700000000000003</v>
      </c>
      <c r="G372" s="34">
        <f>Calculations!I348</f>
        <v>0.90700000000000003</v>
      </c>
      <c r="H372" s="34">
        <f>Calculations!M348</f>
        <v>100</v>
      </c>
      <c r="I372" s="34">
        <f>Calculations!H348</f>
        <v>0</v>
      </c>
      <c r="J372" s="34">
        <f>Calculations!L348</f>
        <v>0</v>
      </c>
      <c r="K372" s="34">
        <f>Calculations!G348</f>
        <v>0</v>
      </c>
      <c r="L372" s="34">
        <f>Calculations!K348</f>
        <v>0</v>
      </c>
      <c r="M372" s="34">
        <f>Calculations!F348</f>
        <v>0</v>
      </c>
      <c r="N372" s="34">
        <f>Calculations!J348</f>
        <v>0</v>
      </c>
      <c r="O372" s="34">
        <f>Calculations!S348</f>
        <v>3.4000000000000002E-2</v>
      </c>
      <c r="P372" s="34">
        <f>Calculations!X348</f>
        <v>3.7486218302094816</v>
      </c>
      <c r="Q372" s="34">
        <f>Calculations!P348</f>
        <v>1.2999999999999999E-2</v>
      </c>
      <c r="R372" s="34">
        <f>Calculations!V348</f>
        <v>2.7563395810363835</v>
      </c>
      <c r="S372" s="34">
        <f>Calculations!O348</f>
        <v>1.2E-2</v>
      </c>
      <c r="T372" s="34">
        <f>Calculations!T348</f>
        <v>1.3230429988974641</v>
      </c>
      <c r="U372" s="34">
        <f>Calculations!Z348</f>
        <v>0</v>
      </c>
      <c r="V372" s="34">
        <f>Calculations!AB348</f>
        <v>0</v>
      </c>
      <c r="W372" s="34">
        <f>Calculations!AA348</f>
        <v>0</v>
      </c>
      <c r="X372" s="34">
        <f>Calculations!AC348</f>
        <v>0</v>
      </c>
      <c r="Y372" s="34">
        <f>Calculations!AE348</f>
        <v>1.6E-2</v>
      </c>
      <c r="Z372" s="34">
        <f>Calculations!AG348</f>
        <v>1.7640573318632855</v>
      </c>
      <c r="AA372" s="34">
        <f>Calculations!AF348</f>
        <v>1.7000000000000001E-2</v>
      </c>
      <c r="AB372" s="34">
        <f>Calculations!AH348</f>
        <v>1.8743109151047408</v>
      </c>
      <c r="AC372" s="21" t="s">
        <v>52</v>
      </c>
      <c r="AD372" s="20" t="s">
        <v>883</v>
      </c>
      <c r="AE372" s="26" t="s">
        <v>889</v>
      </c>
      <c r="AF372" s="26" t="s">
        <v>890</v>
      </c>
      <c r="AG372" s="26"/>
      <c r="AH372" s="20"/>
    </row>
    <row r="373" spans="2:34" ht="37.5" x14ac:dyDescent="0.25">
      <c r="B373" s="11" t="str">
        <f>Calculations!A349</f>
        <v>19P268</v>
      </c>
      <c r="C373" s="20" t="str">
        <f>Calculations!B349</f>
        <v>Goosnargh Cottage, 826 Whittingham Lane and land to the south/rear of Chingle Hall Cottage, 780-818 Whittingham Lane and Goosnargh Cottage, 826 Whittingham Lane</v>
      </c>
      <c r="D373" s="20" t="str">
        <f>Calculations!C349</f>
        <v>Preston</v>
      </c>
      <c r="E373" s="11" t="str">
        <f>Calculations!D349</f>
        <v>Housing</v>
      </c>
      <c r="F373" s="34">
        <f>Calculations!E349</f>
        <v>2.8919999999999999</v>
      </c>
      <c r="G373" s="34">
        <f>Calculations!I349</f>
        <v>2.8919999999999999</v>
      </c>
      <c r="H373" s="34">
        <f>Calculations!M349</f>
        <v>100</v>
      </c>
      <c r="I373" s="34">
        <f>Calculations!H349</f>
        <v>0</v>
      </c>
      <c r="J373" s="34">
        <f>Calculations!L349</f>
        <v>0</v>
      </c>
      <c r="K373" s="34">
        <f>Calculations!G349</f>
        <v>0</v>
      </c>
      <c r="L373" s="34">
        <f>Calculations!K349</f>
        <v>0</v>
      </c>
      <c r="M373" s="34">
        <f>Calculations!F349</f>
        <v>0</v>
      </c>
      <c r="N373" s="34">
        <f>Calculations!J349</f>
        <v>0</v>
      </c>
      <c r="O373" s="34">
        <f>Calculations!S349</f>
        <v>0.38600000000000001</v>
      </c>
      <c r="P373" s="34">
        <f>Calculations!X349</f>
        <v>13.347164591977871</v>
      </c>
      <c r="Q373" s="34">
        <f>Calculations!P349</f>
        <v>4.7E-2</v>
      </c>
      <c r="R373" s="34">
        <f>Calculations!V349</f>
        <v>2.6625172890733055</v>
      </c>
      <c r="S373" s="34">
        <f>Calculations!O349</f>
        <v>0.03</v>
      </c>
      <c r="T373" s="34">
        <f>Calculations!T349</f>
        <v>1.0373443983402488</v>
      </c>
      <c r="U373" s="34">
        <f>Calculations!Z349</f>
        <v>0</v>
      </c>
      <c r="V373" s="34">
        <f>Calculations!AB349</f>
        <v>0</v>
      </c>
      <c r="W373" s="34">
        <f>Calculations!AA349</f>
        <v>0</v>
      </c>
      <c r="X373" s="34">
        <f>Calculations!AC349</f>
        <v>0</v>
      </c>
      <c r="Y373" s="34">
        <f>Calculations!AE349</f>
        <v>0.27</v>
      </c>
      <c r="Z373" s="34">
        <f>Calculations!AG349</f>
        <v>9.336099585062243</v>
      </c>
      <c r="AA373" s="34">
        <f>Calculations!AF349</f>
        <v>0.47899999999999998</v>
      </c>
      <c r="AB373" s="34">
        <f>Calculations!AH349</f>
        <v>16.56293222683264</v>
      </c>
      <c r="AC373" s="21" t="s">
        <v>52</v>
      </c>
      <c r="AD373" s="20" t="s">
        <v>883</v>
      </c>
      <c r="AE373" s="26" t="s">
        <v>889</v>
      </c>
      <c r="AF373" s="26" t="s">
        <v>890</v>
      </c>
      <c r="AG373" s="26"/>
      <c r="AH373" s="20"/>
    </row>
    <row r="374" spans="2:34" ht="25" x14ac:dyDescent="0.25">
      <c r="B374" s="11" t="str">
        <f>Calculations!A350</f>
        <v>19P269</v>
      </c>
      <c r="C374" s="20" t="str">
        <f>Calculations!B350</f>
        <v>Land South of Whittingham Lane, Goosnargh, Preston, PR3 2AX</v>
      </c>
      <c r="D374" s="20" t="str">
        <f>Calculations!C350</f>
        <v>Preston</v>
      </c>
      <c r="E374" s="11" t="str">
        <f>Calculations!D350</f>
        <v>Housing</v>
      </c>
      <c r="F374" s="34">
        <f>Calculations!E350</f>
        <v>3.129</v>
      </c>
      <c r="G374" s="34">
        <f>Calculations!I350</f>
        <v>3.129</v>
      </c>
      <c r="H374" s="34">
        <f>Calculations!M350</f>
        <v>100</v>
      </c>
      <c r="I374" s="34">
        <f>Calculations!H350</f>
        <v>0</v>
      </c>
      <c r="J374" s="34">
        <f>Calculations!L350</f>
        <v>0</v>
      </c>
      <c r="K374" s="34">
        <f>Calculations!G350</f>
        <v>0</v>
      </c>
      <c r="L374" s="34">
        <f>Calculations!K350</f>
        <v>0</v>
      </c>
      <c r="M374" s="34">
        <f>Calculations!F350</f>
        <v>0</v>
      </c>
      <c r="N374" s="34">
        <f>Calculations!J350</f>
        <v>0</v>
      </c>
      <c r="O374" s="34">
        <f>Calculations!S350</f>
        <v>0.20199999999999999</v>
      </c>
      <c r="P374" s="34">
        <f>Calculations!X350</f>
        <v>6.4557366570789378</v>
      </c>
      <c r="Q374" s="34">
        <f>Calculations!P350</f>
        <v>3.1E-2</v>
      </c>
      <c r="R374" s="34">
        <f>Calculations!V350</f>
        <v>1.8855864493448387</v>
      </c>
      <c r="S374" s="34">
        <f>Calculations!O350</f>
        <v>2.8000000000000001E-2</v>
      </c>
      <c r="T374" s="34">
        <f>Calculations!T350</f>
        <v>0.89485458612975388</v>
      </c>
      <c r="U374" s="34">
        <f>Calculations!Z350</f>
        <v>0</v>
      </c>
      <c r="V374" s="34">
        <f>Calculations!AB350</f>
        <v>0</v>
      </c>
      <c r="W374" s="34">
        <f>Calculations!AA350</f>
        <v>0</v>
      </c>
      <c r="X374" s="34">
        <f>Calculations!AC350</f>
        <v>0</v>
      </c>
      <c r="Y374" s="34">
        <f>Calculations!AE350</f>
        <v>9.6000000000000002E-2</v>
      </c>
      <c r="Z374" s="34">
        <f>Calculations!AG350</f>
        <v>3.068072866730585</v>
      </c>
      <c r="AA374" s="34">
        <f>Calculations!AF350</f>
        <v>0.19700000000000001</v>
      </c>
      <c r="AB374" s="34">
        <f>Calculations!AH350</f>
        <v>6.2959411952700552</v>
      </c>
      <c r="AC374" s="21" t="s">
        <v>52</v>
      </c>
      <c r="AD374" s="20" t="s">
        <v>883</v>
      </c>
      <c r="AE374" s="26" t="s">
        <v>889</v>
      </c>
      <c r="AF374" s="26" t="s">
        <v>890</v>
      </c>
      <c r="AG374" s="26"/>
      <c r="AH374" s="20"/>
    </row>
    <row r="375" spans="2:34" x14ac:dyDescent="0.25">
      <c r="B375" s="11" t="str">
        <f>Calculations!A351</f>
        <v>19P270</v>
      </c>
      <c r="C375" s="20" t="str">
        <f>Calculations!B351</f>
        <v>West Strand Business Park</v>
      </c>
      <c r="D375" s="20" t="str">
        <f>Calculations!C351</f>
        <v>Preston</v>
      </c>
      <c r="E375" s="11" t="str">
        <f>Calculations!D351</f>
        <v>Housing</v>
      </c>
      <c r="F375" s="34">
        <f>Calculations!E351</f>
        <v>1.1359999999999999</v>
      </c>
      <c r="G375" s="34">
        <f>Calculations!I351</f>
        <v>9.9999999999988987E-4</v>
      </c>
      <c r="H375" s="34">
        <f>Calculations!M351</f>
        <v>8.8028169014074814E-2</v>
      </c>
      <c r="I375" s="34">
        <f>Calculations!H351</f>
        <v>0.82099999999999995</v>
      </c>
      <c r="J375" s="34">
        <f>Calculations!L351</f>
        <v>72.271126760563391</v>
      </c>
      <c r="K375" s="34">
        <f>Calculations!G351</f>
        <v>0.314</v>
      </c>
      <c r="L375" s="34">
        <f>Calculations!K351</f>
        <v>27.640845070422536</v>
      </c>
      <c r="M375" s="34">
        <f>Calculations!F351</f>
        <v>0</v>
      </c>
      <c r="N375" s="34">
        <f>Calculations!J351</f>
        <v>0</v>
      </c>
      <c r="O375" s="34">
        <f>Calculations!S351</f>
        <v>0.46500000000000002</v>
      </c>
      <c r="P375" s="34">
        <f>Calculations!X351</f>
        <v>40.933098591549296</v>
      </c>
      <c r="Q375" s="34">
        <f>Calculations!P351</f>
        <v>0.01</v>
      </c>
      <c r="R375" s="34">
        <f>Calculations!V351</f>
        <v>0.88028169014084512</v>
      </c>
      <c r="S375" s="34">
        <f>Calculations!O351</f>
        <v>0</v>
      </c>
      <c r="T375" s="34">
        <f>Calculations!T351</f>
        <v>0</v>
      </c>
      <c r="U375" s="34">
        <f>Calculations!Z351</f>
        <v>0</v>
      </c>
      <c r="V375" s="34">
        <f>Calculations!AB351</f>
        <v>0</v>
      </c>
      <c r="W375" s="34">
        <f>Calculations!AA351</f>
        <v>0</v>
      </c>
      <c r="X375" s="34">
        <f>Calculations!AC351</f>
        <v>0</v>
      </c>
      <c r="Y375" s="34">
        <f>Calculations!AE351</f>
        <v>0.26100000000000001</v>
      </c>
      <c r="Z375" s="34">
        <f>Calculations!AG351</f>
        <v>22.97535211267606</v>
      </c>
      <c r="AA375" s="34">
        <f>Calculations!AF351</f>
        <v>0.60599999999999998</v>
      </c>
      <c r="AB375" s="34">
        <f>Calculations!AH351</f>
        <v>53.345070422535215</v>
      </c>
      <c r="AC375" s="21" t="s">
        <v>52</v>
      </c>
      <c r="AD375" s="20" t="s">
        <v>883</v>
      </c>
      <c r="AE375" s="26" t="s">
        <v>896</v>
      </c>
      <c r="AF375" s="26" t="s">
        <v>888</v>
      </c>
      <c r="AG375" s="26"/>
      <c r="AH375" s="20"/>
    </row>
    <row r="376" spans="2:34" ht="75" x14ac:dyDescent="0.25">
      <c r="B376" s="11" t="str">
        <f>Calculations!A352</f>
        <v>19P271</v>
      </c>
      <c r="C376" s="20" t="str">
        <f>Calculations!B352</f>
        <v>Land immediately west of the Hermitage, Lewth Lane</v>
      </c>
      <c r="D376" s="20" t="str">
        <f>Calculations!C352</f>
        <v>Preston</v>
      </c>
      <c r="E376" s="11" t="str">
        <f>Calculations!D352</f>
        <v>Housing</v>
      </c>
      <c r="F376" s="34">
        <f>Calculations!E352</f>
        <v>0.69</v>
      </c>
      <c r="G376" s="34">
        <f>Calculations!I352</f>
        <v>0.45599999999999996</v>
      </c>
      <c r="H376" s="34">
        <f>Calculations!M352</f>
        <v>66.086956521739125</v>
      </c>
      <c r="I376" s="34">
        <f>Calculations!H352</f>
        <v>0.23400000000000001</v>
      </c>
      <c r="J376" s="34">
        <f>Calculations!L352</f>
        <v>33.913043478260875</v>
      </c>
      <c r="K376" s="34">
        <f>Calculations!G352</f>
        <v>0</v>
      </c>
      <c r="L376" s="34">
        <f>Calculations!K352</f>
        <v>0</v>
      </c>
      <c r="M376" s="34">
        <f>Calculations!F352</f>
        <v>0</v>
      </c>
      <c r="N376" s="34">
        <f>Calculations!J352</f>
        <v>0</v>
      </c>
      <c r="O376" s="34">
        <f>Calculations!S352</f>
        <v>5.7000000000000002E-2</v>
      </c>
      <c r="P376" s="34">
        <f>Calculations!X352</f>
        <v>8.2608695652173925</v>
      </c>
      <c r="Q376" s="34">
        <f>Calculations!P352</f>
        <v>4.0000000000000001E-3</v>
      </c>
      <c r="R376" s="34">
        <f>Calculations!V352</f>
        <v>1.1594202898550727</v>
      </c>
      <c r="S376" s="34">
        <f>Calculations!O352</f>
        <v>4.0000000000000001E-3</v>
      </c>
      <c r="T376" s="34">
        <f>Calculations!T352</f>
        <v>0.57971014492753636</v>
      </c>
      <c r="U376" s="34">
        <f>Calculations!Z352</f>
        <v>2.5000000000000001E-2</v>
      </c>
      <c r="V376" s="34">
        <f>Calculations!AB352</f>
        <v>3.6231884057971024</v>
      </c>
      <c r="W376" s="34">
        <f>Calculations!AA352</f>
        <v>0.69</v>
      </c>
      <c r="X376" s="34">
        <f>Calculations!AC352</f>
        <v>100</v>
      </c>
      <c r="Y376" s="34">
        <f>Calculations!AE352</f>
        <v>4.0000000000000001E-3</v>
      </c>
      <c r="Z376" s="34">
        <f>Calculations!AG352</f>
        <v>0.57971014492753636</v>
      </c>
      <c r="AA376" s="34">
        <f>Calculations!AF352</f>
        <v>3.5000000000000003E-2</v>
      </c>
      <c r="AB376" s="34">
        <f>Calculations!AH352</f>
        <v>5.0724637681159432</v>
      </c>
      <c r="AC376" s="21" t="s">
        <v>52</v>
      </c>
      <c r="AD376" s="20" t="s">
        <v>880</v>
      </c>
      <c r="AE376" s="26" t="s">
        <v>882</v>
      </c>
      <c r="AF376" s="26" t="s">
        <v>886</v>
      </c>
      <c r="AG376" s="26"/>
      <c r="AH376" s="20"/>
    </row>
    <row r="377" spans="2:34" x14ac:dyDescent="0.25">
      <c r="B377" s="11" t="str">
        <f>Calculations!A353</f>
        <v>19P273</v>
      </c>
      <c r="C377" s="20" t="str">
        <f>Calculations!B353</f>
        <v>Land on north side of Darkinson Lane</v>
      </c>
      <c r="D377" s="20" t="str">
        <f>Calculations!C353</f>
        <v>Preston</v>
      </c>
      <c r="E377" s="11" t="str">
        <f>Calculations!D353</f>
        <v>Housing</v>
      </c>
      <c r="F377" s="34">
        <f>Calculations!E353</f>
        <v>5.7519999999999998</v>
      </c>
      <c r="G377" s="34">
        <f>Calculations!I353</f>
        <v>5.7519999999999998</v>
      </c>
      <c r="H377" s="34">
        <f>Calculations!M353</f>
        <v>100</v>
      </c>
      <c r="I377" s="34">
        <f>Calculations!H353</f>
        <v>0</v>
      </c>
      <c r="J377" s="34">
        <f>Calculations!L353</f>
        <v>0</v>
      </c>
      <c r="K377" s="34">
        <f>Calculations!G353</f>
        <v>0</v>
      </c>
      <c r="L377" s="34">
        <f>Calculations!K353</f>
        <v>0</v>
      </c>
      <c r="M377" s="34">
        <f>Calculations!F353</f>
        <v>0</v>
      </c>
      <c r="N377" s="34">
        <f>Calculations!J353</f>
        <v>0</v>
      </c>
      <c r="O377" s="34">
        <f>Calculations!S353</f>
        <v>0.24099999999999999</v>
      </c>
      <c r="P377" s="34">
        <f>Calculations!X353</f>
        <v>4.1898470097357441</v>
      </c>
      <c r="Q377" s="34">
        <f>Calculations!P353</f>
        <v>2.5000000000000001E-2</v>
      </c>
      <c r="R377" s="34">
        <f>Calculations!V353</f>
        <v>1.6689847009735743</v>
      </c>
      <c r="S377" s="34">
        <f>Calculations!O353</f>
        <v>7.0999999999999994E-2</v>
      </c>
      <c r="T377" s="34">
        <f>Calculations!T353</f>
        <v>1.2343532684283727</v>
      </c>
      <c r="U377" s="34">
        <f>Calculations!Z353</f>
        <v>0</v>
      </c>
      <c r="V377" s="34">
        <f>Calculations!AB353</f>
        <v>0</v>
      </c>
      <c r="W377" s="34">
        <f>Calculations!AA353</f>
        <v>0</v>
      </c>
      <c r="X377" s="34">
        <f>Calculations!AC353</f>
        <v>0</v>
      </c>
      <c r="Y377" s="34">
        <f>Calculations!AE353</f>
        <v>0.11799999999999999</v>
      </c>
      <c r="Z377" s="34">
        <f>Calculations!AG353</f>
        <v>2.0514603616133518</v>
      </c>
      <c r="AA377" s="34">
        <f>Calculations!AF353</f>
        <v>0.17899999999999999</v>
      </c>
      <c r="AB377" s="34">
        <f>Calculations!AH353</f>
        <v>3.111961057023644</v>
      </c>
      <c r="AC377" s="21" t="s">
        <v>52</v>
      </c>
      <c r="AD377" s="20" t="s">
        <v>883</v>
      </c>
      <c r="AE377" s="26" t="s">
        <v>889</v>
      </c>
      <c r="AF377" s="26" t="s">
        <v>890</v>
      </c>
      <c r="AG377" s="26"/>
      <c r="AH377" s="20"/>
    </row>
    <row r="378" spans="2:34" x14ac:dyDescent="0.25">
      <c r="B378" s="11" t="str">
        <f>Calculations!A354</f>
        <v>19P274</v>
      </c>
      <c r="C378" s="20" t="str">
        <f>Calculations!B354</f>
        <v>Land opposite 102 Darkinson Lane</v>
      </c>
      <c r="D378" s="20" t="str">
        <f>Calculations!C354</f>
        <v>Preston</v>
      </c>
      <c r="E378" s="11" t="str">
        <f>Calculations!D354</f>
        <v>Housing</v>
      </c>
      <c r="F378" s="34">
        <f>Calculations!E354</f>
        <v>0.47499999999999998</v>
      </c>
      <c r="G378" s="34">
        <f>Calculations!I354</f>
        <v>0.47499999999999998</v>
      </c>
      <c r="H378" s="34">
        <f>Calculations!M354</f>
        <v>100</v>
      </c>
      <c r="I378" s="34">
        <f>Calculations!H354</f>
        <v>0</v>
      </c>
      <c r="J378" s="34">
        <f>Calculations!L354</f>
        <v>0</v>
      </c>
      <c r="K378" s="34">
        <f>Calculations!G354</f>
        <v>0</v>
      </c>
      <c r="L378" s="34">
        <f>Calculations!K354</f>
        <v>0</v>
      </c>
      <c r="M378" s="34">
        <f>Calculations!F354</f>
        <v>0</v>
      </c>
      <c r="N378" s="34">
        <f>Calculations!J354</f>
        <v>0</v>
      </c>
      <c r="O378" s="34">
        <f>Calculations!S354</f>
        <v>0</v>
      </c>
      <c r="P378" s="34">
        <f>Calculations!X354</f>
        <v>0</v>
      </c>
      <c r="Q378" s="34">
        <f>Calculations!P354</f>
        <v>0</v>
      </c>
      <c r="R378" s="34">
        <f>Calculations!V354</f>
        <v>0</v>
      </c>
      <c r="S378" s="34">
        <f>Calculations!O354</f>
        <v>0</v>
      </c>
      <c r="T378" s="34">
        <f>Calculations!T354</f>
        <v>0</v>
      </c>
      <c r="U378" s="34">
        <f>Calculations!Z354</f>
        <v>0</v>
      </c>
      <c r="V378" s="34">
        <f>Calculations!AB354</f>
        <v>0</v>
      </c>
      <c r="W378" s="34">
        <f>Calculations!AA354</f>
        <v>0</v>
      </c>
      <c r="X378" s="34">
        <f>Calculations!AC354</f>
        <v>0</v>
      </c>
      <c r="Y378" s="34">
        <f>Calculations!AE354</f>
        <v>0</v>
      </c>
      <c r="Z378" s="34">
        <f>Calculations!AG354</f>
        <v>0</v>
      </c>
      <c r="AA378" s="34">
        <f>Calculations!AF354</f>
        <v>1E-3</v>
      </c>
      <c r="AB378" s="34">
        <f>Calculations!AH354</f>
        <v>0.21052631578947367</v>
      </c>
      <c r="AC378" s="21" t="s">
        <v>52</v>
      </c>
      <c r="AD378" s="20" t="s">
        <v>883</v>
      </c>
      <c r="AE378" s="26" t="s">
        <v>889</v>
      </c>
      <c r="AF378" s="26" t="s">
        <v>890</v>
      </c>
      <c r="AG378" s="26"/>
      <c r="AH378" s="20"/>
    </row>
    <row r="379" spans="2:34" x14ac:dyDescent="0.25">
      <c r="B379" s="11" t="str">
        <f>Calculations!A355</f>
        <v>19P275</v>
      </c>
      <c r="C379" s="20" t="str">
        <f>Calculations!B355</f>
        <v>Land North of 102 Darkinson Lane</v>
      </c>
      <c r="D379" s="20" t="str">
        <f>Calculations!C355</f>
        <v>Preston</v>
      </c>
      <c r="E379" s="11" t="str">
        <f>Calculations!D355</f>
        <v>Housing</v>
      </c>
      <c r="F379" s="34">
        <f>Calculations!E355</f>
        <v>2.302</v>
      </c>
      <c r="G379" s="34">
        <f>Calculations!I355</f>
        <v>2.302</v>
      </c>
      <c r="H379" s="34">
        <f>Calculations!M355</f>
        <v>100</v>
      </c>
      <c r="I379" s="34">
        <f>Calculations!H355</f>
        <v>0</v>
      </c>
      <c r="J379" s="34">
        <f>Calculations!L355</f>
        <v>0</v>
      </c>
      <c r="K379" s="34">
        <f>Calculations!G355</f>
        <v>0</v>
      </c>
      <c r="L379" s="34">
        <f>Calculations!K355</f>
        <v>0</v>
      </c>
      <c r="M379" s="34">
        <f>Calculations!F355</f>
        <v>0</v>
      </c>
      <c r="N379" s="34">
        <f>Calculations!J355</f>
        <v>0</v>
      </c>
      <c r="O379" s="34">
        <f>Calculations!S355</f>
        <v>0.11899999999999999</v>
      </c>
      <c r="P379" s="34">
        <f>Calculations!X355</f>
        <v>5.1694178974804519</v>
      </c>
      <c r="Q379" s="34">
        <f>Calculations!P355</f>
        <v>8.9999999999999993E-3</v>
      </c>
      <c r="R379" s="34">
        <f>Calculations!V355</f>
        <v>1.7376194613379672</v>
      </c>
      <c r="S379" s="34">
        <f>Calculations!O355</f>
        <v>3.1E-2</v>
      </c>
      <c r="T379" s="34">
        <f>Calculations!T355</f>
        <v>1.3466550825369243</v>
      </c>
      <c r="U379" s="34">
        <f>Calculations!Z355</f>
        <v>0</v>
      </c>
      <c r="V379" s="34">
        <f>Calculations!AB355</f>
        <v>0</v>
      </c>
      <c r="W379" s="34">
        <f>Calculations!AA355</f>
        <v>0</v>
      </c>
      <c r="X379" s="34">
        <f>Calculations!AC355</f>
        <v>0</v>
      </c>
      <c r="Y379" s="34">
        <f>Calculations!AE355</f>
        <v>6.8000000000000005E-2</v>
      </c>
      <c r="Z379" s="34">
        <f>Calculations!AG355</f>
        <v>2.9539530842745441</v>
      </c>
      <c r="AA379" s="34">
        <f>Calculations!AF355</f>
        <v>0.109</v>
      </c>
      <c r="AB379" s="34">
        <f>Calculations!AH355</f>
        <v>4.73501303214596</v>
      </c>
      <c r="AC379" s="21" t="s">
        <v>52</v>
      </c>
      <c r="AD379" s="20" t="s">
        <v>883</v>
      </c>
      <c r="AE379" s="26" t="s">
        <v>889</v>
      </c>
      <c r="AF379" s="26" t="s">
        <v>890</v>
      </c>
      <c r="AG379" s="26"/>
      <c r="AH379" s="20"/>
    </row>
    <row r="380" spans="2:34" x14ac:dyDescent="0.25">
      <c r="B380" s="11" t="str">
        <f>Calculations!A356</f>
        <v>19P278</v>
      </c>
      <c r="C380" s="20" t="str">
        <f>Calculations!B356</f>
        <v>Land immediately south of Mason Fold Farm</v>
      </c>
      <c r="D380" s="20" t="str">
        <f>Calculations!C356</f>
        <v>Preston</v>
      </c>
      <c r="E380" s="11" t="str">
        <f>Calculations!D356</f>
        <v>Housing</v>
      </c>
      <c r="F380" s="34">
        <f>Calculations!E356</f>
        <v>0.11899999999999999</v>
      </c>
      <c r="G380" s="34">
        <f>Calculations!I356</f>
        <v>0.11899999999999999</v>
      </c>
      <c r="H380" s="34">
        <f>Calculations!M356</f>
        <v>100</v>
      </c>
      <c r="I380" s="34">
        <f>Calculations!H356</f>
        <v>0</v>
      </c>
      <c r="J380" s="34">
        <f>Calculations!L356</f>
        <v>0</v>
      </c>
      <c r="K380" s="34">
        <f>Calculations!G356</f>
        <v>0</v>
      </c>
      <c r="L380" s="34">
        <f>Calculations!K356</f>
        <v>0</v>
      </c>
      <c r="M380" s="34">
        <f>Calculations!F356</f>
        <v>0</v>
      </c>
      <c r="N380" s="34">
        <f>Calculations!J356</f>
        <v>0</v>
      </c>
      <c r="O380" s="34">
        <f>Calculations!S356</f>
        <v>0</v>
      </c>
      <c r="P380" s="34">
        <f>Calculations!X356</f>
        <v>0</v>
      </c>
      <c r="Q380" s="34">
        <f>Calculations!P356</f>
        <v>0</v>
      </c>
      <c r="R380" s="34">
        <f>Calculations!V356</f>
        <v>0</v>
      </c>
      <c r="S380" s="34">
        <f>Calculations!O356</f>
        <v>0</v>
      </c>
      <c r="T380" s="34">
        <f>Calculations!T356</f>
        <v>0</v>
      </c>
      <c r="U380" s="34">
        <f>Calculations!Z356</f>
        <v>0</v>
      </c>
      <c r="V380" s="34">
        <f>Calculations!AB356</f>
        <v>0</v>
      </c>
      <c r="W380" s="34">
        <f>Calculations!AA356</f>
        <v>0</v>
      </c>
      <c r="X380" s="34">
        <f>Calculations!AC356</f>
        <v>0</v>
      </c>
      <c r="Y380" s="34">
        <f>Calculations!AE356</f>
        <v>0</v>
      </c>
      <c r="Z380" s="34">
        <f>Calculations!AG356</f>
        <v>0</v>
      </c>
      <c r="AA380" s="34">
        <f>Calculations!AF356</f>
        <v>0</v>
      </c>
      <c r="AB380" s="34">
        <f>Calculations!AH356</f>
        <v>0</v>
      </c>
      <c r="AC380" s="21" t="s">
        <v>52</v>
      </c>
      <c r="AD380" s="20" t="s">
        <v>885</v>
      </c>
      <c r="AE380" s="26" t="s">
        <v>893</v>
      </c>
      <c r="AF380" s="26" t="s">
        <v>894</v>
      </c>
      <c r="AG380" s="26"/>
      <c r="AH380" s="20"/>
    </row>
    <row r="381" spans="2:34" ht="37.5" x14ac:dyDescent="0.25">
      <c r="B381" s="11" t="str">
        <f>Calculations!A357</f>
        <v>19P279</v>
      </c>
      <c r="C381" s="20" t="str">
        <f>Calculations!B357</f>
        <v>25 &amp; 27 Whittingham Lane and land to rear of 25-31 Whittingham Lane</v>
      </c>
      <c r="D381" s="20" t="str">
        <f>Calculations!C357</f>
        <v>Preston</v>
      </c>
      <c r="E381" s="11" t="str">
        <f>Calculations!D357</f>
        <v>Housing</v>
      </c>
      <c r="F381" s="34">
        <f>Calculations!E357</f>
        <v>0.82099999999999995</v>
      </c>
      <c r="G381" s="34">
        <f>Calculations!I357</f>
        <v>0.82099999999999995</v>
      </c>
      <c r="H381" s="34">
        <f>Calculations!M357</f>
        <v>100</v>
      </c>
      <c r="I381" s="34">
        <f>Calculations!H357</f>
        <v>0</v>
      </c>
      <c r="J381" s="34">
        <f>Calculations!L357</f>
        <v>0</v>
      </c>
      <c r="K381" s="34">
        <f>Calculations!G357</f>
        <v>0</v>
      </c>
      <c r="L381" s="34">
        <f>Calculations!K357</f>
        <v>0</v>
      </c>
      <c r="M381" s="34">
        <f>Calculations!F357</f>
        <v>0</v>
      </c>
      <c r="N381" s="34">
        <f>Calculations!J357</f>
        <v>0</v>
      </c>
      <c r="O381" s="34">
        <f>Calculations!S357</f>
        <v>0</v>
      </c>
      <c r="P381" s="34">
        <f>Calculations!X357</f>
        <v>0</v>
      </c>
      <c r="Q381" s="34">
        <f>Calculations!P357</f>
        <v>0</v>
      </c>
      <c r="R381" s="34">
        <f>Calculations!V357</f>
        <v>0</v>
      </c>
      <c r="S381" s="34">
        <f>Calculations!O357</f>
        <v>0</v>
      </c>
      <c r="T381" s="34">
        <f>Calculations!T357</f>
        <v>0</v>
      </c>
      <c r="U381" s="34">
        <f>Calculations!Z357</f>
        <v>0</v>
      </c>
      <c r="V381" s="34">
        <f>Calculations!AB357</f>
        <v>0</v>
      </c>
      <c r="W381" s="34">
        <f>Calculations!AA357</f>
        <v>0</v>
      </c>
      <c r="X381" s="34">
        <f>Calculations!AC357</f>
        <v>0</v>
      </c>
      <c r="Y381" s="34">
        <f>Calculations!AE357</f>
        <v>1E-3</v>
      </c>
      <c r="Z381" s="34">
        <f>Calculations!AG357</f>
        <v>0.12180267965895251</v>
      </c>
      <c r="AA381" s="34">
        <f>Calculations!AF357</f>
        <v>0.02</v>
      </c>
      <c r="AB381" s="34">
        <f>Calculations!AH357</f>
        <v>2.4360535931790501</v>
      </c>
      <c r="AC381" s="21" t="s">
        <v>52</v>
      </c>
      <c r="AD381" s="20" t="s">
        <v>883</v>
      </c>
      <c r="AE381" s="26" t="s">
        <v>889</v>
      </c>
      <c r="AF381" s="26" t="s">
        <v>890</v>
      </c>
      <c r="AG381" s="26" t="s">
        <v>924</v>
      </c>
      <c r="AH381" s="20" t="s">
        <v>925</v>
      </c>
    </row>
    <row r="382" spans="2:34" ht="75" x14ac:dyDescent="0.25">
      <c r="B382" s="11" t="str">
        <f>Calculations!A358</f>
        <v>19P280</v>
      </c>
      <c r="C382" s="20" t="str">
        <f>Calculations!B358</f>
        <v>Land west of Ashton and Lea Golf Club</v>
      </c>
      <c r="D382" s="20" t="str">
        <f>Calculations!C358</f>
        <v>Preston</v>
      </c>
      <c r="E382" s="11" t="str">
        <f>Calculations!D358</f>
        <v>Housing</v>
      </c>
      <c r="F382" s="34">
        <f>Calculations!E358</f>
        <v>5.1379999999999999</v>
      </c>
      <c r="G382" s="34">
        <f>Calculations!I358</f>
        <v>1.212</v>
      </c>
      <c r="H382" s="34">
        <f>Calculations!M358</f>
        <v>23.588945114830672</v>
      </c>
      <c r="I382" s="34">
        <f>Calculations!H358</f>
        <v>0.159</v>
      </c>
      <c r="J382" s="34">
        <f>Calculations!L358</f>
        <v>3.0945893343713506</v>
      </c>
      <c r="K382" s="34">
        <f>Calculations!G358</f>
        <v>0</v>
      </c>
      <c r="L382" s="34">
        <f>Calculations!K358</f>
        <v>0</v>
      </c>
      <c r="M382" s="34">
        <f>Calculations!F358</f>
        <v>3.7669999999999999</v>
      </c>
      <c r="N382" s="34">
        <f>Calculations!J358</f>
        <v>73.316465550797972</v>
      </c>
      <c r="O382" s="34">
        <f>Calculations!S358</f>
        <v>1.95</v>
      </c>
      <c r="P382" s="34">
        <f>Calculations!X358</f>
        <v>37.9525107045543</v>
      </c>
      <c r="Q382" s="34">
        <f>Calculations!P358</f>
        <v>0.104</v>
      </c>
      <c r="R382" s="34">
        <f>Calculations!V358</f>
        <v>12.826002335539123</v>
      </c>
      <c r="S382" s="34">
        <f>Calculations!O358</f>
        <v>0.55500000000000005</v>
      </c>
      <c r="T382" s="34">
        <f>Calculations!T358</f>
        <v>10.801868431296226</v>
      </c>
      <c r="U382" s="34">
        <f>Calculations!Z358</f>
        <v>0</v>
      </c>
      <c r="V382" s="34">
        <f>Calculations!AB358</f>
        <v>0</v>
      </c>
      <c r="W382" s="34">
        <f>Calculations!AA358</f>
        <v>0</v>
      </c>
      <c r="X382" s="34">
        <f>Calculations!AC358</f>
        <v>0</v>
      </c>
      <c r="Y382" s="34">
        <f>Calculations!AE358</f>
        <v>0.47299999999999998</v>
      </c>
      <c r="Z382" s="34">
        <f>Calculations!AG358</f>
        <v>9.2059166991047103</v>
      </c>
      <c r="AA382" s="34">
        <f>Calculations!AF358</f>
        <v>2.56</v>
      </c>
      <c r="AB382" s="34">
        <f>Calculations!AH358</f>
        <v>49.824834565978982</v>
      </c>
      <c r="AC382" s="21" t="s">
        <v>52</v>
      </c>
      <c r="AD382" s="20" t="s">
        <v>880</v>
      </c>
      <c r="AE382" s="26" t="s">
        <v>881</v>
      </c>
      <c r="AF382" s="26" t="s">
        <v>886</v>
      </c>
      <c r="AG382" s="26"/>
      <c r="AH382" s="20"/>
    </row>
    <row r="383" spans="2:34" ht="75" x14ac:dyDescent="0.25">
      <c r="B383" s="11" t="str">
        <f>Calculations!A359</f>
        <v>19P281</v>
      </c>
      <c r="C383" s="20" t="str">
        <f>Calculations!B359</f>
        <v>Land east of Ashton and Lea Golf Club and north of Savick Brook</v>
      </c>
      <c r="D383" s="20" t="str">
        <f>Calculations!C359</f>
        <v>Preston</v>
      </c>
      <c r="E383" s="11" t="str">
        <f>Calculations!D359</f>
        <v>Housing</v>
      </c>
      <c r="F383" s="34">
        <f>Calculations!E359</f>
        <v>5.8890000000000002</v>
      </c>
      <c r="G383" s="34">
        <f>Calculations!I359</f>
        <v>3.3500000000000005</v>
      </c>
      <c r="H383" s="34">
        <f>Calculations!M359</f>
        <v>56.885719137374771</v>
      </c>
      <c r="I383" s="34">
        <f>Calculations!H359</f>
        <v>1.534</v>
      </c>
      <c r="J383" s="34">
        <f>Calculations!L359</f>
        <v>26.048565121412803</v>
      </c>
      <c r="K383" s="34">
        <f>Calculations!G359</f>
        <v>0</v>
      </c>
      <c r="L383" s="34">
        <f>Calculations!K359</f>
        <v>0</v>
      </c>
      <c r="M383" s="34">
        <f>Calculations!F359</f>
        <v>1.0049999999999999</v>
      </c>
      <c r="N383" s="34">
        <f>Calculations!J359</f>
        <v>17.065715741212429</v>
      </c>
      <c r="O383" s="34">
        <f>Calculations!S359</f>
        <v>0.73799999999999999</v>
      </c>
      <c r="P383" s="34">
        <f>Calculations!X359</f>
        <v>12.531839021905247</v>
      </c>
      <c r="Q383" s="34">
        <f>Calculations!P359</f>
        <v>0.13200000000000001</v>
      </c>
      <c r="R383" s="34">
        <f>Calculations!V359</f>
        <v>6.1640346408558324</v>
      </c>
      <c r="S383" s="34">
        <f>Calculations!O359</f>
        <v>0.23100000000000001</v>
      </c>
      <c r="T383" s="34">
        <f>Calculations!T359</f>
        <v>3.9225674987264392</v>
      </c>
      <c r="U383" s="34">
        <f>Calculations!Z359</f>
        <v>0</v>
      </c>
      <c r="V383" s="34">
        <f>Calculations!AB359</f>
        <v>0</v>
      </c>
      <c r="W383" s="34">
        <f>Calculations!AA359</f>
        <v>0</v>
      </c>
      <c r="X383" s="34">
        <f>Calculations!AC359</f>
        <v>0</v>
      </c>
      <c r="Y383" s="34">
        <f>Calculations!AE359</f>
        <v>0.34699999999999998</v>
      </c>
      <c r="Z383" s="34">
        <f>Calculations!AG359</f>
        <v>5.8923416539310578</v>
      </c>
      <c r="AA383" s="34">
        <f>Calculations!AF359</f>
        <v>0.43</v>
      </c>
      <c r="AB383" s="34">
        <f>Calculations!AH359</f>
        <v>7.3017490236033282</v>
      </c>
      <c r="AC383" s="21" t="s">
        <v>52</v>
      </c>
      <c r="AD383" s="20" t="s">
        <v>880</v>
      </c>
      <c r="AE383" s="26" t="s">
        <v>881</v>
      </c>
      <c r="AF383" s="26" t="s">
        <v>886</v>
      </c>
      <c r="AG383" s="26"/>
      <c r="AH383" s="20"/>
    </row>
    <row r="384" spans="2:34" x14ac:dyDescent="0.25">
      <c r="B384" s="11" t="str">
        <f>Calculations!A360</f>
        <v>19P282</v>
      </c>
      <c r="C384" s="20" t="str">
        <f>Calculations!B360</f>
        <v>Dobsons Farm</v>
      </c>
      <c r="D384" s="20" t="str">
        <f>Calculations!C360</f>
        <v>Preston</v>
      </c>
      <c r="E384" s="11" t="str">
        <f>Calculations!D360</f>
        <v>Housing</v>
      </c>
      <c r="F384" s="34">
        <f>Calculations!E360</f>
        <v>1.847</v>
      </c>
      <c r="G384" s="34">
        <f>Calculations!I360</f>
        <v>1.847</v>
      </c>
      <c r="H384" s="34">
        <f>Calculations!M360</f>
        <v>100</v>
      </c>
      <c r="I384" s="34">
        <f>Calculations!H360</f>
        <v>0</v>
      </c>
      <c r="J384" s="34">
        <f>Calculations!L360</f>
        <v>0</v>
      </c>
      <c r="K384" s="34">
        <f>Calculations!G360</f>
        <v>0</v>
      </c>
      <c r="L384" s="34">
        <f>Calculations!K360</f>
        <v>0</v>
      </c>
      <c r="M384" s="34">
        <f>Calculations!F360</f>
        <v>0</v>
      </c>
      <c r="N384" s="34">
        <f>Calculations!J360</f>
        <v>0</v>
      </c>
      <c r="O384" s="34">
        <f>Calculations!S360</f>
        <v>0.39200000000000002</v>
      </c>
      <c r="P384" s="34">
        <f>Calculations!X360</f>
        <v>21.22360584731998</v>
      </c>
      <c r="Q384" s="34">
        <f>Calculations!P360</f>
        <v>0.129</v>
      </c>
      <c r="R384" s="34">
        <f>Calculations!V360</f>
        <v>13.21061180292366</v>
      </c>
      <c r="S384" s="34">
        <f>Calculations!O360</f>
        <v>0.115</v>
      </c>
      <c r="T384" s="34">
        <f>Calculations!T360</f>
        <v>6.2263129399025452</v>
      </c>
      <c r="U384" s="34">
        <f>Calculations!Z360</f>
        <v>0</v>
      </c>
      <c r="V384" s="34">
        <f>Calculations!AB360</f>
        <v>0</v>
      </c>
      <c r="W384" s="34">
        <f>Calculations!AA360</f>
        <v>0</v>
      </c>
      <c r="X384" s="34">
        <f>Calculations!AC360</f>
        <v>0</v>
      </c>
      <c r="Y384" s="34">
        <f>Calculations!AE360</f>
        <v>0.19600000000000001</v>
      </c>
      <c r="Z384" s="34">
        <f>Calculations!AG360</f>
        <v>10.61180292365999</v>
      </c>
      <c r="AA384" s="34">
        <f>Calculations!AF360</f>
        <v>0.17299999999999999</v>
      </c>
      <c r="AB384" s="34">
        <f>Calculations!AH360</f>
        <v>9.3665403356794794</v>
      </c>
      <c r="AC384" s="21" t="s">
        <v>52</v>
      </c>
      <c r="AD384" s="20" t="s">
        <v>883</v>
      </c>
      <c r="AE384" s="26" t="s">
        <v>889</v>
      </c>
      <c r="AF384" s="26" t="s">
        <v>890</v>
      </c>
      <c r="AG384" s="26"/>
      <c r="AH384" s="20"/>
    </row>
    <row r="385" spans="2:34" x14ac:dyDescent="0.25">
      <c r="B385" s="11" t="str">
        <f>Calculations!A361</f>
        <v>19P283</v>
      </c>
      <c r="C385" s="20" t="str">
        <f>Calculations!B361</f>
        <v>Land north of Whittingham, Orchard Farm</v>
      </c>
      <c r="D385" s="20" t="str">
        <f>Calculations!C361</f>
        <v>Preston</v>
      </c>
      <c r="E385" s="11" t="str">
        <f>Calculations!D361</f>
        <v>Housing</v>
      </c>
      <c r="F385" s="34">
        <f>Calculations!E361</f>
        <v>1.7010000000000001</v>
      </c>
      <c r="G385" s="34">
        <f>Calculations!I361</f>
        <v>1.7010000000000001</v>
      </c>
      <c r="H385" s="34">
        <f>Calculations!M361</f>
        <v>100</v>
      </c>
      <c r="I385" s="34">
        <f>Calculations!H361</f>
        <v>0</v>
      </c>
      <c r="J385" s="34">
        <f>Calculations!L361</f>
        <v>0</v>
      </c>
      <c r="K385" s="34">
        <f>Calculations!G361</f>
        <v>0</v>
      </c>
      <c r="L385" s="34">
        <f>Calculations!K361</f>
        <v>0</v>
      </c>
      <c r="M385" s="34">
        <f>Calculations!F361</f>
        <v>0</v>
      </c>
      <c r="N385" s="34">
        <f>Calculations!J361</f>
        <v>0</v>
      </c>
      <c r="O385" s="34">
        <f>Calculations!S361</f>
        <v>0.23799999999999999</v>
      </c>
      <c r="P385" s="34">
        <f>Calculations!X361</f>
        <v>13.991769547325102</v>
      </c>
      <c r="Q385" s="34">
        <f>Calculations!P361</f>
        <v>4.2999999999999997E-2</v>
      </c>
      <c r="R385" s="34">
        <f>Calculations!V361</f>
        <v>5.1734273956496173</v>
      </c>
      <c r="S385" s="34">
        <f>Calculations!O361</f>
        <v>4.4999999999999998E-2</v>
      </c>
      <c r="T385" s="34">
        <f>Calculations!T361</f>
        <v>2.6455026455026456</v>
      </c>
      <c r="U385" s="34">
        <f>Calculations!Z361</f>
        <v>0</v>
      </c>
      <c r="V385" s="34">
        <f>Calculations!AB361</f>
        <v>0</v>
      </c>
      <c r="W385" s="34">
        <f>Calculations!AA361</f>
        <v>0</v>
      </c>
      <c r="X385" s="34">
        <f>Calculations!AC361</f>
        <v>0</v>
      </c>
      <c r="Y385" s="34">
        <f>Calculations!AE361</f>
        <v>0.14899999999999999</v>
      </c>
      <c r="Z385" s="34">
        <f>Calculations!AG361</f>
        <v>8.7595532039976476</v>
      </c>
      <c r="AA385" s="34">
        <f>Calculations!AF361</f>
        <v>0.19500000000000001</v>
      </c>
      <c r="AB385" s="34">
        <f>Calculations!AH361</f>
        <v>11.46384479717813</v>
      </c>
      <c r="AC385" s="21" t="s">
        <v>52</v>
      </c>
      <c r="AD385" s="20" t="s">
        <v>883</v>
      </c>
      <c r="AE385" s="26" t="s">
        <v>889</v>
      </c>
      <c r="AF385" s="26" t="s">
        <v>890</v>
      </c>
      <c r="AG385" s="26"/>
      <c r="AH385" s="20"/>
    </row>
    <row r="386" spans="2:34" x14ac:dyDescent="0.25">
      <c r="B386" s="11" t="str">
        <f>Calculations!A362</f>
        <v>19P284</v>
      </c>
      <c r="C386" s="20" t="str">
        <f>Calculations!B362</f>
        <v>Land East of Preston Road</v>
      </c>
      <c r="D386" s="20" t="str">
        <f>Calculations!C362</f>
        <v>Preston</v>
      </c>
      <c r="E386" s="11" t="str">
        <f>Calculations!D362</f>
        <v>Housing</v>
      </c>
      <c r="F386" s="34">
        <f>Calculations!E362</f>
        <v>8.8079999999999998</v>
      </c>
      <c r="G386" s="34">
        <f>Calculations!I362</f>
        <v>8.8079999999999998</v>
      </c>
      <c r="H386" s="34">
        <f>Calculations!M362</f>
        <v>100</v>
      </c>
      <c r="I386" s="34">
        <f>Calculations!H362</f>
        <v>0</v>
      </c>
      <c r="J386" s="34">
        <f>Calculations!L362</f>
        <v>0</v>
      </c>
      <c r="K386" s="34">
        <f>Calculations!G362</f>
        <v>0</v>
      </c>
      <c r="L386" s="34">
        <f>Calculations!K362</f>
        <v>0</v>
      </c>
      <c r="M386" s="34">
        <f>Calculations!F362</f>
        <v>0</v>
      </c>
      <c r="N386" s="34">
        <f>Calculations!J362</f>
        <v>0</v>
      </c>
      <c r="O386" s="34">
        <f>Calculations!S362</f>
        <v>0.40100000000000002</v>
      </c>
      <c r="P386" s="34">
        <f>Calculations!X362</f>
        <v>4.5526793823796554</v>
      </c>
      <c r="Q386" s="34">
        <f>Calculations!P362</f>
        <v>5.1999999999999998E-2</v>
      </c>
      <c r="R386" s="34">
        <f>Calculations!V362</f>
        <v>1.5099909173478656</v>
      </c>
      <c r="S386" s="34">
        <f>Calculations!O362</f>
        <v>8.1000000000000003E-2</v>
      </c>
      <c r="T386" s="34">
        <f>Calculations!T362</f>
        <v>0.91961852861035431</v>
      </c>
      <c r="U386" s="34">
        <f>Calculations!Z362</f>
        <v>0</v>
      </c>
      <c r="V386" s="34">
        <f>Calculations!AB362</f>
        <v>0</v>
      </c>
      <c r="W386" s="34">
        <f>Calculations!AA362</f>
        <v>0</v>
      </c>
      <c r="X386" s="34">
        <f>Calculations!AC362</f>
        <v>0</v>
      </c>
      <c r="Y386" s="34">
        <f>Calculations!AE362</f>
        <v>0.19</v>
      </c>
      <c r="Z386" s="34">
        <f>Calculations!AG362</f>
        <v>2.1571298819255222</v>
      </c>
      <c r="AA386" s="34">
        <f>Calculations!AF362</f>
        <v>0.35399999999999998</v>
      </c>
      <c r="AB386" s="34">
        <f>Calculations!AH362</f>
        <v>4.0190735694822886</v>
      </c>
      <c r="AC386" s="21" t="s">
        <v>52</v>
      </c>
      <c r="AD386" s="20" t="s">
        <v>883</v>
      </c>
      <c r="AE386" s="26" t="s">
        <v>889</v>
      </c>
      <c r="AF386" s="26" t="s">
        <v>890</v>
      </c>
      <c r="AG386" s="26"/>
      <c r="AH386" s="20"/>
    </row>
    <row r="387" spans="2:34" x14ac:dyDescent="0.25">
      <c r="B387" s="11" t="str">
        <f>Calculations!A363</f>
        <v>19P285</v>
      </c>
      <c r="C387" s="20" t="str">
        <f>Calculations!B363</f>
        <v>Church Hill Farm, Durton Lane</v>
      </c>
      <c r="D387" s="20" t="str">
        <f>Calculations!C363</f>
        <v>Preston</v>
      </c>
      <c r="E387" s="11" t="str">
        <f>Calculations!D363</f>
        <v>Housing</v>
      </c>
      <c r="F387" s="34">
        <f>Calculations!E363</f>
        <v>0.57999999999999996</v>
      </c>
      <c r="G387" s="34">
        <f>Calculations!I363</f>
        <v>0.56699999999999995</v>
      </c>
      <c r="H387" s="34">
        <f>Calculations!M363</f>
        <v>97.758620689655174</v>
      </c>
      <c r="I387" s="34">
        <f>Calculations!H363</f>
        <v>1.2999999999999999E-2</v>
      </c>
      <c r="J387" s="34">
        <f>Calculations!L363</f>
        <v>2.2413793103448274</v>
      </c>
      <c r="K387" s="34">
        <f>Calculations!G363</f>
        <v>0</v>
      </c>
      <c r="L387" s="34">
        <f>Calculations!K363</f>
        <v>0</v>
      </c>
      <c r="M387" s="34">
        <f>Calculations!F363</f>
        <v>0</v>
      </c>
      <c r="N387" s="34">
        <f>Calculations!J363</f>
        <v>0</v>
      </c>
      <c r="O387" s="34">
        <f>Calculations!S363</f>
        <v>0</v>
      </c>
      <c r="P387" s="34">
        <f>Calculations!X363</f>
        <v>0</v>
      </c>
      <c r="Q387" s="34">
        <f>Calculations!P363</f>
        <v>0</v>
      </c>
      <c r="R387" s="34">
        <f>Calculations!V363</f>
        <v>0</v>
      </c>
      <c r="S387" s="34">
        <f>Calculations!O363</f>
        <v>0</v>
      </c>
      <c r="T387" s="34">
        <f>Calculations!T363</f>
        <v>0</v>
      </c>
      <c r="U387" s="34">
        <f>Calculations!Z363</f>
        <v>0</v>
      </c>
      <c r="V387" s="34">
        <f>Calculations!AB363</f>
        <v>0</v>
      </c>
      <c r="W387" s="34">
        <f>Calculations!AA363</f>
        <v>0</v>
      </c>
      <c r="X387" s="34">
        <f>Calculations!AC363</f>
        <v>0</v>
      </c>
      <c r="Y387" s="34">
        <f>Calculations!AE363</f>
        <v>0</v>
      </c>
      <c r="Z387" s="34">
        <f>Calculations!AG363</f>
        <v>0</v>
      </c>
      <c r="AA387" s="34">
        <f>Calculations!AF363</f>
        <v>1E-3</v>
      </c>
      <c r="AB387" s="34">
        <f>Calculations!AH363</f>
        <v>0.17241379310344829</v>
      </c>
      <c r="AC387" s="21" t="s">
        <v>52</v>
      </c>
      <c r="AD387" s="20" t="s">
        <v>883</v>
      </c>
      <c r="AE387" s="26" t="s">
        <v>887</v>
      </c>
      <c r="AF387" s="26" t="s">
        <v>888</v>
      </c>
      <c r="AG387" s="26"/>
      <c r="AH387" s="20"/>
    </row>
    <row r="388" spans="2:34" ht="37.5" x14ac:dyDescent="0.25">
      <c r="B388" s="11" t="str">
        <f>Calculations!A364</f>
        <v>19P286</v>
      </c>
      <c r="C388" s="20" t="str">
        <f>Calculations!B364</f>
        <v>St Marys and St Marks, St Mary Street, Preston, PR1 4AT</v>
      </c>
      <c r="D388" s="20" t="str">
        <f>Calculations!C364</f>
        <v>Preston</v>
      </c>
      <c r="E388" s="11" t="str">
        <f>Calculations!D364</f>
        <v>Employment</v>
      </c>
      <c r="F388" s="34">
        <f>Calculations!E364</f>
        <v>1.752</v>
      </c>
      <c r="G388" s="34">
        <f>Calculations!I364</f>
        <v>1.752</v>
      </c>
      <c r="H388" s="34">
        <f>Calculations!M364</f>
        <v>100</v>
      </c>
      <c r="I388" s="34">
        <f>Calculations!H364</f>
        <v>0</v>
      </c>
      <c r="J388" s="34">
        <f>Calculations!L364</f>
        <v>0</v>
      </c>
      <c r="K388" s="34">
        <f>Calculations!G364</f>
        <v>0</v>
      </c>
      <c r="L388" s="34">
        <f>Calculations!K364</f>
        <v>0</v>
      </c>
      <c r="M388" s="34">
        <f>Calculations!F364</f>
        <v>0</v>
      </c>
      <c r="N388" s="34">
        <f>Calculations!J364</f>
        <v>0</v>
      </c>
      <c r="O388" s="34">
        <f>Calculations!S364</f>
        <v>0.34399999999999997</v>
      </c>
      <c r="P388" s="34">
        <f>Calculations!X364</f>
        <v>19.634703196347029</v>
      </c>
      <c r="Q388" s="34">
        <f>Calculations!P364</f>
        <v>0.13700000000000001</v>
      </c>
      <c r="R388" s="34">
        <f>Calculations!V364</f>
        <v>7.8196347031963471</v>
      </c>
      <c r="S388" s="34">
        <f>Calculations!O364</f>
        <v>0</v>
      </c>
      <c r="T388" s="34">
        <f>Calculations!T364</f>
        <v>0</v>
      </c>
      <c r="U388" s="34">
        <f>Calculations!Z364</f>
        <v>0</v>
      </c>
      <c r="V388" s="34">
        <f>Calculations!AB364</f>
        <v>0</v>
      </c>
      <c r="W388" s="34">
        <f>Calculations!AA364</f>
        <v>0</v>
      </c>
      <c r="X388" s="34">
        <f>Calculations!AC364</f>
        <v>0</v>
      </c>
      <c r="Y388" s="34">
        <f>Calculations!AE364</f>
        <v>0.29499999999999998</v>
      </c>
      <c r="Z388" s="34">
        <f>Calculations!AG364</f>
        <v>16.837899543378995</v>
      </c>
      <c r="AA388" s="34">
        <f>Calculations!AF364</f>
        <v>0.26800000000000002</v>
      </c>
      <c r="AB388" s="34">
        <f>Calculations!AH364</f>
        <v>15.296803652968038</v>
      </c>
      <c r="AC388" s="21" t="s">
        <v>53</v>
      </c>
      <c r="AD388" s="20" t="s">
        <v>883</v>
      </c>
      <c r="AE388" s="26" t="s">
        <v>889</v>
      </c>
      <c r="AF388" s="26" t="s">
        <v>890</v>
      </c>
      <c r="AG388" s="26" t="s">
        <v>926</v>
      </c>
      <c r="AH388" s="20" t="s">
        <v>927</v>
      </c>
    </row>
    <row r="389" spans="2:34" x14ac:dyDescent="0.25">
      <c r="B389" s="11" t="str">
        <f>Calculations!A365</f>
        <v>19P287</v>
      </c>
      <c r="C389" s="20" t="str">
        <f>Calculations!B365</f>
        <v>Former Gasworks, Ribbleton Lane, Preston. PR1 5ST</v>
      </c>
      <c r="D389" s="20" t="str">
        <f>Calculations!C365</f>
        <v>Preston</v>
      </c>
      <c r="E389" s="11" t="str">
        <f>Calculations!D365</f>
        <v>Housing</v>
      </c>
      <c r="F389" s="34">
        <f>Calculations!E365</f>
        <v>1.48</v>
      </c>
      <c r="G389" s="34">
        <f>Calculations!I365</f>
        <v>1.48</v>
      </c>
      <c r="H389" s="34">
        <f>Calculations!M365</f>
        <v>100</v>
      </c>
      <c r="I389" s="34">
        <f>Calculations!H365</f>
        <v>0</v>
      </c>
      <c r="J389" s="34">
        <f>Calculations!L365</f>
        <v>0</v>
      </c>
      <c r="K389" s="34">
        <f>Calculations!G365</f>
        <v>0</v>
      </c>
      <c r="L389" s="34">
        <f>Calculations!K365</f>
        <v>0</v>
      </c>
      <c r="M389" s="34">
        <f>Calculations!F365</f>
        <v>0</v>
      </c>
      <c r="N389" s="34">
        <f>Calculations!J365</f>
        <v>0</v>
      </c>
      <c r="O389" s="34">
        <f>Calculations!S365</f>
        <v>5.0999999999999997E-2</v>
      </c>
      <c r="P389" s="34">
        <f>Calculations!X365</f>
        <v>3.4459459459459456</v>
      </c>
      <c r="Q389" s="34">
        <f>Calculations!P365</f>
        <v>6.0000000000000001E-3</v>
      </c>
      <c r="R389" s="34">
        <f>Calculations!V365</f>
        <v>0.40540540540540543</v>
      </c>
      <c r="S389" s="34">
        <f>Calculations!O365</f>
        <v>0</v>
      </c>
      <c r="T389" s="34">
        <f>Calculations!T365</f>
        <v>0</v>
      </c>
      <c r="U389" s="34">
        <f>Calculations!Z365</f>
        <v>0</v>
      </c>
      <c r="V389" s="34">
        <f>Calculations!AB365</f>
        <v>0</v>
      </c>
      <c r="W389" s="34">
        <f>Calculations!AA365</f>
        <v>0</v>
      </c>
      <c r="X389" s="34">
        <f>Calculations!AC365</f>
        <v>0</v>
      </c>
      <c r="Y389" s="34">
        <f>Calculations!AE365</f>
        <v>3.5000000000000003E-2</v>
      </c>
      <c r="Z389" s="34">
        <f>Calculations!AG365</f>
        <v>2.3648648648648649</v>
      </c>
      <c r="AA389" s="34">
        <f>Calculations!AF365</f>
        <v>5.0999999999999997E-2</v>
      </c>
      <c r="AB389" s="34">
        <f>Calculations!AH365</f>
        <v>3.4459459459459456</v>
      </c>
      <c r="AC389" s="21" t="s">
        <v>52</v>
      </c>
      <c r="AD389" s="20" t="s">
        <v>883</v>
      </c>
      <c r="AE389" s="26" t="s">
        <v>889</v>
      </c>
      <c r="AF389" s="26" t="s">
        <v>890</v>
      </c>
      <c r="AG389" s="26"/>
      <c r="AH389" s="20"/>
    </row>
    <row r="390" spans="2:34" ht="25" x14ac:dyDescent="0.25">
      <c r="B390" s="11" t="str">
        <f>Calculations!A366</f>
        <v>19P288</v>
      </c>
      <c r="C390" s="20" t="str">
        <f>Calculations!B366</f>
        <v>Ribble Heights, Fir Trees Place, Ribbleton, Preston PR2 6PS</v>
      </c>
      <c r="D390" s="20" t="str">
        <f>Calculations!C366</f>
        <v>Preston</v>
      </c>
      <c r="E390" s="11" t="str">
        <f>Calculations!D366</f>
        <v>Housing</v>
      </c>
      <c r="F390" s="34">
        <f>Calculations!E366</f>
        <v>0.44900000000000001</v>
      </c>
      <c r="G390" s="34">
        <f>Calculations!I366</f>
        <v>0.44900000000000001</v>
      </c>
      <c r="H390" s="34">
        <f>Calculations!M366</f>
        <v>100</v>
      </c>
      <c r="I390" s="34">
        <f>Calculations!H366</f>
        <v>0</v>
      </c>
      <c r="J390" s="34">
        <f>Calculations!L366</f>
        <v>0</v>
      </c>
      <c r="K390" s="34">
        <f>Calculations!G366</f>
        <v>0</v>
      </c>
      <c r="L390" s="34">
        <f>Calculations!K366</f>
        <v>0</v>
      </c>
      <c r="M390" s="34">
        <f>Calculations!F366</f>
        <v>0</v>
      </c>
      <c r="N390" s="34">
        <f>Calculations!J366</f>
        <v>0</v>
      </c>
      <c r="O390" s="34">
        <f>Calculations!S366</f>
        <v>0</v>
      </c>
      <c r="P390" s="34">
        <f>Calculations!X366</f>
        <v>0</v>
      </c>
      <c r="Q390" s="34">
        <f>Calculations!P366</f>
        <v>0</v>
      </c>
      <c r="R390" s="34">
        <f>Calculations!V366</f>
        <v>0</v>
      </c>
      <c r="S390" s="34">
        <f>Calculations!O366</f>
        <v>0</v>
      </c>
      <c r="T390" s="34">
        <f>Calculations!T366</f>
        <v>0</v>
      </c>
      <c r="U390" s="34">
        <f>Calculations!Z366</f>
        <v>0</v>
      </c>
      <c r="V390" s="34">
        <f>Calculations!AB366</f>
        <v>0</v>
      </c>
      <c r="W390" s="34">
        <f>Calculations!AA366</f>
        <v>0</v>
      </c>
      <c r="X390" s="34">
        <f>Calculations!AC366</f>
        <v>0</v>
      </c>
      <c r="Y390" s="34">
        <f>Calculations!AE366</f>
        <v>0</v>
      </c>
      <c r="Z390" s="34">
        <f>Calculations!AG366</f>
        <v>0</v>
      </c>
      <c r="AA390" s="34">
        <f>Calculations!AF366</f>
        <v>0</v>
      </c>
      <c r="AB390" s="34">
        <f>Calculations!AH366</f>
        <v>0</v>
      </c>
      <c r="AC390" s="21" t="s">
        <v>52</v>
      </c>
      <c r="AD390" s="20" t="s">
        <v>885</v>
      </c>
      <c r="AE390" s="26" t="s">
        <v>893</v>
      </c>
      <c r="AF390" s="26" t="s">
        <v>894</v>
      </c>
      <c r="AG390" s="26"/>
      <c r="AH390" s="20"/>
    </row>
    <row r="391" spans="2:34" ht="75" x14ac:dyDescent="0.25">
      <c r="B391" s="11" t="str">
        <f>Calculations!A367</f>
        <v>19P290</v>
      </c>
      <c r="C391" s="20" t="str">
        <f>Calculations!B367</f>
        <v>Preston's College, St Vincent's Road</v>
      </c>
      <c r="D391" s="20" t="str">
        <f>Calculations!C367</f>
        <v>Preston</v>
      </c>
      <c r="E391" s="11" t="str">
        <f>Calculations!D367</f>
        <v>Housing</v>
      </c>
      <c r="F391" s="34">
        <f>Calculations!E367</f>
        <v>3.766</v>
      </c>
      <c r="G391" s="34">
        <f>Calculations!I367</f>
        <v>3.625</v>
      </c>
      <c r="H391" s="34">
        <f>Calculations!M367</f>
        <v>96.255974508762606</v>
      </c>
      <c r="I391" s="34">
        <f>Calculations!H367</f>
        <v>0</v>
      </c>
      <c r="J391" s="34">
        <f>Calculations!L367</f>
        <v>0</v>
      </c>
      <c r="K391" s="34">
        <f>Calculations!G367</f>
        <v>0</v>
      </c>
      <c r="L391" s="34">
        <f>Calculations!K367</f>
        <v>0</v>
      </c>
      <c r="M391" s="34">
        <f>Calculations!F367</f>
        <v>0.14099999999999999</v>
      </c>
      <c r="N391" s="34">
        <f>Calculations!J367</f>
        <v>3.7440254912373869</v>
      </c>
      <c r="O391" s="34">
        <f>Calculations!S367</f>
        <v>0.55000000000000004</v>
      </c>
      <c r="P391" s="34">
        <f>Calculations!X367</f>
        <v>14.604354753053638</v>
      </c>
      <c r="Q391" s="34">
        <f>Calculations!P367</f>
        <v>5.7000000000000002E-2</v>
      </c>
      <c r="R391" s="34">
        <f>Calculations!V367</f>
        <v>4.1954328199681363</v>
      </c>
      <c r="S391" s="34">
        <f>Calculations!O367</f>
        <v>0.10100000000000001</v>
      </c>
      <c r="T391" s="34">
        <f>Calculations!T367</f>
        <v>2.6818906001062137</v>
      </c>
      <c r="U391" s="34">
        <f>Calculations!Z367</f>
        <v>0</v>
      </c>
      <c r="V391" s="34">
        <f>Calculations!AB367</f>
        <v>0</v>
      </c>
      <c r="W391" s="34">
        <f>Calculations!AA367</f>
        <v>0</v>
      </c>
      <c r="X391" s="34">
        <f>Calculations!AC367</f>
        <v>0</v>
      </c>
      <c r="Y391" s="34">
        <f>Calculations!AE367</f>
        <v>0.32</v>
      </c>
      <c r="Z391" s="34">
        <f>Calculations!AG367</f>
        <v>8.4970791290493892</v>
      </c>
      <c r="AA391" s="34">
        <f>Calculations!AF367</f>
        <v>0.48099999999999998</v>
      </c>
      <c r="AB391" s="34">
        <f>Calculations!AH367</f>
        <v>12.772172065852363</v>
      </c>
      <c r="AC391" s="21" t="s">
        <v>52</v>
      </c>
      <c r="AD391" s="20" t="s">
        <v>880</v>
      </c>
      <c r="AE391" s="26" t="s">
        <v>881</v>
      </c>
      <c r="AF391" s="26" t="s">
        <v>886</v>
      </c>
      <c r="AG391" s="26" t="s">
        <v>928</v>
      </c>
      <c r="AH391" s="20" t="s">
        <v>906</v>
      </c>
    </row>
    <row r="392" spans="2:34" x14ac:dyDescent="0.25">
      <c r="B392" s="11" t="str">
        <f>Calculations!A368</f>
        <v>19P292</v>
      </c>
      <c r="C392" s="20" t="str">
        <f>Calculations!B368</f>
        <v>Land east and west of Dixons Lane, Grimsargh, PR2 5LG</v>
      </c>
      <c r="D392" s="20" t="str">
        <f>Calculations!C368</f>
        <v>Preston</v>
      </c>
      <c r="E392" s="11" t="str">
        <f>Calculations!D368</f>
        <v>Housing</v>
      </c>
      <c r="F392" s="34">
        <f>Calculations!E368</f>
        <v>7.859</v>
      </c>
      <c r="G392" s="34">
        <f>Calculations!I368</f>
        <v>7.859</v>
      </c>
      <c r="H392" s="34">
        <f>Calculations!M368</f>
        <v>100</v>
      </c>
      <c r="I392" s="34">
        <f>Calculations!H368</f>
        <v>0</v>
      </c>
      <c r="J392" s="34">
        <f>Calculations!L368</f>
        <v>0</v>
      </c>
      <c r="K392" s="34">
        <f>Calculations!G368</f>
        <v>0</v>
      </c>
      <c r="L392" s="34">
        <f>Calculations!K368</f>
        <v>0</v>
      </c>
      <c r="M392" s="34">
        <f>Calculations!F368</f>
        <v>0</v>
      </c>
      <c r="N392" s="34">
        <f>Calculations!J368</f>
        <v>0</v>
      </c>
      <c r="O392" s="34">
        <f>Calculations!S368</f>
        <v>0.39600000000000002</v>
      </c>
      <c r="P392" s="34">
        <f>Calculations!X368</f>
        <v>5.0388090087797437</v>
      </c>
      <c r="Q392" s="34">
        <f>Calculations!P368</f>
        <v>7.8E-2</v>
      </c>
      <c r="R392" s="34">
        <f>Calculations!V368</f>
        <v>1.8831912457055608</v>
      </c>
      <c r="S392" s="34">
        <f>Calculations!O368</f>
        <v>7.0000000000000007E-2</v>
      </c>
      <c r="T392" s="34">
        <f>Calculations!T368</f>
        <v>0.89069856215803545</v>
      </c>
      <c r="U392" s="34">
        <f>Calculations!Z368</f>
        <v>0</v>
      </c>
      <c r="V392" s="34">
        <f>Calculations!AB368</f>
        <v>0</v>
      </c>
      <c r="W392" s="34">
        <f>Calculations!AA368</f>
        <v>0</v>
      </c>
      <c r="X392" s="34">
        <f>Calculations!AC368</f>
        <v>0</v>
      </c>
      <c r="Y392" s="34">
        <f>Calculations!AE368</f>
        <v>0.223</v>
      </c>
      <c r="Z392" s="34">
        <f>Calculations!AG368</f>
        <v>2.8375111337320269</v>
      </c>
      <c r="AA392" s="34">
        <f>Calculations!AF368</f>
        <v>0.375</v>
      </c>
      <c r="AB392" s="34">
        <f>Calculations!AH368</f>
        <v>4.7715994401323325</v>
      </c>
      <c r="AC392" s="21" t="s">
        <v>52</v>
      </c>
      <c r="AD392" s="20" t="s">
        <v>883</v>
      </c>
      <c r="AE392" s="26" t="s">
        <v>889</v>
      </c>
      <c r="AF392" s="26" t="s">
        <v>890</v>
      </c>
      <c r="AG392" s="26"/>
      <c r="AH392" s="20"/>
    </row>
    <row r="393" spans="2:34" x14ac:dyDescent="0.25">
      <c r="B393" s="11" t="str">
        <f>Calculations!A369</f>
        <v>19P293</v>
      </c>
      <c r="C393" s="20" t="str">
        <f>Calculations!B369</f>
        <v>PR4 0RX</v>
      </c>
      <c r="D393" s="20" t="str">
        <f>Calculations!C369</f>
        <v>Preston</v>
      </c>
      <c r="E393" s="11" t="str">
        <f>Calculations!D369</f>
        <v>Housing</v>
      </c>
      <c r="F393" s="34">
        <f>Calculations!E369</f>
        <v>1.43</v>
      </c>
      <c r="G393" s="34">
        <f>Calculations!I369</f>
        <v>1.43</v>
      </c>
      <c r="H393" s="34">
        <f>Calculations!M369</f>
        <v>100</v>
      </c>
      <c r="I393" s="34">
        <f>Calculations!H369</f>
        <v>0</v>
      </c>
      <c r="J393" s="34">
        <f>Calculations!L369</f>
        <v>0</v>
      </c>
      <c r="K393" s="34">
        <f>Calculations!G369</f>
        <v>0</v>
      </c>
      <c r="L393" s="34">
        <f>Calculations!K369</f>
        <v>0</v>
      </c>
      <c r="M393" s="34">
        <f>Calculations!F369</f>
        <v>0</v>
      </c>
      <c r="N393" s="34">
        <f>Calculations!J369</f>
        <v>0</v>
      </c>
      <c r="O393" s="34">
        <f>Calculations!S369</f>
        <v>0.42800000000000005</v>
      </c>
      <c r="P393" s="34">
        <f>Calculations!X369</f>
        <v>29.930069930069937</v>
      </c>
      <c r="Q393" s="34">
        <f>Calculations!P369</f>
        <v>0.14000000000000001</v>
      </c>
      <c r="R393" s="34">
        <f>Calculations!V369</f>
        <v>15.174825174825177</v>
      </c>
      <c r="S393" s="34">
        <f>Calculations!O369</f>
        <v>7.6999999999999999E-2</v>
      </c>
      <c r="T393" s="34">
        <f>Calculations!T369</f>
        <v>5.384615384615385</v>
      </c>
      <c r="U393" s="34">
        <f>Calculations!Z369</f>
        <v>0</v>
      </c>
      <c r="V393" s="34">
        <f>Calculations!AB369</f>
        <v>0</v>
      </c>
      <c r="W393" s="34">
        <f>Calculations!AA369</f>
        <v>0</v>
      </c>
      <c r="X393" s="34">
        <f>Calculations!AC369</f>
        <v>0</v>
      </c>
      <c r="Y393" s="34">
        <f>Calculations!AE369</f>
        <v>0.17699999999999999</v>
      </c>
      <c r="Z393" s="34">
        <f>Calculations!AG369</f>
        <v>12.377622377622377</v>
      </c>
      <c r="AA393" s="34">
        <f>Calculations!AF369</f>
        <v>0.16900000000000001</v>
      </c>
      <c r="AB393" s="34">
        <f>Calculations!AH369</f>
        <v>11.81818181818182</v>
      </c>
      <c r="AC393" s="21" t="s">
        <v>52</v>
      </c>
      <c r="AD393" s="20" t="s">
        <v>883</v>
      </c>
      <c r="AE393" s="26" t="s">
        <v>889</v>
      </c>
      <c r="AF393" s="26" t="s">
        <v>890</v>
      </c>
      <c r="AG393" s="26"/>
      <c r="AH393" s="20"/>
    </row>
    <row r="394" spans="2:34" x14ac:dyDescent="0.25">
      <c r="B394" s="11" t="str">
        <f>Calculations!A370</f>
        <v>19P294</v>
      </c>
      <c r="C394" s="20" t="str">
        <f>Calculations!B370</f>
        <v>Land South of Grimsargh</v>
      </c>
      <c r="D394" s="20" t="str">
        <f>Calculations!C370</f>
        <v>Preston</v>
      </c>
      <c r="E394" s="11" t="str">
        <f>Calculations!D370</f>
        <v>Housing</v>
      </c>
      <c r="F394" s="34">
        <f>Calculations!E370</f>
        <v>8.9670000000000005</v>
      </c>
      <c r="G394" s="34">
        <f>Calculations!I370</f>
        <v>8.9670000000000005</v>
      </c>
      <c r="H394" s="34">
        <f>Calculations!M370</f>
        <v>100</v>
      </c>
      <c r="I394" s="34">
        <f>Calculations!H370</f>
        <v>0</v>
      </c>
      <c r="J394" s="34">
        <f>Calculations!L370</f>
        <v>0</v>
      </c>
      <c r="K394" s="34">
        <f>Calculations!G370</f>
        <v>0</v>
      </c>
      <c r="L394" s="34">
        <f>Calculations!K370</f>
        <v>0</v>
      </c>
      <c r="M394" s="34">
        <f>Calculations!F370</f>
        <v>0</v>
      </c>
      <c r="N394" s="34">
        <f>Calculations!J370</f>
        <v>0</v>
      </c>
      <c r="O394" s="34">
        <f>Calculations!S370</f>
        <v>0.41599999999999998</v>
      </c>
      <c r="P394" s="34">
        <f>Calculations!X370</f>
        <v>4.6392327422772386</v>
      </c>
      <c r="Q394" s="34">
        <f>Calculations!P370</f>
        <v>5.0999999999999997E-2</v>
      </c>
      <c r="R394" s="34">
        <f>Calculations!V370</f>
        <v>1.4720642355302775</v>
      </c>
      <c r="S394" s="34">
        <f>Calculations!O370</f>
        <v>8.1000000000000003E-2</v>
      </c>
      <c r="T394" s="34">
        <f>Calculations!T370</f>
        <v>0.90331214452994313</v>
      </c>
      <c r="U394" s="34">
        <f>Calculations!Z370</f>
        <v>0</v>
      </c>
      <c r="V394" s="34">
        <f>Calculations!AB370</f>
        <v>0</v>
      </c>
      <c r="W394" s="34">
        <f>Calculations!AA370</f>
        <v>0</v>
      </c>
      <c r="X394" s="34">
        <f>Calculations!AC370</f>
        <v>0</v>
      </c>
      <c r="Y394" s="34">
        <f>Calculations!AE370</f>
        <v>0.19500000000000001</v>
      </c>
      <c r="Z394" s="34">
        <f>Calculations!AG370</f>
        <v>2.1746403479424559</v>
      </c>
      <c r="AA394" s="34">
        <f>Calculations!AF370</f>
        <v>0.373</v>
      </c>
      <c r="AB394" s="34">
        <f>Calculations!AH370</f>
        <v>4.1596966655514667</v>
      </c>
      <c r="AC394" s="21" t="s">
        <v>52</v>
      </c>
      <c r="AD394" s="20" t="s">
        <v>883</v>
      </c>
      <c r="AE394" s="26" t="s">
        <v>889</v>
      </c>
      <c r="AF394" s="26" t="s">
        <v>890</v>
      </c>
      <c r="AG394" s="26"/>
      <c r="AH394" s="20"/>
    </row>
    <row r="395" spans="2:34" ht="75" x14ac:dyDescent="0.25">
      <c r="B395" s="11" t="str">
        <f>Calculations!A371</f>
        <v>19P296</v>
      </c>
      <c r="C395" s="20" t="str">
        <f>Calculations!B371</f>
        <v>Swillbrook House, Rosemary Lane</v>
      </c>
      <c r="D395" s="20" t="str">
        <f>Calculations!C371</f>
        <v>Preston</v>
      </c>
      <c r="E395" s="11" t="str">
        <f>Calculations!D371</f>
        <v>Housing</v>
      </c>
      <c r="F395" s="34">
        <f>Calculations!E371</f>
        <v>0.91300000000000003</v>
      </c>
      <c r="G395" s="34">
        <f>Calculations!I371</f>
        <v>0.85299999999999998</v>
      </c>
      <c r="H395" s="34">
        <f>Calculations!M371</f>
        <v>93.428258488499452</v>
      </c>
      <c r="I395" s="34">
        <f>Calculations!H371</f>
        <v>0</v>
      </c>
      <c r="J395" s="34">
        <f>Calculations!L371</f>
        <v>0</v>
      </c>
      <c r="K395" s="34">
        <f>Calculations!G371</f>
        <v>0</v>
      </c>
      <c r="L395" s="34">
        <f>Calculations!K371</f>
        <v>0</v>
      </c>
      <c r="M395" s="34">
        <f>Calculations!F371</f>
        <v>0.06</v>
      </c>
      <c r="N395" s="34">
        <f>Calculations!J371</f>
        <v>6.5717415115005462</v>
      </c>
      <c r="O395" s="34">
        <f>Calculations!S371</f>
        <v>2.8000000000000001E-2</v>
      </c>
      <c r="P395" s="34">
        <f>Calculations!X371</f>
        <v>3.0668127053669223</v>
      </c>
      <c r="Q395" s="34">
        <f>Calculations!P371</f>
        <v>2E-3</v>
      </c>
      <c r="R395" s="34">
        <f>Calculations!V371</f>
        <v>0.32858707557502737</v>
      </c>
      <c r="S395" s="34">
        <f>Calculations!O371</f>
        <v>1E-3</v>
      </c>
      <c r="T395" s="34">
        <f>Calculations!T371</f>
        <v>0.10952902519167579</v>
      </c>
      <c r="U395" s="34">
        <f>Calculations!Z371</f>
        <v>0</v>
      </c>
      <c r="V395" s="34">
        <f>Calculations!AB371</f>
        <v>0</v>
      </c>
      <c r="W395" s="34">
        <f>Calculations!AA371</f>
        <v>0</v>
      </c>
      <c r="X395" s="34">
        <f>Calculations!AC371</f>
        <v>0</v>
      </c>
      <c r="Y395" s="34">
        <f>Calculations!AE371</f>
        <v>1.2E-2</v>
      </c>
      <c r="Z395" s="34">
        <f>Calculations!AG371</f>
        <v>1.3143483023001095</v>
      </c>
      <c r="AA395" s="34">
        <f>Calculations!AF371</f>
        <v>3.5999999999999997E-2</v>
      </c>
      <c r="AB395" s="34">
        <f>Calculations!AH371</f>
        <v>3.9430449069003282</v>
      </c>
      <c r="AC395" s="21" t="s">
        <v>52</v>
      </c>
      <c r="AD395" s="20" t="s">
        <v>880</v>
      </c>
      <c r="AE395" s="26" t="s">
        <v>881</v>
      </c>
      <c r="AF395" s="26" t="s">
        <v>886</v>
      </c>
      <c r="AG395" s="26"/>
      <c r="AH395" s="20"/>
    </row>
    <row r="396" spans="2:34" x14ac:dyDescent="0.25">
      <c r="B396" s="11" t="str">
        <f>Calculations!A372</f>
        <v>19P297</v>
      </c>
      <c r="C396" s="20" t="str">
        <f>Calculations!B372</f>
        <v>Land west of Chipping Lane</v>
      </c>
      <c r="D396" s="20" t="str">
        <f>Calculations!C372</f>
        <v>Preston</v>
      </c>
      <c r="E396" s="11" t="str">
        <f>Calculations!D372</f>
        <v>Mixed Use</v>
      </c>
      <c r="F396" s="34">
        <f>Calculations!E372</f>
        <v>12.365</v>
      </c>
      <c r="G396" s="34">
        <f>Calculations!I372</f>
        <v>12.365</v>
      </c>
      <c r="H396" s="34">
        <f>Calculations!M372</f>
        <v>100</v>
      </c>
      <c r="I396" s="34">
        <f>Calculations!H372</f>
        <v>0</v>
      </c>
      <c r="J396" s="34">
        <f>Calculations!L372</f>
        <v>0</v>
      </c>
      <c r="K396" s="34">
        <f>Calculations!G372</f>
        <v>0</v>
      </c>
      <c r="L396" s="34">
        <f>Calculations!K372</f>
        <v>0</v>
      </c>
      <c r="M396" s="34">
        <f>Calculations!F372</f>
        <v>0</v>
      </c>
      <c r="N396" s="34">
        <f>Calculations!J372</f>
        <v>0</v>
      </c>
      <c r="O396" s="34">
        <f>Calculations!S372</f>
        <v>0.94899999999999995</v>
      </c>
      <c r="P396" s="34">
        <f>Calculations!X372</f>
        <v>7.6748887990295183</v>
      </c>
      <c r="Q396" s="34">
        <f>Calculations!P372</f>
        <v>0.13100000000000001</v>
      </c>
      <c r="R396" s="34">
        <f>Calculations!V372</f>
        <v>2.7254346947027899</v>
      </c>
      <c r="S396" s="34">
        <f>Calculations!O372</f>
        <v>0.20599999999999999</v>
      </c>
      <c r="T396" s="34">
        <f>Calculations!T372</f>
        <v>1.6659927213910228</v>
      </c>
      <c r="U396" s="34">
        <f>Calculations!Z372</f>
        <v>0</v>
      </c>
      <c r="V396" s="34">
        <f>Calculations!AB372</f>
        <v>0</v>
      </c>
      <c r="W396" s="34">
        <f>Calculations!AA372</f>
        <v>0</v>
      </c>
      <c r="X396" s="34">
        <f>Calculations!AC372</f>
        <v>0</v>
      </c>
      <c r="Y396" s="34">
        <f>Calculations!AE372</f>
        <v>0.61599999999999999</v>
      </c>
      <c r="Z396" s="34">
        <f>Calculations!AG372</f>
        <v>4.9818034775576221</v>
      </c>
      <c r="AA396" s="34">
        <f>Calculations!AF372</f>
        <v>1.1060000000000001</v>
      </c>
      <c r="AB396" s="34">
        <f>Calculations!AH372</f>
        <v>8.9446016983420957</v>
      </c>
      <c r="AC396" s="21" t="s">
        <v>52</v>
      </c>
      <c r="AD396" s="20" t="s">
        <v>883</v>
      </c>
      <c r="AE396" s="26" t="s">
        <v>889</v>
      </c>
      <c r="AF396" s="26" t="s">
        <v>890</v>
      </c>
      <c r="AG396" s="26"/>
      <c r="AH396" s="20"/>
    </row>
    <row r="397" spans="2:34" x14ac:dyDescent="0.25">
      <c r="B397" s="11" t="str">
        <f>Calculations!A373</f>
        <v>19P298</v>
      </c>
      <c r="C397" s="20" t="str">
        <f>Calculations!B373</f>
        <v>Land south of 126A Whittingham Lane</v>
      </c>
      <c r="D397" s="20" t="str">
        <f>Calculations!C373</f>
        <v>Preston</v>
      </c>
      <c r="E397" s="11" t="str">
        <f>Calculations!D373</f>
        <v>Housing</v>
      </c>
      <c r="F397" s="34">
        <f>Calculations!E373</f>
        <v>6.8209999999999997</v>
      </c>
      <c r="G397" s="34">
        <f>Calculations!I373</f>
        <v>6.8209999999999997</v>
      </c>
      <c r="H397" s="34">
        <f>Calculations!M373</f>
        <v>100</v>
      </c>
      <c r="I397" s="34">
        <f>Calculations!H373</f>
        <v>0</v>
      </c>
      <c r="J397" s="34">
        <f>Calculations!L373</f>
        <v>0</v>
      </c>
      <c r="K397" s="34">
        <f>Calculations!G373</f>
        <v>0</v>
      </c>
      <c r="L397" s="34">
        <f>Calculations!K373</f>
        <v>0</v>
      </c>
      <c r="M397" s="34">
        <f>Calculations!F373</f>
        <v>0</v>
      </c>
      <c r="N397" s="34">
        <f>Calculations!J373</f>
        <v>0</v>
      </c>
      <c r="O397" s="34">
        <f>Calculations!S373</f>
        <v>0.71599999999999997</v>
      </c>
      <c r="P397" s="34">
        <f>Calculations!X373</f>
        <v>10.496994575575428</v>
      </c>
      <c r="Q397" s="34">
        <f>Calculations!P373</f>
        <v>0.22700000000000001</v>
      </c>
      <c r="R397" s="34">
        <f>Calculations!V373</f>
        <v>4.955285148805161</v>
      </c>
      <c r="S397" s="34">
        <f>Calculations!O373</f>
        <v>0.111</v>
      </c>
      <c r="T397" s="34">
        <f>Calculations!T373</f>
        <v>1.6273273713531742</v>
      </c>
      <c r="U397" s="34">
        <f>Calculations!Z373</f>
        <v>0</v>
      </c>
      <c r="V397" s="34">
        <f>Calculations!AB373</f>
        <v>0</v>
      </c>
      <c r="W397" s="34">
        <f>Calculations!AA373</f>
        <v>0</v>
      </c>
      <c r="X397" s="34">
        <f>Calculations!AC373</f>
        <v>0</v>
      </c>
      <c r="Y397" s="34">
        <f>Calculations!AE373</f>
        <v>0.36499999999999999</v>
      </c>
      <c r="Z397" s="34">
        <f>Calculations!AG373</f>
        <v>5.3511215364316085</v>
      </c>
      <c r="AA397" s="34">
        <f>Calculations!AF373</f>
        <v>0.46100000000000002</v>
      </c>
      <c r="AB397" s="34">
        <f>Calculations!AH373</f>
        <v>6.7585398035478681</v>
      </c>
      <c r="AC397" s="21" t="s">
        <v>52</v>
      </c>
      <c r="AD397" s="20" t="s">
        <v>883</v>
      </c>
      <c r="AE397" s="26" t="s">
        <v>889</v>
      </c>
      <c r="AF397" s="26" t="s">
        <v>890</v>
      </c>
      <c r="AG397" s="26"/>
      <c r="AH397" s="20"/>
    </row>
    <row r="398" spans="2:34" ht="25" x14ac:dyDescent="0.25">
      <c r="B398" s="11" t="str">
        <f>Calculations!A374</f>
        <v>19P299</v>
      </c>
      <c r="C398" s="20" t="str">
        <f>Calculations!B374</f>
        <v>Land &amp; Building south of Root Lane adj Rose Grove Farm, Roots Lane</v>
      </c>
      <c r="D398" s="20" t="str">
        <f>Calculations!C374</f>
        <v>Preston</v>
      </c>
      <c r="E398" s="11" t="str">
        <f>Calculations!D374</f>
        <v>Housing</v>
      </c>
      <c r="F398" s="34">
        <f>Calculations!E374</f>
        <v>0.70399999999999996</v>
      </c>
      <c r="G398" s="34">
        <f>Calculations!I374</f>
        <v>0.70399999999999996</v>
      </c>
      <c r="H398" s="34">
        <f>Calculations!M374</f>
        <v>100</v>
      </c>
      <c r="I398" s="34">
        <f>Calculations!H374</f>
        <v>0</v>
      </c>
      <c r="J398" s="34">
        <f>Calculations!L374</f>
        <v>0</v>
      </c>
      <c r="K398" s="34">
        <f>Calculations!G374</f>
        <v>0</v>
      </c>
      <c r="L398" s="34">
        <f>Calculations!K374</f>
        <v>0</v>
      </c>
      <c r="M398" s="34">
        <f>Calculations!F374</f>
        <v>0</v>
      </c>
      <c r="N398" s="34">
        <f>Calculations!J374</f>
        <v>0</v>
      </c>
      <c r="O398" s="34">
        <f>Calculations!S374</f>
        <v>3.7999999999999999E-2</v>
      </c>
      <c r="P398" s="34">
        <f>Calculations!X374</f>
        <v>5.3977272727272725</v>
      </c>
      <c r="Q398" s="34">
        <f>Calculations!P374</f>
        <v>4.0000000000000001E-3</v>
      </c>
      <c r="R398" s="34">
        <f>Calculations!V374</f>
        <v>2.6988636363636362</v>
      </c>
      <c r="S398" s="34">
        <f>Calculations!O374</f>
        <v>1.4999999999999999E-2</v>
      </c>
      <c r="T398" s="34">
        <f>Calculations!T374</f>
        <v>2.1306818181818183</v>
      </c>
      <c r="U398" s="34">
        <f>Calculations!Z374</f>
        <v>0</v>
      </c>
      <c r="V398" s="34">
        <f>Calculations!AB374</f>
        <v>0</v>
      </c>
      <c r="W398" s="34">
        <f>Calculations!AA374</f>
        <v>0</v>
      </c>
      <c r="X398" s="34">
        <f>Calculations!AC374</f>
        <v>0</v>
      </c>
      <c r="Y398" s="34">
        <f>Calculations!AE374</f>
        <v>0.01</v>
      </c>
      <c r="Z398" s="34">
        <f>Calculations!AG374</f>
        <v>1.4204545454545456</v>
      </c>
      <c r="AA398" s="34">
        <f>Calculations!AF374</f>
        <v>3.5000000000000003E-2</v>
      </c>
      <c r="AB398" s="34">
        <f>Calculations!AH374</f>
        <v>4.9715909090909092</v>
      </c>
      <c r="AC398" s="21" t="s">
        <v>52</v>
      </c>
      <c r="AD398" s="20" t="s">
        <v>883</v>
      </c>
      <c r="AE398" s="26" t="s">
        <v>889</v>
      </c>
      <c r="AF398" s="26" t="s">
        <v>890</v>
      </c>
      <c r="AG398" s="26"/>
      <c r="AH398" s="20"/>
    </row>
    <row r="399" spans="2:34" ht="25" x14ac:dyDescent="0.25">
      <c r="B399" s="11" t="str">
        <f>Calculations!A375</f>
        <v>19P300</v>
      </c>
      <c r="C399" s="20" t="str">
        <f>Calculations!B375</f>
        <v>Land at Woodplumpton Road, Woodplumpton, Preston, PR4 0TA</v>
      </c>
      <c r="D399" s="20" t="str">
        <f>Calculations!C375</f>
        <v>Preston</v>
      </c>
      <c r="E399" s="11" t="str">
        <f>Calculations!D375</f>
        <v>Housing</v>
      </c>
      <c r="F399" s="34">
        <f>Calculations!E375</f>
        <v>0.75900000000000001</v>
      </c>
      <c r="G399" s="34">
        <f>Calculations!I375</f>
        <v>0.75900000000000001</v>
      </c>
      <c r="H399" s="34">
        <f>Calculations!M375</f>
        <v>100</v>
      </c>
      <c r="I399" s="34">
        <f>Calculations!H375</f>
        <v>0</v>
      </c>
      <c r="J399" s="34">
        <f>Calculations!L375</f>
        <v>0</v>
      </c>
      <c r="K399" s="34">
        <f>Calculations!G375</f>
        <v>0</v>
      </c>
      <c r="L399" s="34">
        <f>Calculations!K375</f>
        <v>0</v>
      </c>
      <c r="M399" s="34">
        <f>Calculations!F375</f>
        <v>0</v>
      </c>
      <c r="N399" s="34">
        <f>Calculations!J375</f>
        <v>0</v>
      </c>
      <c r="O399" s="34">
        <f>Calculations!S375</f>
        <v>0.10299999999999999</v>
      </c>
      <c r="P399" s="34">
        <f>Calculations!X375</f>
        <v>13.570487483530961</v>
      </c>
      <c r="Q399" s="34">
        <f>Calculations!P375</f>
        <v>1.0999999999999999E-2</v>
      </c>
      <c r="R399" s="34">
        <f>Calculations!V375</f>
        <v>3.9525691699604746</v>
      </c>
      <c r="S399" s="34">
        <f>Calculations!O375</f>
        <v>1.9E-2</v>
      </c>
      <c r="T399" s="34">
        <f>Calculations!T375</f>
        <v>2.5032938076416338</v>
      </c>
      <c r="U399" s="34">
        <f>Calculations!Z375</f>
        <v>0</v>
      </c>
      <c r="V399" s="34">
        <f>Calculations!AB375</f>
        <v>0</v>
      </c>
      <c r="W399" s="34">
        <f>Calculations!AA375</f>
        <v>0</v>
      </c>
      <c r="X399" s="34">
        <f>Calculations!AC375</f>
        <v>0</v>
      </c>
      <c r="Y399" s="34">
        <f>Calculations!AE375</f>
        <v>7.0000000000000007E-2</v>
      </c>
      <c r="Z399" s="34">
        <f>Calculations!AG375</f>
        <v>9.2226613965744413</v>
      </c>
      <c r="AA399" s="34">
        <f>Calculations!AF375</f>
        <v>0.10100000000000001</v>
      </c>
      <c r="AB399" s="34">
        <f>Calculations!AH375</f>
        <v>13.306982872200265</v>
      </c>
      <c r="AC399" s="21" t="s">
        <v>52</v>
      </c>
      <c r="AD399" s="20" t="s">
        <v>883</v>
      </c>
      <c r="AE399" s="26" t="s">
        <v>889</v>
      </c>
      <c r="AF399" s="26" t="s">
        <v>890</v>
      </c>
      <c r="AG399" s="26"/>
      <c r="AH399" s="20"/>
    </row>
    <row r="400" spans="2:34" ht="75" x14ac:dyDescent="0.25">
      <c r="B400" s="11" t="str">
        <f>Calculations!A376</f>
        <v>19P301</v>
      </c>
      <c r="C400" s="20" t="str">
        <f>Calculations!B376</f>
        <v>Dean Farm, Pudding Pie Nook Lane</v>
      </c>
      <c r="D400" s="20" t="str">
        <f>Calculations!C376</f>
        <v>Preston</v>
      </c>
      <c r="E400" s="11" t="str">
        <f>Calculations!D376</f>
        <v>Housing</v>
      </c>
      <c r="F400" s="34">
        <f>Calculations!E376</f>
        <v>1.2170000000000001</v>
      </c>
      <c r="G400" s="34">
        <f>Calculations!I376</f>
        <v>1.1850000000000001</v>
      </c>
      <c r="H400" s="34">
        <f>Calculations!M376</f>
        <v>97.370583401807721</v>
      </c>
      <c r="I400" s="34">
        <f>Calculations!H376</f>
        <v>0</v>
      </c>
      <c r="J400" s="34">
        <f>Calculations!L376</f>
        <v>0</v>
      </c>
      <c r="K400" s="34">
        <f>Calculations!G376</f>
        <v>0</v>
      </c>
      <c r="L400" s="34">
        <f>Calculations!K376</f>
        <v>0</v>
      </c>
      <c r="M400" s="34">
        <f>Calculations!F376</f>
        <v>3.2000000000000001E-2</v>
      </c>
      <c r="N400" s="34">
        <f>Calculations!J376</f>
        <v>2.6294165981922761</v>
      </c>
      <c r="O400" s="34">
        <f>Calculations!S376</f>
        <v>3.7999999999999999E-2</v>
      </c>
      <c r="P400" s="34">
        <f>Calculations!X376</f>
        <v>3.1224322103533275</v>
      </c>
      <c r="Q400" s="34">
        <f>Calculations!P376</f>
        <v>3.0000000000000001E-3</v>
      </c>
      <c r="R400" s="34">
        <f>Calculations!V376</f>
        <v>1.3147082990961381</v>
      </c>
      <c r="S400" s="34">
        <f>Calculations!O376</f>
        <v>1.2999999999999999E-2</v>
      </c>
      <c r="T400" s="34">
        <f>Calculations!T376</f>
        <v>1.0682004930156122</v>
      </c>
      <c r="U400" s="34">
        <f>Calculations!Z376</f>
        <v>0</v>
      </c>
      <c r="V400" s="34">
        <f>Calculations!AB376</f>
        <v>0</v>
      </c>
      <c r="W400" s="34">
        <f>Calculations!AA376</f>
        <v>0</v>
      </c>
      <c r="X400" s="34">
        <f>Calculations!AC376</f>
        <v>0</v>
      </c>
      <c r="Y400" s="34">
        <f>Calculations!AE376</f>
        <v>7.0000000000000001E-3</v>
      </c>
      <c r="Z400" s="34">
        <f>Calculations!AG376</f>
        <v>0.57518488085456043</v>
      </c>
      <c r="AA400" s="34">
        <f>Calculations!AF376</f>
        <v>6.7000000000000004E-2</v>
      </c>
      <c r="AB400" s="34">
        <f>Calculations!AH376</f>
        <v>5.5053410024650775</v>
      </c>
      <c r="AC400" s="21" t="s">
        <v>52</v>
      </c>
      <c r="AD400" s="20" t="s">
        <v>880</v>
      </c>
      <c r="AE400" s="26" t="s">
        <v>881</v>
      </c>
      <c r="AF400" s="26" t="s">
        <v>886</v>
      </c>
      <c r="AG400" s="26"/>
      <c r="AH400" s="20"/>
    </row>
    <row r="401" spans="2:34" ht="75" x14ac:dyDescent="0.25">
      <c r="B401" s="11" t="str">
        <f>Calculations!A377</f>
        <v>19P302</v>
      </c>
      <c r="C401" s="20" t="str">
        <f>Calculations!B377</f>
        <v>Land to the west of Garstang Road</v>
      </c>
      <c r="D401" s="20" t="str">
        <f>Calculations!C377</f>
        <v>Preston</v>
      </c>
      <c r="E401" s="11" t="str">
        <f>Calculations!D377</f>
        <v>Housing</v>
      </c>
      <c r="F401" s="34">
        <f>Calculations!E377</f>
        <v>25.629000000000001</v>
      </c>
      <c r="G401" s="34">
        <f>Calculations!I377</f>
        <v>20.049000000000003</v>
      </c>
      <c r="H401" s="34">
        <f>Calculations!M377</f>
        <v>78.227788832962659</v>
      </c>
      <c r="I401" s="34">
        <f>Calculations!H377</f>
        <v>1.403</v>
      </c>
      <c r="J401" s="34">
        <f>Calculations!L377</f>
        <v>5.4742674314253383</v>
      </c>
      <c r="K401" s="34">
        <f>Calculations!G377</f>
        <v>0</v>
      </c>
      <c r="L401" s="34">
        <f>Calculations!K377</f>
        <v>0</v>
      </c>
      <c r="M401" s="34">
        <f>Calculations!F377</f>
        <v>4.1769999999999996</v>
      </c>
      <c r="N401" s="34">
        <f>Calculations!J377</f>
        <v>16.297943735612002</v>
      </c>
      <c r="O401" s="34">
        <f>Calculations!S377</f>
        <v>3.4630000000000001</v>
      </c>
      <c r="P401" s="34">
        <f>Calculations!X377</f>
        <v>13.512037145421202</v>
      </c>
      <c r="Q401" s="34">
        <f>Calculations!P377</f>
        <v>0.33900000000000002</v>
      </c>
      <c r="R401" s="34">
        <f>Calculations!V377</f>
        <v>4.3271294236997146</v>
      </c>
      <c r="S401" s="34">
        <f>Calculations!O377</f>
        <v>0.77</v>
      </c>
      <c r="T401" s="34">
        <f>Calculations!T377</f>
        <v>3.0044090678528228</v>
      </c>
      <c r="U401" s="34">
        <f>Calculations!Z377</f>
        <v>2.7E-2</v>
      </c>
      <c r="V401" s="34">
        <f>Calculations!AB377</f>
        <v>0.10534940887276133</v>
      </c>
      <c r="W401" s="34">
        <f>Calculations!AA377</f>
        <v>0</v>
      </c>
      <c r="X401" s="34">
        <f>Calculations!AC377</f>
        <v>0</v>
      </c>
      <c r="Y401" s="34">
        <f>Calculations!AE377</f>
        <v>0.98699999999999999</v>
      </c>
      <c r="Z401" s="34">
        <f>Calculations!AG377</f>
        <v>3.8511061687931636</v>
      </c>
      <c r="AA401" s="34">
        <f>Calculations!AF377</f>
        <v>2.625</v>
      </c>
      <c r="AB401" s="34">
        <f>Calculations!AH377</f>
        <v>10.24230364040735</v>
      </c>
      <c r="AC401" s="21" t="s">
        <v>52</v>
      </c>
      <c r="AD401" s="20" t="s">
        <v>880</v>
      </c>
      <c r="AE401" s="26" t="s">
        <v>881</v>
      </c>
      <c r="AF401" s="26" t="s">
        <v>886</v>
      </c>
      <c r="AG401" s="26"/>
      <c r="AH401" s="20"/>
    </row>
    <row r="402" spans="2:34" ht="25" x14ac:dyDescent="0.25">
      <c r="B402" s="11" t="str">
        <f>Calculations!A378</f>
        <v>19P303</v>
      </c>
      <c r="C402" s="20" t="str">
        <f>Calculations!B378</f>
        <v>Land adjacent to 3 Green Nook Cottages, Green Nook Lane</v>
      </c>
      <c r="D402" s="20" t="str">
        <f>Calculations!C378</f>
        <v>Preston</v>
      </c>
      <c r="E402" s="11" t="str">
        <f>Calculations!D378</f>
        <v>Housing</v>
      </c>
      <c r="F402" s="34">
        <f>Calculations!E378</f>
        <v>0.11</v>
      </c>
      <c r="G402" s="34">
        <f>Calculations!I378</f>
        <v>0.11</v>
      </c>
      <c r="H402" s="34">
        <f>Calculations!M378</f>
        <v>100</v>
      </c>
      <c r="I402" s="34">
        <f>Calculations!H378</f>
        <v>0</v>
      </c>
      <c r="J402" s="34">
        <f>Calculations!L378</f>
        <v>0</v>
      </c>
      <c r="K402" s="34">
        <f>Calculations!G378</f>
        <v>0</v>
      </c>
      <c r="L402" s="34">
        <f>Calculations!K378</f>
        <v>0</v>
      </c>
      <c r="M402" s="34">
        <f>Calculations!F378</f>
        <v>0</v>
      </c>
      <c r="N402" s="34">
        <f>Calculations!J378</f>
        <v>0</v>
      </c>
      <c r="O402" s="34">
        <f>Calculations!S378</f>
        <v>1.6E-2</v>
      </c>
      <c r="P402" s="34">
        <f>Calculations!X378</f>
        <v>14.545454545454545</v>
      </c>
      <c r="Q402" s="34">
        <f>Calculations!P378</f>
        <v>1E-3</v>
      </c>
      <c r="R402" s="34">
        <f>Calculations!V378</f>
        <v>0.90909090909090906</v>
      </c>
      <c r="S402" s="34">
        <f>Calculations!O378</f>
        <v>0</v>
      </c>
      <c r="T402" s="34">
        <f>Calculations!T378</f>
        <v>0</v>
      </c>
      <c r="U402" s="34">
        <f>Calculations!Z378</f>
        <v>0</v>
      </c>
      <c r="V402" s="34">
        <f>Calculations!AB378</f>
        <v>0</v>
      </c>
      <c r="W402" s="34">
        <f>Calculations!AA378</f>
        <v>0</v>
      </c>
      <c r="X402" s="34">
        <f>Calculations!AC378</f>
        <v>0</v>
      </c>
      <c r="Y402" s="34">
        <f>Calculations!AE378</f>
        <v>1.2999999999999999E-2</v>
      </c>
      <c r="Z402" s="34">
        <f>Calculations!AG378</f>
        <v>11.818181818181818</v>
      </c>
      <c r="AA402" s="34">
        <f>Calculations!AF378</f>
        <v>2.5999999999999999E-2</v>
      </c>
      <c r="AB402" s="34">
        <f>Calculations!AH378</f>
        <v>23.636363636363637</v>
      </c>
      <c r="AC402" s="21" t="s">
        <v>52</v>
      </c>
      <c r="AD402" s="20" t="s">
        <v>883</v>
      </c>
      <c r="AE402" s="26" t="s">
        <v>889</v>
      </c>
      <c r="AF402" s="26" t="s">
        <v>890</v>
      </c>
      <c r="AG402" s="26"/>
      <c r="AH402" s="20"/>
    </row>
    <row r="403" spans="2:34" x14ac:dyDescent="0.25">
      <c r="B403" s="11" t="str">
        <f>Calculations!A379</f>
        <v>19P307a</v>
      </c>
      <c r="C403" s="20" t="str">
        <f>Calculations!B379</f>
        <v>Former Fishwick Hall Golf Course, Glenluce Drive</v>
      </c>
      <c r="D403" s="20" t="str">
        <f>Calculations!C379</f>
        <v>Preston</v>
      </c>
      <c r="E403" s="11" t="str">
        <f>Calculations!D379</f>
        <v>Mixed Use</v>
      </c>
      <c r="F403" s="34">
        <f>Calculations!E379</f>
        <v>0.28000000000000003</v>
      </c>
      <c r="G403" s="34">
        <f>Calculations!I379</f>
        <v>0.28000000000000003</v>
      </c>
      <c r="H403" s="34">
        <f>Calculations!M379</f>
        <v>100</v>
      </c>
      <c r="I403" s="34">
        <f>Calculations!H379</f>
        <v>0</v>
      </c>
      <c r="J403" s="34">
        <f>Calculations!L379</f>
        <v>0</v>
      </c>
      <c r="K403" s="34">
        <f>Calculations!G379</f>
        <v>0</v>
      </c>
      <c r="L403" s="34">
        <f>Calculations!K379</f>
        <v>0</v>
      </c>
      <c r="M403" s="34">
        <f>Calculations!F379</f>
        <v>0</v>
      </c>
      <c r="N403" s="34">
        <f>Calculations!J379</f>
        <v>0</v>
      </c>
      <c r="O403" s="34">
        <f>Calculations!S379</f>
        <v>0</v>
      </c>
      <c r="P403" s="34">
        <f>Calculations!X379</f>
        <v>0</v>
      </c>
      <c r="Q403" s="34">
        <f>Calculations!P379</f>
        <v>0</v>
      </c>
      <c r="R403" s="34">
        <f>Calculations!V379</f>
        <v>0</v>
      </c>
      <c r="S403" s="34">
        <f>Calculations!O379</f>
        <v>0</v>
      </c>
      <c r="T403" s="34">
        <f>Calculations!T379</f>
        <v>0</v>
      </c>
      <c r="U403" s="34">
        <f>Calculations!Z379</f>
        <v>0</v>
      </c>
      <c r="V403" s="34">
        <f>Calculations!AB379</f>
        <v>0</v>
      </c>
      <c r="W403" s="34">
        <f>Calculations!AA379</f>
        <v>0</v>
      </c>
      <c r="X403" s="34">
        <f>Calculations!AC379</f>
        <v>0</v>
      </c>
      <c r="Y403" s="34">
        <f>Calculations!AE379</f>
        <v>0</v>
      </c>
      <c r="Z403" s="34">
        <f>Calculations!AG379</f>
        <v>0</v>
      </c>
      <c r="AA403" s="34">
        <f>Calculations!AF379</f>
        <v>0</v>
      </c>
      <c r="AB403" s="34">
        <f>Calculations!AH379</f>
        <v>0</v>
      </c>
      <c r="AC403" s="21" t="s">
        <v>52</v>
      </c>
      <c r="AD403" s="20" t="s">
        <v>885</v>
      </c>
      <c r="AE403" s="26" t="s">
        <v>893</v>
      </c>
      <c r="AF403" s="26" t="s">
        <v>894</v>
      </c>
      <c r="AG403" s="26"/>
      <c r="AH403" s="20"/>
    </row>
    <row r="404" spans="2:34" ht="75" x14ac:dyDescent="0.25">
      <c r="B404" s="11" t="str">
        <f>Calculations!A380</f>
        <v>19P308a</v>
      </c>
      <c r="C404" s="20" t="str">
        <f>Calculations!B380</f>
        <v>The Former Shawes Arms, 279 London Road, Preston, PR1 4PA</v>
      </c>
      <c r="D404" s="20" t="str">
        <f>Calculations!C380</f>
        <v>Preston</v>
      </c>
      <c r="E404" s="11" t="str">
        <f>Calculations!D380</f>
        <v>Housing</v>
      </c>
      <c r="F404" s="34">
        <f>Calculations!E380</f>
        <v>0.27300000000000002</v>
      </c>
      <c r="G404" s="34">
        <f>Calculations!I380</f>
        <v>0.19</v>
      </c>
      <c r="H404" s="34">
        <f>Calculations!M380</f>
        <v>69.597069597069591</v>
      </c>
      <c r="I404" s="34">
        <f>Calculations!H380</f>
        <v>3.9E-2</v>
      </c>
      <c r="J404" s="34">
        <f>Calculations!L380</f>
        <v>14.285714285714285</v>
      </c>
      <c r="K404" s="34">
        <f>Calculations!G380</f>
        <v>3.2000000000000001E-2</v>
      </c>
      <c r="L404" s="34">
        <f>Calculations!K380</f>
        <v>11.721611721611721</v>
      </c>
      <c r="M404" s="34">
        <f>Calculations!F380</f>
        <v>1.2E-2</v>
      </c>
      <c r="N404" s="34">
        <f>Calculations!J380</f>
        <v>4.3956043956043951</v>
      </c>
      <c r="O404" s="34">
        <f>Calculations!S380</f>
        <v>2.5000000000000001E-2</v>
      </c>
      <c r="P404" s="34">
        <f>Calculations!X380</f>
        <v>9.1575091575091569</v>
      </c>
      <c r="Q404" s="34">
        <f>Calculations!P380</f>
        <v>1.4E-2</v>
      </c>
      <c r="R404" s="34">
        <f>Calculations!V380</f>
        <v>5.1282051282051277</v>
      </c>
      <c r="S404" s="34">
        <f>Calculations!O380</f>
        <v>0</v>
      </c>
      <c r="T404" s="34">
        <f>Calculations!T380</f>
        <v>0</v>
      </c>
      <c r="U404" s="34">
        <f>Calculations!Z380</f>
        <v>0</v>
      </c>
      <c r="V404" s="34">
        <f>Calculations!AB380</f>
        <v>0</v>
      </c>
      <c r="W404" s="34">
        <f>Calculations!AA380</f>
        <v>0</v>
      </c>
      <c r="X404" s="34">
        <f>Calculations!AC380</f>
        <v>0</v>
      </c>
      <c r="Y404" s="34">
        <f>Calculations!AE380</f>
        <v>2.3E-2</v>
      </c>
      <c r="Z404" s="34">
        <f>Calculations!AG380</f>
        <v>8.4249084249084234</v>
      </c>
      <c r="AA404" s="34">
        <f>Calculations!AF380</f>
        <v>1.2999999999999999E-2</v>
      </c>
      <c r="AB404" s="34">
        <f>Calculations!AH380</f>
        <v>4.7619047619047619</v>
      </c>
      <c r="AC404" s="21" t="s">
        <v>52</v>
      </c>
      <c r="AD404" s="20" t="s">
        <v>880</v>
      </c>
      <c r="AE404" s="26" t="s">
        <v>881</v>
      </c>
      <c r="AF404" s="26" t="s">
        <v>886</v>
      </c>
      <c r="AG404" s="26"/>
      <c r="AH404" s="20"/>
    </row>
    <row r="405" spans="2:34" x14ac:dyDescent="0.25">
      <c r="B405" s="11" t="str">
        <f>Calculations!A381</f>
        <v>19P309</v>
      </c>
      <c r="C405" s="20" t="str">
        <f>Calculations!B381</f>
        <v>50 Lancaster Road</v>
      </c>
      <c r="D405" s="20" t="str">
        <f>Calculations!C381</f>
        <v>Preston</v>
      </c>
      <c r="E405" s="11" t="str">
        <f>Calculations!D381</f>
        <v>Mixed Use</v>
      </c>
      <c r="F405" s="34">
        <f>Calculations!E381</f>
        <v>2.1999999999999999E-2</v>
      </c>
      <c r="G405" s="34">
        <f>Calculations!I381</f>
        <v>2.1999999999999999E-2</v>
      </c>
      <c r="H405" s="34">
        <f>Calculations!M381</f>
        <v>100</v>
      </c>
      <c r="I405" s="34">
        <f>Calculations!H381</f>
        <v>0</v>
      </c>
      <c r="J405" s="34">
        <f>Calculations!L381</f>
        <v>0</v>
      </c>
      <c r="K405" s="34">
        <f>Calculations!G381</f>
        <v>0</v>
      </c>
      <c r="L405" s="34">
        <f>Calculations!K381</f>
        <v>0</v>
      </c>
      <c r="M405" s="34">
        <f>Calculations!F381</f>
        <v>0</v>
      </c>
      <c r="N405" s="34">
        <f>Calculations!J381</f>
        <v>0</v>
      </c>
      <c r="O405" s="34">
        <f>Calculations!S381</f>
        <v>1E-3</v>
      </c>
      <c r="P405" s="34">
        <f>Calculations!X381</f>
        <v>4.5454545454545459</v>
      </c>
      <c r="Q405" s="34">
        <f>Calculations!P381</f>
        <v>0</v>
      </c>
      <c r="R405" s="34">
        <f>Calculations!V381</f>
        <v>4.5454545454545459</v>
      </c>
      <c r="S405" s="34">
        <f>Calculations!O381</f>
        <v>1E-3</v>
      </c>
      <c r="T405" s="34">
        <f>Calculations!T381</f>
        <v>4.5454545454545459</v>
      </c>
      <c r="U405" s="34">
        <f>Calculations!Z381</f>
        <v>0</v>
      </c>
      <c r="V405" s="34">
        <f>Calculations!AB381</f>
        <v>0</v>
      </c>
      <c r="W405" s="34">
        <f>Calculations!AA381</f>
        <v>0</v>
      </c>
      <c r="X405" s="34">
        <f>Calculations!AC381</f>
        <v>0</v>
      </c>
      <c r="Y405" s="34">
        <f>Calculations!AE381</f>
        <v>0</v>
      </c>
      <c r="Z405" s="34">
        <f>Calculations!AG381</f>
        <v>0</v>
      </c>
      <c r="AA405" s="34">
        <f>Calculations!AF381</f>
        <v>4.0000000000000001E-3</v>
      </c>
      <c r="AB405" s="34">
        <f>Calculations!AH381</f>
        <v>18.181818181818183</v>
      </c>
      <c r="AC405" s="21" t="s">
        <v>52</v>
      </c>
      <c r="AD405" s="20" t="s">
        <v>883</v>
      </c>
      <c r="AE405" s="26" t="s">
        <v>889</v>
      </c>
      <c r="AF405" s="26" t="s">
        <v>890</v>
      </c>
      <c r="AG405" s="26"/>
      <c r="AH405" s="20"/>
    </row>
    <row r="406" spans="2:34" x14ac:dyDescent="0.25">
      <c r="B406" s="11" t="str">
        <f>Calculations!A382</f>
        <v>19P310</v>
      </c>
      <c r="C406" s="20" t="str">
        <f>Calculations!B382</f>
        <v>16 To 26 Avenham Street</v>
      </c>
      <c r="D406" s="20" t="str">
        <f>Calculations!C382</f>
        <v>Preston</v>
      </c>
      <c r="E406" s="11" t="str">
        <f>Calculations!D382</f>
        <v>Housing</v>
      </c>
      <c r="F406" s="34">
        <f>Calculations!E382</f>
        <v>2.4E-2</v>
      </c>
      <c r="G406" s="34">
        <f>Calculations!I382</f>
        <v>2.4E-2</v>
      </c>
      <c r="H406" s="34">
        <f>Calculations!M382</f>
        <v>100</v>
      </c>
      <c r="I406" s="34">
        <f>Calculations!H382</f>
        <v>0</v>
      </c>
      <c r="J406" s="34">
        <f>Calculations!L382</f>
        <v>0</v>
      </c>
      <c r="K406" s="34">
        <f>Calculations!G382</f>
        <v>0</v>
      </c>
      <c r="L406" s="34">
        <f>Calculations!K382</f>
        <v>0</v>
      </c>
      <c r="M406" s="34">
        <f>Calculations!F382</f>
        <v>0</v>
      </c>
      <c r="N406" s="34">
        <f>Calculations!J382</f>
        <v>0</v>
      </c>
      <c r="O406" s="34">
        <f>Calculations!S382</f>
        <v>0</v>
      </c>
      <c r="P406" s="34">
        <f>Calculations!X382</f>
        <v>0</v>
      </c>
      <c r="Q406" s="34">
        <f>Calculations!P382</f>
        <v>0</v>
      </c>
      <c r="R406" s="34">
        <f>Calculations!V382</f>
        <v>0</v>
      </c>
      <c r="S406" s="34">
        <f>Calculations!O382</f>
        <v>0</v>
      </c>
      <c r="T406" s="34">
        <f>Calculations!T382</f>
        <v>0</v>
      </c>
      <c r="U406" s="34">
        <f>Calculations!Z382</f>
        <v>0</v>
      </c>
      <c r="V406" s="34">
        <f>Calculations!AB382</f>
        <v>0</v>
      </c>
      <c r="W406" s="34">
        <f>Calculations!AA382</f>
        <v>0</v>
      </c>
      <c r="X406" s="34">
        <f>Calculations!AC382</f>
        <v>0</v>
      </c>
      <c r="Y406" s="34">
        <f>Calculations!AE382</f>
        <v>0</v>
      </c>
      <c r="Z406" s="34">
        <f>Calculations!AG382</f>
        <v>0</v>
      </c>
      <c r="AA406" s="34">
        <f>Calculations!AF382</f>
        <v>0</v>
      </c>
      <c r="AB406" s="34">
        <f>Calculations!AH382</f>
        <v>0</v>
      </c>
      <c r="AC406" s="21" t="s">
        <v>52</v>
      </c>
      <c r="AD406" s="20" t="s">
        <v>885</v>
      </c>
      <c r="AE406" s="26" t="s">
        <v>893</v>
      </c>
      <c r="AF406" s="26" t="s">
        <v>894</v>
      </c>
      <c r="AG406" s="26"/>
      <c r="AH406" s="20"/>
    </row>
    <row r="407" spans="2:34" x14ac:dyDescent="0.25">
      <c r="B407" s="11" t="str">
        <f>Calculations!A383</f>
        <v>19P311</v>
      </c>
      <c r="C407" s="20" t="str">
        <f>Calculations!B383</f>
        <v>10 to 12 Lancaster Road</v>
      </c>
      <c r="D407" s="20" t="str">
        <f>Calculations!C383</f>
        <v>Preston</v>
      </c>
      <c r="E407" s="11" t="str">
        <f>Calculations!D383</f>
        <v>Housing</v>
      </c>
      <c r="F407" s="34">
        <f>Calculations!E383</f>
        <v>1.4E-2</v>
      </c>
      <c r="G407" s="34">
        <f>Calculations!I383</f>
        <v>1.4E-2</v>
      </c>
      <c r="H407" s="34">
        <f>Calculations!M383</f>
        <v>100</v>
      </c>
      <c r="I407" s="34">
        <f>Calculations!H383</f>
        <v>0</v>
      </c>
      <c r="J407" s="34">
        <f>Calculations!L383</f>
        <v>0</v>
      </c>
      <c r="K407" s="34">
        <f>Calculations!G383</f>
        <v>0</v>
      </c>
      <c r="L407" s="34">
        <f>Calculations!K383</f>
        <v>0</v>
      </c>
      <c r="M407" s="34">
        <f>Calculations!F383</f>
        <v>0</v>
      </c>
      <c r="N407" s="34">
        <f>Calculations!J383</f>
        <v>0</v>
      </c>
      <c r="O407" s="34">
        <f>Calculations!S383</f>
        <v>0</v>
      </c>
      <c r="P407" s="34">
        <f>Calculations!X383</f>
        <v>0</v>
      </c>
      <c r="Q407" s="34">
        <f>Calculations!P383</f>
        <v>0</v>
      </c>
      <c r="R407" s="34">
        <f>Calculations!V383</f>
        <v>0</v>
      </c>
      <c r="S407" s="34">
        <f>Calculations!O383</f>
        <v>0</v>
      </c>
      <c r="T407" s="34">
        <f>Calculations!T383</f>
        <v>0</v>
      </c>
      <c r="U407" s="34">
        <f>Calculations!Z383</f>
        <v>0</v>
      </c>
      <c r="V407" s="34">
        <f>Calculations!AB383</f>
        <v>0</v>
      </c>
      <c r="W407" s="34">
        <f>Calculations!AA383</f>
        <v>0</v>
      </c>
      <c r="X407" s="34">
        <f>Calculations!AC383</f>
        <v>0</v>
      </c>
      <c r="Y407" s="34">
        <f>Calculations!AE383</f>
        <v>0</v>
      </c>
      <c r="Z407" s="34">
        <f>Calculations!AG383</f>
        <v>0</v>
      </c>
      <c r="AA407" s="34">
        <f>Calculations!AF383</f>
        <v>0</v>
      </c>
      <c r="AB407" s="34">
        <f>Calculations!AH383</f>
        <v>0</v>
      </c>
      <c r="AC407" s="21" t="s">
        <v>52</v>
      </c>
      <c r="AD407" s="20" t="s">
        <v>885</v>
      </c>
      <c r="AE407" s="26" t="s">
        <v>893</v>
      </c>
      <c r="AF407" s="26" t="s">
        <v>894</v>
      </c>
      <c r="AG407" s="26"/>
      <c r="AH407" s="20"/>
    </row>
    <row r="408" spans="2:34" ht="25" x14ac:dyDescent="0.25">
      <c r="B408" s="11" t="str">
        <f>Calculations!A384</f>
        <v>19P312</v>
      </c>
      <c r="C408" s="20" t="str">
        <f>Calculations!B384</f>
        <v>Corner of Manchester Road and Church Street, Preston, PR1 3BT</v>
      </c>
      <c r="D408" s="20" t="str">
        <f>Calculations!C384</f>
        <v>Preston</v>
      </c>
      <c r="E408" s="11" t="str">
        <f>Calculations!D384</f>
        <v>Housing</v>
      </c>
      <c r="F408" s="34">
        <f>Calculations!E384</f>
        <v>0.35299999999999998</v>
      </c>
      <c r="G408" s="34">
        <f>Calculations!I384</f>
        <v>0.35299999999999998</v>
      </c>
      <c r="H408" s="34">
        <f>Calculations!M384</f>
        <v>100</v>
      </c>
      <c r="I408" s="34">
        <f>Calculations!H384</f>
        <v>0</v>
      </c>
      <c r="J408" s="34">
        <f>Calculations!L384</f>
        <v>0</v>
      </c>
      <c r="K408" s="34">
        <f>Calculations!G384</f>
        <v>0</v>
      </c>
      <c r="L408" s="34">
        <f>Calculations!K384</f>
        <v>0</v>
      </c>
      <c r="M408" s="34">
        <f>Calculations!F384</f>
        <v>0</v>
      </c>
      <c r="N408" s="34">
        <f>Calculations!J384</f>
        <v>0</v>
      </c>
      <c r="O408" s="34">
        <f>Calculations!S384</f>
        <v>0.29500000000000004</v>
      </c>
      <c r="P408" s="34">
        <f>Calculations!X384</f>
        <v>83.56940509915016</v>
      </c>
      <c r="Q408" s="34">
        <f>Calculations!P384</f>
        <v>0.08</v>
      </c>
      <c r="R408" s="34">
        <f>Calculations!V384</f>
        <v>58.640226628895185</v>
      </c>
      <c r="S408" s="34">
        <f>Calculations!O384</f>
        <v>0.127</v>
      </c>
      <c r="T408" s="34">
        <f>Calculations!T384</f>
        <v>35.977337110481585</v>
      </c>
      <c r="U408" s="34">
        <f>Calculations!Z384</f>
        <v>0</v>
      </c>
      <c r="V408" s="34">
        <f>Calculations!AB384</f>
        <v>0</v>
      </c>
      <c r="W408" s="34">
        <f>Calculations!AA384</f>
        <v>0</v>
      </c>
      <c r="X408" s="34">
        <f>Calculations!AC384</f>
        <v>0</v>
      </c>
      <c r="Y408" s="34">
        <f>Calculations!AE384</f>
        <v>0.15</v>
      </c>
      <c r="Z408" s="34">
        <f>Calculations!AG384</f>
        <v>42.492917847025495</v>
      </c>
      <c r="AA408" s="34">
        <f>Calculations!AF384</f>
        <v>9.8000000000000004E-2</v>
      </c>
      <c r="AB408" s="34">
        <f>Calculations!AH384</f>
        <v>27.762039660056658</v>
      </c>
      <c r="AC408" s="21" t="s">
        <v>52</v>
      </c>
      <c r="AD408" s="20" t="s">
        <v>883</v>
      </c>
      <c r="AE408" s="26" t="s">
        <v>889</v>
      </c>
      <c r="AF408" s="26" t="s">
        <v>890</v>
      </c>
      <c r="AG408" s="26"/>
      <c r="AH408" s="20"/>
    </row>
    <row r="409" spans="2:34" x14ac:dyDescent="0.25">
      <c r="B409" s="11" t="str">
        <f>Calculations!A385</f>
        <v>19P313</v>
      </c>
      <c r="C409" s="20" t="str">
        <f>Calculations!B385</f>
        <v>Arkwright House, Midgery Lane, Preston, PR1 3XT</v>
      </c>
      <c r="D409" s="20" t="str">
        <f>Calculations!C385</f>
        <v>Preston</v>
      </c>
      <c r="E409" s="11" t="str">
        <f>Calculations!D385</f>
        <v>Housing</v>
      </c>
      <c r="F409" s="34">
        <f>Calculations!E385</f>
        <v>0.05</v>
      </c>
      <c r="G409" s="34">
        <f>Calculations!I385</f>
        <v>0.05</v>
      </c>
      <c r="H409" s="34">
        <f>Calculations!M385</f>
        <v>100</v>
      </c>
      <c r="I409" s="34">
        <f>Calculations!H385</f>
        <v>0</v>
      </c>
      <c r="J409" s="34">
        <f>Calculations!L385</f>
        <v>0</v>
      </c>
      <c r="K409" s="34">
        <f>Calculations!G385</f>
        <v>0</v>
      </c>
      <c r="L409" s="34">
        <f>Calculations!K385</f>
        <v>0</v>
      </c>
      <c r="M409" s="34">
        <f>Calculations!F385</f>
        <v>0</v>
      </c>
      <c r="N409" s="34">
        <f>Calculations!J385</f>
        <v>0</v>
      </c>
      <c r="O409" s="34">
        <f>Calculations!S385</f>
        <v>8.0000000000000002E-3</v>
      </c>
      <c r="P409" s="34">
        <f>Calculations!X385</f>
        <v>16</v>
      </c>
      <c r="Q409" s="34">
        <f>Calculations!P385</f>
        <v>1E-3</v>
      </c>
      <c r="R409" s="34">
        <f>Calculations!V385</f>
        <v>4</v>
      </c>
      <c r="S409" s="34">
        <f>Calculations!O385</f>
        <v>1E-3</v>
      </c>
      <c r="T409" s="34">
        <f>Calculations!T385</f>
        <v>2</v>
      </c>
      <c r="U409" s="34">
        <f>Calculations!Z385</f>
        <v>0</v>
      </c>
      <c r="V409" s="34">
        <f>Calculations!AB385</f>
        <v>0</v>
      </c>
      <c r="W409" s="34">
        <f>Calculations!AA385</f>
        <v>0</v>
      </c>
      <c r="X409" s="34">
        <f>Calculations!AC385</f>
        <v>0</v>
      </c>
      <c r="Y409" s="34">
        <f>Calculations!AE385</f>
        <v>5.0000000000000001E-3</v>
      </c>
      <c r="Z409" s="34">
        <f>Calculations!AG385</f>
        <v>10</v>
      </c>
      <c r="AA409" s="34">
        <f>Calculations!AF385</f>
        <v>8.9999999999999993E-3</v>
      </c>
      <c r="AB409" s="34">
        <f>Calculations!AH385</f>
        <v>17.999999999999996</v>
      </c>
      <c r="AC409" s="21" t="s">
        <v>52</v>
      </c>
      <c r="AD409" s="20" t="s">
        <v>883</v>
      </c>
      <c r="AE409" s="26" t="s">
        <v>889</v>
      </c>
      <c r="AF409" s="26" t="s">
        <v>890</v>
      </c>
      <c r="AG409" s="26"/>
      <c r="AH409" s="20"/>
    </row>
    <row r="410" spans="2:34" x14ac:dyDescent="0.25">
      <c r="B410" s="11" t="str">
        <f>Calculations!A386</f>
        <v>19P314</v>
      </c>
      <c r="C410" s="20" t="str">
        <f>Calculations!B386</f>
        <v>22 to 24 Manchester Road, Preston, PR1 3YH</v>
      </c>
      <c r="D410" s="20" t="str">
        <f>Calculations!C386</f>
        <v>Preston</v>
      </c>
      <c r="E410" s="11" t="str">
        <f>Calculations!D386</f>
        <v>Employment</v>
      </c>
      <c r="F410" s="34">
        <f>Calculations!E386</f>
        <v>7.5999999999999998E-2</v>
      </c>
      <c r="G410" s="34">
        <f>Calculations!I386</f>
        <v>7.5999999999999998E-2</v>
      </c>
      <c r="H410" s="34">
        <f>Calculations!M386</f>
        <v>100</v>
      </c>
      <c r="I410" s="34">
        <f>Calculations!H386</f>
        <v>0</v>
      </c>
      <c r="J410" s="34">
        <f>Calculations!L386</f>
        <v>0</v>
      </c>
      <c r="K410" s="34">
        <f>Calculations!G386</f>
        <v>0</v>
      </c>
      <c r="L410" s="34">
        <f>Calculations!K386</f>
        <v>0</v>
      </c>
      <c r="M410" s="34">
        <f>Calculations!F386</f>
        <v>0</v>
      </c>
      <c r="N410" s="34">
        <f>Calculations!J386</f>
        <v>0</v>
      </c>
      <c r="O410" s="34">
        <f>Calculations!S386</f>
        <v>0</v>
      </c>
      <c r="P410" s="34">
        <f>Calculations!X386</f>
        <v>0</v>
      </c>
      <c r="Q410" s="34">
        <f>Calculations!P386</f>
        <v>0</v>
      </c>
      <c r="R410" s="34">
        <f>Calculations!V386</f>
        <v>0</v>
      </c>
      <c r="S410" s="34">
        <f>Calculations!O386</f>
        <v>0</v>
      </c>
      <c r="T410" s="34">
        <f>Calculations!T386</f>
        <v>0</v>
      </c>
      <c r="U410" s="34">
        <f>Calculations!Z386</f>
        <v>0</v>
      </c>
      <c r="V410" s="34">
        <f>Calculations!AB386</f>
        <v>0</v>
      </c>
      <c r="W410" s="34">
        <f>Calculations!AA386</f>
        <v>0</v>
      </c>
      <c r="X410" s="34">
        <f>Calculations!AC386</f>
        <v>0</v>
      </c>
      <c r="Y410" s="34">
        <f>Calculations!AE386</f>
        <v>0</v>
      </c>
      <c r="Z410" s="34">
        <f>Calculations!AG386</f>
        <v>0</v>
      </c>
      <c r="AA410" s="34">
        <f>Calculations!AF386</f>
        <v>0</v>
      </c>
      <c r="AB410" s="34">
        <f>Calculations!AH386</f>
        <v>0</v>
      </c>
      <c r="AC410" s="21" t="s">
        <v>53</v>
      </c>
      <c r="AD410" s="20" t="s">
        <v>885</v>
      </c>
      <c r="AE410" s="26" t="s">
        <v>893</v>
      </c>
      <c r="AF410" s="26" t="s">
        <v>894</v>
      </c>
      <c r="AG410" s="26"/>
      <c r="AH410" s="20"/>
    </row>
    <row r="411" spans="2:34" x14ac:dyDescent="0.25">
      <c r="B411" s="11" t="str">
        <f>Calculations!A387</f>
        <v>19P315</v>
      </c>
      <c r="C411" s="20" t="str">
        <f>Calculations!B387</f>
        <v>Oakham Court</v>
      </c>
      <c r="D411" s="20" t="str">
        <f>Calculations!C387</f>
        <v>Preston</v>
      </c>
      <c r="E411" s="11" t="str">
        <f>Calculations!D387</f>
        <v>Housing</v>
      </c>
      <c r="F411" s="34">
        <f>Calculations!E387</f>
        <v>0.54500000000000004</v>
      </c>
      <c r="G411" s="34">
        <f>Calculations!I387</f>
        <v>0.54500000000000004</v>
      </c>
      <c r="H411" s="34">
        <f>Calculations!M387</f>
        <v>100</v>
      </c>
      <c r="I411" s="34">
        <f>Calculations!H387</f>
        <v>0</v>
      </c>
      <c r="J411" s="34">
        <f>Calculations!L387</f>
        <v>0</v>
      </c>
      <c r="K411" s="34">
        <f>Calculations!G387</f>
        <v>0</v>
      </c>
      <c r="L411" s="34">
        <f>Calculations!K387</f>
        <v>0</v>
      </c>
      <c r="M411" s="34">
        <f>Calculations!F387</f>
        <v>0</v>
      </c>
      <c r="N411" s="34">
        <f>Calculations!J387</f>
        <v>0</v>
      </c>
      <c r="O411" s="34">
        <f>Calculations!S387</f>
        <v>1.7999999999999999E-2</v>
      </c>
      <c r="P411" s="34">
        <f>Calculations!X387</f>
        <v>3.3027522935779809</v>
      </c>
      <c r="Q411" s="34">
        <f>Calculations!P387</f>
        <v>3.0000000000000001E-3</v>
      </c>
      <c r="R411" s="34">
        <f>Calculations!V387</f>
        <v>0.55045871559633019</v>
      </c>
      <c r="S411" s="34">
        <f>Calculations!O387</f>
        <v>0</v>
      </c>
      <c r="T411" s="34">
        <f>Calculations!T387</f>
        <v>0</v>
      </c>
      <c r="U411" s="34">
        <f>Calculations!Z387</f>
        <v>0</v>
      </c>
      <c r="V411" s="34">
        <f>Calculations!AB387</f>
        <v>0</v>
      </c>
      <c r="W411" s="34">
        <f>Calculations!AA387</f>
        <v>0</v>
      </c>
      <c r="X411" s="34">
        <f>Calculations!AC387</f>
        <v>0</v>
      </c>
      <c r="Y411" s="34">
        <f>Calculations!AE387</f>
        <v>4.0000000000000001E-3</v>
      </c>
      <c r="Z411" s="34">
        <f>Calculations!AG387</f>
        <v>0.7339449541284403</v>
      </c>
      <c r="AA411" s="34">
        <f>Calculations!AF387</f>
        <v>2.1999999999999999E-2</v>
      </c>
      <c r="AB411" s="34">
        <f>Calculations!AH387</f>
        <v>4.0366972477064218</v>
      </c>
      <c r="AC411" s="21" t="s">
        <v>52</v>
      </c>
      <c r="AD411" s="20" t="s">
        <v>883</v>
      </c>
      <c r="AE411" s="26" t="s">
        <v>889</v>
      </c>
      <c r="AF411" s="26" t="s">
        <v>890</v>
      </c>
      <c r="AG411" s="26"/>
      <c r="AH411" s="20"/>
    </row>
    <row r="412" spans="2:34" x14ac:dyDescent="0.25">
      <c r="B412" s="11" t="str">
        <f>Calculations!A388</f>
        <v>19P316</v>
      </c>
      <c r="C412" s="20" t="str">
        <f>Calculations!B388</f>
        <v>The Unicentre, Lords Walk, Preston, PR1 1DH</v>
      </c>
      <c r="D412" s="20" t="str">
        <f>Calculations!C388</f>
        <v>Preston</v>
      </c>
      <c r="E412" s="11" t="str">
        <f>Calculations!D388</f>
        <v>Housing</v>
      </c>
      <c r="F412" s="34">
        <f>Calculations!E388</f>
        <v>0.16900000000000001</v>
      </c>
      <c r="G412" s="34">
        <f>Calculations!I388</f>
        <v>0.16900000000000001</v>
      </c>
      <c r="H412" s="34">
        <f>Calculations!M388</f>
        <v>100</v>
      </c>
      <c r="I412" s="34">
        <f>Calculations!H388</f>
        <v>0</v>
      </c>
      <c r="J412" s="34">
        <f>Calculations!L388</f>
        <v>0</v>
      </c>
      <c r="K412" s="34">
        <f>Calculations!G388</f>
        <v>0</v>
      </c>
      <c r="L412" s="34">
        <f>Calculations!K388</f>
        <v>0</v>
      </c>
      <c r="M412" s="34">
        <f>Calculations!F388</f>
        <v>0</v>
      </c>
      <c r="N412" s="34">
        <f>Calculations!J388</f>
        <v>0</v>
      </c>
      <c r="O412" s="34">
        <f>Calculations!S388</f>
        <v>0</v>
      </c>
      <c r="P412" s="34">
        <f>Calculations!X388</f>
        <v>0</v>
      </c>
      <c r="Q412" s="34">
        <f>Calculations!P388</f>
        <v>0</v>
      </c>
      <c r="R412" s="34">
        <f>Calculations!V388</f>
        <v>0</v>
      </c>
      <c r="S412" s="34">
        <f>Calculations!O388</f>
        <v>0</v>
      </c>
      <c r="T412" s="34">
        <f>Calculations!T388</f>
        <v>0</v>
      </c>
      <c r="U412" s="34">
        <f>Calculations!Z388</f>
        <v>0</v>
      </c>
      <c r="V412" s="34">
        <f>Calculations!AB388</f>
        <v>0</v>
      </c>
      <c r="W412" s="34">
        <f>Calculations!AA388</f>
        <v>0</v>
      </c>
      <c r="X412" s="34">
        <f>Calculations!AC388</f>
        <v>0</v>
      </c>
      <c r="Y412" s="34">
        <f>Calculations!AE388</f>
        <v>0</v>
      </c>
      <c r="Z412" s="34">
        <f>Calculations!AG388</f>
        <v>0</v>
      </c>
      <c r="AA412" s="34">
        <f>Calculations!AF388</f>
        <v>0</v>
      </c>
      <c r="AB412" s="34">
        <f>Calculations!AH388</f>
        <v>0</v>
      </c>
      <c r="AC412" s="21" t="s">
        <v>52</v>
      </c>
      <c r="AD412" s="20" t="s">
        <v>885</v>
      </c>
      <c r="AE412" s="26" t="s">
        <v>893</v>
      </c>
      <c r="AF412" s="26" t="s">
        <v>894</v>
      </c>
      <c r="AG412" s="26"/>
      <c r="AH412" s="20"/>
    </row>
    <row r="413" spans="2:34" x14ac:dyDescent="0.25">
      <c r="B413" s="11" t="str">
        <f>Calculations!A389</f>
        <v>19P317</v>
      </c>
      <c r="C413" s="20" t="str">
        <f>Calculations!B389</f>
        <v>Southgate Works, St Georges Road, Preston, PR1 1NP</v>
      </c>
      <c r="D413" s="20" t="str">
        <f>Calculations!C389</f>
        <v>Preston</v>
      </c>
      <c r="E413" s="11" t="str">
        <f>Calculations!D389</f>
        <v>Housing</v>
      </c>
      <c r="F413" s="34">
        <f>Calculations!E389</f>
        <v>0.72599999999999998</v>
      </c>
      <c r="G413" s="34">
        <f>Calculations!I389</f>
        <v>0.72599999999999998</v>
      </c>
      <c r="H413" s="34">
        <f>Calculations!M389</f>
        <v>100</v>
      </c>
      <c r="I413" s="34">
        <f>Calculations!H389</f>
        <v>0</v>
      </c>
      <c r="J413" s="34">
        <f>Calculations!L389</f>
        <v>0</v>
      </c>
      <c r="K413" s="34">
        <f>Calculations!G389</f>
        <v>0</v>
      </c>
      <c r="L413" s="34">
        <f>Calculations!K389</f>
        <v>0</v>
      </c>
      <c r="M413" s="34">
        <f>Calculations!F389</f>
        <v>0</v>
      </c>
      <c r="N413" s="34">
        <f>Calculations!J389</f>
        <v>0</v>
      </c>
      <c r="O413" s="34">
        <f>Calculations!S389</f>
        <v>0.14399999999999999</v>
      </c>
      <c r="P413" s="34">
        <f>Calculations!X389</f>
        <v>19.834710743801651</v>
      </c>
      <c r="Q413" s="34">
        <f>Calculations!P389</f>
        <v>1.2E-2</v>
      </c>
      <c r="R413" s="34">
        <f>Calculations!V389</f>
        <v>3.0303030303030303</v>
      </c>
      <c r="S413" s="34">
        <f>Calculations!O389</f>
        <v>0.01</v>
      </c>
      <c r="T413" s="34">
        <f>Calculations!T389</f>
        <v>1.3774104683195594</v>
      </c>
      <c r="U413" s="34">
        <f>Calculations!Z389</f>
        <v>0</v>
      </c>
      <c r="V413" s="34">
        <f>Calculations!AB389</f>
        <v>0</v>
      </c>
      <c r="W413" s="34">
        <f>Calculations!AA389</f>
        <v>0</v>
      </c>
      <c r="X413" s="34">
        <f>Calculations!AC389</f>
        <v>0</v>
      </c>
      <c r="Y413" s="34">
        <f>Calculations!AE389</f>
        <v>0.12</v>
      </c>
      <c r="Z413" s="34">
        <f>Calculations!AG389</f>
        <v>16.528925619834713</v>
      </c>
      <c r="AA413" s="34">
        <f>Calculations!AF389</f>
        <v>0.14399999999999999</v>
      </c>
      <c r="AB413" s="34">
        <f>Calculations!AH389</f>
        <v>19.834710743801651</v>
      </c>
      <c r="AC413" s="21" t="s">
        <v>52</v>
      </c>
      <c r="AD413" s="20" t="s">
        <v>883</v>
      </c>
      <c r="AE413" s="26" t="s">
        <v>889</v>
      </c>
      <c r="AF413" s="26" t="s">
        <v>890</v>
      </c>
      <c r="AG413" s="26"/>
      <c r="AH413" s="20"/>
    </row>
    <row r="414" spans="2:34" x14ac:dyDescent="0.25">
      <c r="B414" s="11" t="str">
        <f>Calculations!A390</f>
        <v>19P318</v>
      </c>
      <c r="C414" s="20" t="str">
        <f>Calculations!B390</f>
        <v>Tulketh Crescent, Preston, PR2 2RJ</v>
      </c>
      <c r="D414" s="20" t="str">
        <f>Calculations!C390</f>
        <v>Preston</v>
      </c>
      <c r="E414" s="11" t="str">
        <f>Calculations!D390</f>
        <v>Housing</v>
      </c>
      <c r="F414" s="34">
        <f>Calculations!E390</f>
        <v>0.30099999999999999</v>
      </c>
      <c r="G414" s="34">
        <f>Calculations!I390</f>
        <v>0.30099999999999999</v>
      </c>
      <c r="H414" s="34">
        <f>Calculations!M390</f>
        <v>100</v>
      </c>
      <c r="I414" s="34">
        <f>Calculations!H390</f>
        <v>0</v>
      </c>
      <c r="J414" s="34">
        <f>Calculations!L390</f>
        <v>0</v>
      </c>
      <c r="K414" s="34">
        <f>Calculations!G390</f>
        <v>0</v>
      </c>
      <c r="L414" s="34">
        <f>Calculations!K390</f>
        <v>0</v>
      </c>
      <c r="M414" s="34">
        <f>Calculations!F390</f>
        <v>0</v>
      </c>
      <c r="N414" s="34">
        <f>Calculations!J390</f>
        <v>0</v>
      </c>
      <c r="O414" s="34">
        <f>Calculations!S390</f>
        <v>0</v>
      </c>
      <c r="P414" s="34">
        <f>Calculations!X390</f>
        <v>0</v>
      </c>
      <c r="Q414" s="34">
        <f>Calculations!P390</f>
        <v>0</v>
      </c>
      <c r="R414" s="34">
        <f>Calculations!V390</f>
        <v>0</v>
      </c>
      <c r="S414" s="34">
        <f>Calculations!O390</f>
        <v>0</v>
      </c>
      <c r="T414" s="34">
        <f>Calculations!T390</f>
        <v>0</v>
      </c>
      <c r="U414" s="34">
        <f>Calculations!Z390</f>
        <v>0</v>
      </c>
      <c r="V414" s="34">
        <f>Calculations!AB390</f>
        <v>0</v>
      </c>
      <c r="W414" s="34">
        <f>Calculations!AA390</f>
        <v>0</v>
      </c>
      <c r="X414" s="34">
        <f>Calculations!AC390</f>
        <v>0</v>
      </c>
      <c r="Y414" s="34">
        <f>Calculations!AE390</f>
        <v>0</v>
      </c>
      <c r="Z414" s="34">
        <f>Calculations!AG390</f>
        <v>0</v>
      </c>
      <c r="AA414" s="34">
        <f>Calculations!AF390</f>
        <v>0</v>
      </c>
      <c r="AB414" s="34">
        <f>Calculations!AH390</f>
        <v>0</v>
      </c>
      <c r="AC414" s="21" t="s">
        <v>52</v>
      </c>
      <c r="AD414" s="20" t="s">
        <v>885</v>
      </c>
      <c r="AE414" s="26" t="s">
        <v>893</v>
      </c>
      <c r="AF414" s="26" t="s">
        <v>894</v>
      </c>
      <c r="AG414" s="26"/>
      <c r="AH414" s="20"/>
    </row>
    <row r="415" spans="2:34" x14ac:dyDescent="0.25">
      <c r="B415" s="11" t="str">
        <f>Calculations!A391</f>
        <v>19P319</v>
      </c>
      <c r="C415" s="20" t="str">
        <f>Calculations!B391</f>
        <v>Lancastria House</v>
      </c>
      <c r="D415" s="20" t="str">
        <f>Calculations!C391</f>
        <v>Preston</v>
      </c>
      <c r="E415" s="11" t="str">
        <f>Calculations!D391</f>
        <v>Housing</v>
      </c>
      <c r="F415" s="34">
        <f>Calculations!E391</f>
        <v>4.7E-2</v>
      </c>
      <c r="G415" s="34">
        <f>Calculations!I391</f>
        <v>4.7E-2</v>
      </c>
      <c r="H415" s="34">
        <f>Calculations!M391</f>
        <v>100</v>
      </c>
      <c r="I415" s="34">
        <f>Calculations!H391</f>
        <v>0</v>
      </c>
      <c r="J415" s="34">
        <f>Calculations!L391</f>
        <v>0</v>
      </c>
      <c r="K415" s="34">
        <f>Calculations!G391</f>
        <v>0</v>
      </c>
      <c r="L415" s="34">
        <f>Calculations!K391</f>
        <v>0</v>
      </c>
      <c r="M415" s="34">
        <f>Calculations!F391</f>
        <v>0</v>
      </c>
      <c r="N415" s="34">
        <f>Calculations!J391</f>
        <v>0</v>
      </c>
      <c r="O415" s="34">
        <f>Calculations!S391</f>
        <v>0</v>
      </c>
      <c r="P415" s="34">
        <f>Calculations!X391</f>
        <v>0</v>
      </c>
      <c r="Q415" s="34">
        <f>Calculations!P391</f>
        <v>0</v>
      </c>
      <c r="R415" s="34">
        <f>Calculations!V391</f>
        <v>0</v>
      </c>
      <c r="S415" s="34">
        <f>Calculations!O391</f>
        <v>0</v>
      </c>
      <c r="T415" s="34">
        <f>Calculations!T391</f>
        <v>0</v>
      </c>
      <c r="U415" s="34">
        <f>Calculations!Z391</f>
        <v>0</v>
      </c>
      <c r="V415" s="34">
        <f>Calculations!AB391</f>
        <v>0</v>
      </c>
      <c r="W415" s="34">
        <f>Calculations!AA391</f>
        <v>0</v>
      </c>
      <c r="X415" s="34">
        <f>Calculations!AC391</f>
        <v>0</v>
      </c>
      <c r="Y415" s="34">
        <f>Calculations!AE391</f>
        <v>0</v>
      </c>
      <c r="Z415" s="34">
        <f>Calculations!AG391</f>
        <v>0</v>
      </c>
      <c r="AA415" s="34">
        <f>Calculations!AF391</f>
        <v>0</v>
      </c>
      <c r="AB415" s="34">
        <f>Calculations!AH391</f>
        <v>0</v>
      </c>
      <c r="AC415" s="21" t="s">
        <v>52</v>
      </c>
      <c r="AD415" s="20" t="s">
        <v>885</v>
      </c>
      <c r="AE415" s="26" t="s">
        <v>893</v>
      </c>
      <c r="AF415" s="26" t="s">
        <v>894</v>
      </c>
      <c r="AG415" s="26"/>
      <c r="AH415" s="20"/>
    </row>
    <row r="416" spans="2:34" x14ac:dyDescent="0.25">
      <c r="B416" s="11" t="str">
        <f>Calculations!A392</f>
        <v>19P323</v>
      </c>
      <c r="C416" s="20" t="str">
        <f>Calculations!B392</f>
        <v>Land off Black Leach Lane, Bartle, Preston</v>
      </c>
      <c r="D416" s="20" t="str">
        <f>Calculations!C392</f>
        <v>Preston</v>
      </c>
      <c r="E416" s="11" t="str">
        <f>Calculations!D392</f>
        <v>Housing</v>
      </c>
      <c r="F416" s="34">
        <f>Calculations!E392</f>
        <v>6.2320000000000002</v>
      </c>
      <c r="G416" s="34">
        <f>Calculations!I392</f>
        <v>6.2320000000000002</v>
      </c>
      <c r="H416" s="34">
        <f>Calculations!M392</f>
        <v>100</v>
      </c>
      <c r="I416" s="34">
        <f>Calculations!H392</f>
        <v>0</v>
      </c>
      <c r="J416" s="34">
        <f>Calculations!L392</f>
        <v>0</v>
      </c>
      <c r="K416" s="34">
        <f>Calculations!G392</f>
        <v>0</v>
      </c>
      <c r="L416" s="34">
        <f>Calculations!K392</f>
        <v>0</v>
      </c>
      <c r="M416" s="34">
        <f>Calculations!F392</f>
        <v>0</v>
      </c>
      <c r="N416" s="34">
        <f>Calculations!J392</f>
        <v>0</v>
      </c>
      <c r="O416" s="34">
        <f>Calculations!S392</f>
        <v>0.433</v>
      </c>
      <c r="P416" s="34">
        <f>Calculations!X392</f>
        <v>6.9480102695763799</v>
      </c>
      <c r="Q416" s="34">
        <f>Calculations!P392</f>
        <v>0.121</v>
      </c>
      <c r="R416" s="34">
        <f>Calculations!V392</f>
        <v>3.8029525032092422</v>
      </c>
      <c r="S416" s="34">
        <f>Calculations!O392</f>
        <v>0.11600000000000001</v>
      </c>
      <c r="T416" s="34">
        <f>Calculations!T392</f>
        <v>1.8613607188703467</v>
      </c>
      <c r="U416" s="34">
        <f>Calculations!Z392</f>
        <v>0</v>
      </c>
      <c r="V416" s="34">
        <f>Calculations!AB392</f>
        <v>0</v>
      </c>
      <c r="W416" s="34">
        <f>Calculations!AA392</f>
        <v>0</v>
      </c>
      <c r="X416" s="34">
        <f>Calculations!AC392</f>
        <v>0</v>
      </c>
      <c r="Y416" s="34">
        <f>Calculations!AE392</f>
        <v>0.19600000000000001</v>
      </c>
      <c r="Z416" s="34">
        <f>Calculations!AG392</f>
        <v>3.1450577663671373</v>
      </c>
      <c r="AA416" s="34">
        <f>Calculations!AF392</f>
        <v>0.23200000000000001</v>
      </c>
      <c r="AB416" s="34">
        <f>Calculations!AH392</f>
        <v>3.7227214377406934</v>
      </c>
      <c r="AC416" s="21" t="s">
        <v>52</v>
      </c>
      <c r="AD416" s="20" t="s">
        <v>883</v>
      </c>
      <c r="AE416" s="26" t="s">
        <v>889</v>
      </c>
      <c r="AF416" s="26" t="s">
        <v>890</v>
      </c>
      <c r="AG416" s="26"/>
      <c r="AH416" s="20"/>
    </row>
    <row r="417" spans="2:34" ht="25" x14ac:dyDescent="0.25">
      <c r="B417" s="11" t="str">
        <f>Calculations!A393</f>
        <v>19P324</v>
      </c>
      <c r="C417" s="20" t="str">
        <f>Calculations!B393</f>
        <v>Land adjacent to Lancaster Canal, Lea Town Preston, PR4 0RN</v>
      </c>
      <c r="D417" s="20" t="str">
        <f>Calculations!C393</f>
        <v>Preston</v>
      </c>
      <c r="E417" s="11" t="str">
        <f>Calculations!D393</f>
        <v>Housing</v>
      </c>
      <c r="F417" s="34">
        <f>Calculations!E393</f>
        <v>3.22</v>
      </c>
      <c r="G417" s="34">
        <f>Calculations!I393</f>
        <v>3.22</v>
      </c>
      <c r="H417" s="34">
        <f>Calculations!M393</f>
        <v>100</v>
      </c>
      <c r="I417" s="34">
        <f>Calculations!H393</f>
        <v>0</v>
      </c>
      <c r="J417" s="34">
        <f>Calculations!L393</f>
        <v>0</v>
      </c>
      <c r="K417" s="34">
        <f>Calculations!G393</f>
        <v>0</v>
      </c>
      <c r="L417" s="34">
        <f>Calculations!K393</f>
        <v>0</v>
      </c>
      <c r="M417" s="34">
        <f>Calculations!F393</f>
        <v>0</v>
      </c>
      <c r="N417" s="34">
        <f>Calculations!J393</f>
        <v>0</v>
      </c>
      <c r="O417" s="34">
        <f>Calculations!S393</f>
        <v>0.45899999999999996</v>
      </c>
      <c r="P417" s="34">
        <f>Calculations!X393</f>
        <v>14.254658385093165</v>
      </c>
      <c r="Q417" s="34">
        <f>Calculations!P393</f>
        <v>7.0999999999999994E-2</v>
      </c>
      <c r="R417" s="34">
        <f>Calculations!V393</f>
        <v>4.9068322981366448</v>
      </c>
      <c r="S417" s="34">
        <f>Calculations!O393</f>
        <v>8.6999999999999994E-2</v>
      </c>
      <c r="T417" s="34">
        <f>Calculations!T393</f>
        <v>2.7018633540372665</v>
      </c>
      <c r="U417" s="34">
        <f>Calculations!Z393</f>
        <v>0</v>
      </c>
      <c r="V417" s="34">
        <f>Calculations!AB393</f>
        <v>0</v>
      </c>
      <c r="W417" s="34">
        <f>Calculations!AA393</f>
        <v>0</v>
      </c>
      <c r="X417" s="34">
        <f>Calculations!AC393</f>
        <v>0</v>
      </c>
      <c r="Y417" s="34">
        <f>Calculations!AE393</f>
        <v>0.11700000000000001</v>
      </c>
      <c r="Z417" s="34">
        <f>Calculations!AG393</f>
        <v>3.633540372670808</v>
      </c>
      <c r="AA417" s="34">
        <f>Calculations!AF393</f>
        <v>0.25900000000000001</v>
      </c>
      <c r="AB417" s="34">
        <f>Calculations!AH393</f>
        <v>8.0434782608695645</v>
      </c>
      <c r="AC417" s="21" t="s">
        <v>52</v>
      </c>
      <c r="AD417" s="20" t="s">
        <v>883</v>
      </c>
      <c r="AE417" s="26" t="s">
        <v>889</v>
      </c>
      <c r="AF417" s="26" t="s">
        <v>890</v>
      </c>
      <c r="AG417" s="26"/>
      <c r="AH417" s="20"/>
    </row>
    <row r="418" spans="2:34" ht="25" x14ac:dyDescent="0.25">
      <c r="B418" s="11" t="str">
        <f>Calculations!A394</f>
        <v>19P325</v>
      </c>
      <c r="C418" s="20" t="str">
        <f>Calculations!B394</f>
        <v>Balderstone Farm, Bartle Lane, Lower Bartle, Preston, PR4 0RU (Parcel 1)</v>
      </c>
      <c r="D418" s="20" t="str">
        <f>Calculations!C394</f>
        <v>Preston</v>
      </c>
      <c r="E418" s="11" t="str">
        <f>Calculations!D394</f>
        <v>Housing</v>
      </c>
      <c r="F418" s="34">
        <f>Calculations!E394</f>
        <v>6.8140000000000001</v>
      </c>
      <c r="G418" s="34">
        <f>Calculations!I394</f>
        <v>6.8140000000000001</v>
      </c>
      <c r="H418" s="34">
        <f>Calculations!M394</f>
        <v>100</v>
      </c>
      <c r="I418" s="34">
        <f>Calculations!H394</f>
        <v>0</v>
      </c>
      <c r="J418" s="34">
        <f>Calculations!L394</f>
        <v>0</v>
      </c>
      <c r="K418" s="34">
        <f>Calculations!G394</f>
        <v>0</v>
      </c>
      <c r="L418" s="34">
        <f>Calculations!K394</f>
        <v>0</v>
      </c>
      <c r="M418" s="34">
        <f>Calculations!F394</f>
        <v>0</v>
      </c>
      <c r="N418" s="34">
        <f>Calculations!J394</f>
        <v>0</v>
      </c>
      <c r="O418" s="34">
        <f>Calculations!S394</f>
        <v>0.28400000000000003</v>
      </c>
      <c r="P418" s="34">
        <f>Calculations!X394</f>
        <v>4.1678896389785738</v>
      </c>
      <c r="Q418" s="34">
        <f>Calculations!P394</f>
        <v>2.8000000000000001E-2</v>
      </c>
      <c r="R418" s="34">
        <f>Calculations!V394</f>
        <v>2.0105664807748758</v>
      </c>
      <c r="S418" s="34">
        <f>Calculations!O394</f>
        <v>0.109</v>
      </c>
      <c r="T418" s="34">
        <f>Calculations!T394</f>
        <v>1.599647783974171</v>
      </c>
      <c r="U418" s="34">
        <f>Calculations!Z394</f>
        <v>0</v>
      </c>
      <c r="V418" s="34">
        <f>Calculations!AB394</f>
        <v>0</v>
      </c>
      <c r="W418" s="34">
        <f>Calculations!AA394</f>
        <v>0</v>
      </c>
      <c r="X418" s="34">
        <f>Calculations!AC394</f>
        <v>0</v>
      </c>
      <c r="Y418" s="34">
        <f>Calculations!AE394</f>
        <v>5.0999999999999997E-2</v>
      </c>
      <c r="Z418" s="34">
        <f>Calculations!AG394</f>
        <v>0.74845905488699727</v>
      </c>
      <c r="AA418" s="34">
        <f>Calculations!AF394</f>
        <v>0.16</v>
      </c>
      <c r="AB418" s="34">
        <f>Calculations!AH394</f>
        <v>2.3481068388611681</v>
      </c>
      <c r="AC418" s="21" t="s">
        <v>52</v>
      </c>
      <c r="AD418" s="20" t="s">
        <v>883</v>
      </c>
      <c r="AE418" s="26" t="s">
        <v>889</v>
      </c>
      <c r="AF418" s="26" t="s">
        <v>890</v>
      </c>
      <c r="AG418" s="26"/>
      <c r="AH418" s="20"/>
    </row>
    <row r="419" spans="2:34" ht="25" x14ac:dyDescent="0.25">
      <c r="B419" s="11" t="str">
        <f>Calculations!A395</f>
        <v>19P326</v>
      </c>
      <c r="C419" s="20" t="str">
        <f>Calculations!B395</f>
        <v>Balderstone Farm, Bartle Lane, Lower Bartle, Preston, PR4 0RU (Parcel 2)</v>
      </c>
      <c r="D419" s="20" t="str">
        <f>Calculations!C395</f>
        <v>Preston</v>
      </c>
      <c r="E419" s="11" t="str">
        <f>Calculations!D395</f>
        <v>Housing</v>
      </c>
      <c r="F419" s="34">
        <f>Calculations!E395</f>
        <v>4.5629999999999997</v>
      </c>
      <c r="G419" s="34">
        <f>Calculations!I395</f>
        <v>4.5629999999999997</v>
      </c>
      <c r="H419" s="34">
        <f>Calculations!M395</f>
        <v>100</v>
      </c>
      <c r="I419" s="34">
        <f>Calculations!H395</f>
        <v>0</v>
      </c>
      <c r="J419" s="34">
        <f>Calculations!L395</f>
        <v>0</v>
      </c>
      <c r="K419" s="34">
        <f>Calculations!G395</f>
        <v>0</v>
      </c>
      <c r="L419" s="34">
        <f>Calculations!K395</f>
        <v>0</v>
      </c>
      <c r="M419" s="34">
        <f>Calculations!F395</f>
        <v>0</v>
      </c>
      <c r="N419" s="34">
        <f>Calculations!J395</f>
        <v>0</v>
      </c>
      <c r="O419" s="34">
        <f>Calculations!S395</f>
        <v>1.4050000000000002</v>
      </c>
      <c r="P419" s="34">
        <f>Calculations!X395</f>
        <v>30.791146175761568</v>
      </c>
      <c r="Q419" s="34">
        <f>Calculations!P395</f>
        <v>0.28000000000000003</v>
      </c>
      <c r="R419" s="34">
        <f>Calculations!V395</f>
        <v>13.236905544597855</v>
      </c>
      <c r="S419" s="34">
        <f>Calculations!O395</f>
        <v>0.32400000000000001</v>
      </c>
      <c r="T419" s="34">
        <f>Calculations!T395</f>
        <v>7.1005917159763312</v>
      </c>
      <c r="U419" s="34">
        <f>Calculations!Z395</f>
        <v>0</v>
      </c>
      <c r="V419" s="34">
        <f>Calculations!AB395</f>
        <v>0</v>
      </c>
      <c r="W419" s="34">
        <f>Calculations!AA395</f>
        <v>0</v>
      </c>
      <c r="X419" s="34">
        <f>Calculations!AC395</f>
        <v>0</v>
      </c>
      <c r="Y419" s="34">
        <f>Calculations!AE395</f>
        <v>0.47</v>
      </c>
      <c r="Z419" s="34">
        <f>Calculations!AG395</f>
        <v>10.300241069471838</v>
      </c>
      <c r="AA419" s="34">
        <f>Calculations!AF395</f>
        <v>0.57799999999999996</v>
      </c>
      <c r="AB419" s="34">
        <f>Calculations!AH395</f>
        <v>12.667104974797283</v>
      </c>
      <c r="AC419" s="21" t="s">
        <v>52</v>
      </c>
      <c r="AD419" s="20" t="s">
        <v>883</v>
      </c>
      <c r="AE419" s="26" t="s">
        <v>889</v>
      </c>
      <c r="AF419" s="26" t="s">
        <v>890</v>
      </c>
      <c r="AG419" s="26"/>
      <c r="AH419" s="20"/>
    </row>
    <row r="420" spans="2:34" ht="75" x14ac:dyDescent="0.25">
      <c r="B420" s="11" t="str">
        <f>Calculations!A396</f>
        <v>19P328</v>
      </c>
      <c r="C420" s="20" t="str">
        <f>Calculations!B396</f>
        <v>BAC/EE Preston Social and Sport Association, South Meadow Lane, Broadgate, PR1 8JP</v>
      </c>
      <c r="D420" s="20" t="str">
        <f>Calculations!C396</f>
        <v>Preston</v>
      </c>
      <c r="E420" s="11" t="str">
        <f>Calculations!D396</f>
        <v>Housing</v>
      </c>
      <c r="F420" s="34">
        <f>Calculations!E396</f>
        <v>2.4300000000000002</v>
      </c>
      <c r="G420" s="34">
        <f>Calculations!I396</f>
        <v>0</v>
      </c>
      <c r="H420" s="34">
        <f>Calculations!M396</f>
        <v>0</v>
      </c>
      <c r="I420" s="34">
        <f>Calculations!H396</f>
        <v>0</v>
      </c>
      <c r="J420" s="34">
        <f>Calculations!L396</f>
        <v>0</v>
      </c>
      <c r="K420" s="34">
        <f>Calculations!G396</f>
        <v>2.3540000000000001</v>
      </c>
      <c r="L420" s="34">
        <f>Calculations!K396</f>
        <v>96.872427983539083</v>
      </c>
      <c r="M420" s="34">
        <f>Calculations!F396</f>
        <v>7.5999999999999998E-2</v>
      </c>
      <c r="N420" s="34">
        <f>Calculations!J396</f>
        <v>3.1275720164609049</v>
      </c>
      <c r="O420" s="34">
        <f>Calculations!S396</f>
        <v>0</v>
      </c>
      <c r="P420" s="34">
        <f>Calculations!X396</f>
        <v>0</v>
      </c>
      <c r="Q420" s="34">
        <f>Calculations!P396</f>
        <v>0</v>
      </c>
      <c r="R420" s="34">
        <f>Calculations!V396</f>
        <v>0</v>
      </c>
      <c r="S420" s="34">
        <f>Calculations!O396</f>
        <v>0</v>
      </c>
      <c r="T420" s="34">
        <f>Calculations!T396</f>
        <v>0</v>
      </c>
      <c r="U420" s="34">
        <f>Calculations!Z396</f>
        <v>0</v>
      </c>
      <c r="V420" s="34">
        <f>Calculations!AB396</f>
        <v>0</v>
      </c>
      <c r="W420" s="34">
        <f>Calculations!AA396</f>
        <v>0</v>
      </c>
      <c r="X420" s="34">
        <f>Calculations!AC396</f>
        <v>0</v>
      </c>
      <c r="Y420" s="34">
        <f>Calculations!AE396</f>
        <v>0</v>
      </c>
      <c r="Z420" s="34">
        <f>Calculations!AG396</f>
        <v>0</v>
      </c>
      <c r="AA420" s="34">
        <f>Calculations!AF396</f>
        <v>0</v>
      </c>
      <c r="AB420" s="34">
        <f>Calculations!AH396</f>
        <v>0</v>
      </c>
      <c r="AC420" s="21" t="s">
        <v>52</v>
      </c>
      <c r="AD420" s="20" t="s">
        <v>880</v>
      </c>
      <c r="AE420" s="26" t="s">
        <v>881</v>
      </c>
      <c r="AF420" s="26" t="s">
        <v>886</v>
      </c>
      <c r="AG420" s="26" t="s">
        <v>929</v>
      </c>
      <c r="AH420" s="20" t="s">
        <v>930</v>
      </c>
    </row>
    <row r="421" spans="2:34" ht="25" x14ac:dyDescent="0.25">
      <c r="B421" s="11" t="str">
        <f>Calculations!A397</f>
        <v>19P329</v>
      </c>
      <c r="C421" s="20" t="str">
        <f>Calculations!B397</f>
        <v>Land and Buildings at St Marys Street, Preston, PR1 5LN</v>
      </c>
      <c r="D421" s="20" t="str">
        <f>Calculations!C397</f>
        <v>Preston</v>
      </c>
      <c r="E421" s="11" t="str">
        <f>Calculations!D397</f>
        <v>Employment</v>
      </c>
      <c r="F421" s="34">
        <f>Calculations!E397</f>
        <v>0.86399999999999999</v>
      </c>
      <c r="G421" s="34">
        <f>Calculations!I397</f>
        <v>0.86399999999999999</v>
      </c>
      <c r="H421" s="34">
        <f>Calculations!M397</f>
        <v>100</v>
      </c>
      <c r="I421" s="34">
        <f>Calculations!H397</f>
        <v>0</v>
      </c>
      <c r="J421" s="34">
        <f>Calculations!L397</f>
        <v>0</v>
      </c>
      <c r="K421" s="34">
        <f>Calculations!G397</f>
        <v>0</v>
      </c>
      <c r="L421" s="34">
        <f>Calculations!K397</f>
        <v>0</v>
      </c>
      <c r="M421" s="34">
        <f>Calculations!F397</f>
        <v>0</v>
      </c>
      <c r="N421" s="34">
        <f>Calculations!J397</f>
        <v>0</v>
      </c>
      <c r="O421" s="34">
        <f>Calculations!S397</f>
        <v>0.17299999999999999</v>
      </c>
      <c r="P421" s="34">
        <f>Calculations!X397</f>
        <v>20.023148148148149</v>
      </c>
      <c r="Q421" s="34">
        <f>Calculations!P397</f>
        <v>6.7000000000000004E-2</v>
      </c>
      <c r="R421" s="34">
        <f>Calculations!V397</f>
        <v>8.9120370370370363</v>
      </c>
      <c r="S421" s="34">
        <f>Calculations!O397</f>
        <v>0.01</v>
      </c>
      <c r="T421" s="34">
        <f>Calculations!T397</f>
        <v>1.1574074074074074</v>
      </c>
      <c r="U421" s="34">
        <f>Calculations!Z397</f>
        <v>0</v>
      </c>
      <c r="V421" s="34">
        <f>Calculations!AB397</f>
        <v>0</v>
      </c>
      <c r="W421" s="34">
        <f>Calculations!AA397</f>
        <v>0</v>
      </c>
      <c r="X421" s="34">
        <f>Calculations!AC397</f>
        <v>0</v>
      </c>
      <c r="Y421" s="34">
        <f>Calculations!AE397</f>
        <v>0.14399999999999999</v>
      </c>
      <c r="Z421" s="34">
        <f>Calculations!AG397</f>
        <v>16.666666666666664</v>
      </c>
      <c r="AA421" s="34">
        <f>Calculations!AF397</f>
        <v>0.10299999999999999</v>
      </c>
      <c r="AB421" s="34">
        <f>Calculations!AH397</f>
        <v>11.921296296296296</v>
      </c>
      <c r="AC421" s="21" t="s">
        <v>53</v>
      </c>
      <c r="AD421" s="20" t="s">
        <v>883</v>
      </c>
      <c r="AE421" s="26" t="s">
        <v>889</v>
      </c>
      <c r="AF421" s="26" t="s">
        <v>890</v>
      </c>
      <c r="AG421" s="26" t="s">
        <v>931</v>
      </c>
      <c r="AH421" s="20" t="s">
        <v>927</v>
      </c>
    </row>
    <row r="422" spans="2:34" ht="24" customHeight="1" x14ac:dyDescent="0.25">
      <c r="B422" s="11" t="str">
        <f>Calculations!A398</f>
        <v>19P330</v>
      </c>
      <c r="C422" s="20" t="str">
        <f>Calculations!B398</f>
        <v>Preston Waste Transfer Station, Wallend Road, Aston-on-Ribble, Preston, PR2 2HW</v>
      </c>
      <c r="D422" s="20" t="str">
        <f>Calculations!C398</f>
        <v>Preston</v>
      </c>
      <c r="E422" s="11" t="str">
        <f>Calculations!D398</f>
        <v>Employment</v>
      </c>
      <c r="F422" s="34">
        <f>Calculations!E398</f>
        <v>7.6849999999999996</v>
      </c>
      <c r="G422" s="34">
        <f>Calculations!I398</f>
        <v>9.9999999999944578E-4</v>
      </c>
      <c r="H422" s="34">
        <f>Calculations!M398</f>
        <v>1.3012361743649262E-2</v>
      </c>
      <c r="I422" s="34">
        <f>Calculations!H398</f>
        <v>6.048</v>
      </c>
      <c r="J422" s="34">
        <f>Calculations!L398</f>
        <v>78.698763825634359</v>
      </c>
      <c r="K422" s="34">
        <f>Calculations!G398</f>
        <v>1.6359999999999999</v>
      </c>
      <c r="L422" s="34">
        <f>Calculations!K398</f>
        <v>21.28822381262199</v>
      </c>
      <c r="M422" s="34">
        <f>Calculations!F398</f>
        <v>0</v>
      </c>
      <c r="N422" s="34">
        <f>Calculations!J398</f>
        <v>0</v>
      </c>
      <c r="O422" s="34">
        <f>Calculations!S398</f>
        <v>0.38100000000000001</v>
      </c>
      <c r="P422" s="34">
        <f>Calculations!X398</f>
        <v>4.9577098243331168</v>
      </c>
      <c r="Q422" s="34">
        <f>Calculations!P398</f>
        <v>3.5999999999999997E-2</v>
      </c>
      <c r="R422" s="34">
        <f>Calculations!V398</f>
        <v>1.9128171763175015</v>
      </c>
      <c r="S422" s="34">
        <f>Calculations!O398</f>
        <v>0.111</v>
      </c>
      <c r="T422" s="34">
        <f>Calculations!T398</f>
        <v>1.4443721535458687</v>
      </c>
      <c r="U422" s="34">
        <f>Calculations!Z398</f>
        <v>0</v>
      </c>
      <c r="V422" s="34">
        <f>Calculations!AB398</f>
        <v>0</v>
      </c>
      <c r="W422" s="34">
        <f>Calculations!AA398</f>
        <v>0</v>
      </c>
      <c r="X422" s="34">
        <f>Calculations!AC398</f>
        <v>0</v>
      </c>
      <c r="Y422" s="34">
        <f>Calculations!AE398</f>
        <v>3.7999999999999999E-2</v>
      </c>
      <c r="Z422" s="34">
        <f>Calculations!AG398</f>
        <v>0.49446974625894602</v>
      </c>
      <c r="AA422" s="34">
        <f>Calculations!AF398</f>
        <v>0.19700000000000001</v>
      </c>
      <c r="AB422" s="34">
        <f>Calculations!AH398</f>
        <v>2.5634352635003252</v>
      </c>
      <c r="AC422" s="21" t="s">
        <v>53</v>
      </c>
      <c r="AD422" s="20" t="s">
        <v>883</v>
      </c>
      <c r="AE422" s="26" t="s">
        <v>887</v>
      </c>
      <c r="AF422" s="26" t="s">
        <v>888</v>
      </c>
      <c r="AG422" s="26" t="s">
        <v>932</v>
      </c>
      <c r="AH422" s="20" t="s">
        <v>933</v>
      </c>
    </row>
    <row r="423" spans="2:34" ht="25" x14ac:dyDescent="0.25">
      <c r="B423" s="11" t="str">
        <f>Calculations!A399</f>
        <v>19P331</v>
      </c>
      <c r="C423" s="20" t="str">
        <f>Calculations!B399</f>
        <v>Land and buildings at 161 Ribbleton Lane, Preston, PR1 5ST</v>
      </c>
      <c r="D423" s="20" t="str">
        <f>Calculations!C399</f>
        <v>Preston</v>
      </c>
      <c r="E423" s="11" t="str">
        <f>Calculations!D399</f>
        <v>Mixed Use</v>
      </c>
      <c r="F423" s="34">
        <f>Calculations!E399</f>
        <v>0.13300000000000001</v>
      </c>
      <c r="G423" s="34">
        <f>Calculations!I399</f>
        <v>0.13300000000000001</v>
      </c>
      <c r="H423" s="34">
        <f>Calculations!M399</f>
        <v>100</v>
      </c>
      <c r="I423" s="34">
        <f>Calculations!H399</f>
        <v>0</v>
      </c>
      <c r="J423" s="34">
        <f>Calculations!L399</f>
        <v>0</v>
      </c>
      <c r="K423" s="34">
        <f>Calculations!G399</f>
        <v>0</v>
      </c>
      <c r="L423" s="34">
        <f>Calculations!K399</f>
        <v>0</v>
      </c>
      <c r="M423" s="34">
        <f>Calculations!F399</f>
        <v>0</v>
      </c>
      <c r="N423" s="34">
        <f>Calculations!J399</f>
        <v>0</v>
      </c>
      <c r="O423" s="34">
        <f>Calculations!S399</f>
        <v>0</v>
      </c>
      <c r="P423" s="34">
        <f>Calculations!X399</f>
        <v>0</v>
      </c>
      <c r="Q423" s="34">
        <f>Calculations!P399</f>
        <v>0</v>
      </c>
      <c r="R423" s="34">
        <f>Calculations!V399</f>
        <v>0</v>
      </c>
      <c r="S423" s="34">
        <f>Calculations!O399</f>
        <v>0</v>
      </c>
      <c r="T423" s="34">
        <f>Calculations!T399</f>
        <v>0</v>
      </c>
      <c r="U423" s="34">
        <f>Calculations!Z399</f>
        <v>0</v>
      </c>
      <c r="V423" s="34">
        <f>Calculations!AB399</f>
        <v>0</v>
      </c>
      <c r="W423" s="34">
        <f>Calculations!AA399</f>
        <v>0</v>
      </c>
      <c r="X423" s="34">
        <f>Calculations!AC399</f>
        <v>0</v>
      </c>
      <c r="Y423" s="34">
        <f>Calculations!AE399</f>
        <v>0</v>
      </c>
      <c r="Z423" s="34">
        <f>Calculations!AG399</f>
        <v>0</v>
      </c>
      <c r="AA423" s="34">
        <f>Calculations!AF399</f>
        <v>1E-3</v>
      </c>
      <c r="AB423" s="34">
        <f>Calculations!AH399</f>
        <v>0.75187969924812026</v>
      </c>
      <c r="AC423" s="21" t="s">
        <v>52</v>
      </c>
      <c r="AD423" s="20" t="s">
        <v>883</v>
      </c>
      <c r="AE423" s="26" t="s">
        <v>889</v>
      </c>
      <c r="AF423" s="26" t="s">
        <v>890</v>
      </c>
      <c r="AG423" s="26"/>
      <c r="AH423" s="20"/>
    </row>
    <row r="424" spans="2:34" ht="75" x14ac:dyDescent="0.25">
      <c r="B424" s="11" t="str">
        <f>Calculations!A400</f>
        <v>19P335</v>
      </c>
      <c r="C424" s="20" t="str">
        <f>Calculations!B400</f>
        <v>Land to east of James Towers Way and south of Whittigham Lane, Broughton, PR3 5BD</v>
      </c>
      <c r="D424" s="20" t="str">
        <f>Calculations!C400</f>
        <v>Preston</v>
      </c>
      <c r="E424" s="11" t="str">
        <f>Calculations!D400</f>
        <v>Mixed Use</v>
      </c>
      <c r="F424" s="34">
        <f>Calculations!E400</f>
        <v>49.481999999999999</v>
      </c>
      <c r="G424" s="34">
        <f>Calculations!I400</f>
        <v>46.691000000000003</v>
      </c>
      <c r="H424" s="34">
        <f>Calculations!M400</f>
        <v>94.359565094377757</v>
      </c>
      <c r="I424" s="34">
        <f>Calculations!H400</f>
        <v>0.83599999999999997</v>
      </c>
      <c r="J424" s="34">
        <f>Calculations!L400</f>
        <v>1.6895032537084191</v>
      </c>
      <c r="K424" s="34">
        <f>Calculations!G400</f>
        <v>0</v>
      </c>
      <c r="L424" s="34">
        <f>Calculations!K400</f>
        <v>0</v>
      </c>
      <c r="M424" s="34">
        <f>Calculations!F400</f>
        <v>1.9550000000000001</v>
      </c>
      <c r="N424" s="34">
        <f>Calculations!J400</f>
        <v>3.9509316519138276</v>
      </c>
      <c r="O424" s="34">
        <f>Calculations!S400</f>
        <v>3.714</v>
      </c>
      <c r="P424" s="34">
        <f>Calculations!X400</f>
        <v>7.5057596701830969</v>
      </c>
      <c r="Q424" s="34">
        <f>Calculations!P400</f>
        <v>0.55200000000000005</v>
      </c>
      <c r="R424" s="34">
        <f>Calculations!V400</f>
        <v>3.6376864314296111</v>
      </c>
      <c r="S424" s="34">
        <f>Calculations!O400</f>
        <v>1.248</v>
      </c>
      <c r="T424" s="34">
        <f>Calculations!T400</f>
        <v>2.5221292591245303</v>
      </c>
      <c r="U424" s="34">
        <f>Calculations!Z400</f>
        <v>0</v>
      </c>
      <c r="V424" s="34">
        <f>Calculations!AB400</f>
        <v>0</v>
      </c>
      <c r="W424" s="34">
        <f>Calculations!AA400</f>
        <v>0</v>
      </c>
      <c r="X424" s="34">
        <f>Calculations!AC400</f>
        <v>0</v>
      </c>
      <c r="Y424" s="34">
        <f>Calculations!AE400</f>
        <v>1.5289999999999999</v>
      </c>
      <c r="Z424" s="34">
        <f>Calculations!AG400</f>
        <v>3.0900125298088192</v>
      </c>
      <c r="AA424" s="34">
        <f>Calculations!AF400</f>
        <v>2.7480000000000002</v>
      </c>
      <c r="AB424" s="34">
        <f>Calculations!AH400</f>
        <v>5.5535346186492065</v>
      </c>
      <c r="AC424" s="21" t="s">
        <v>52</v>
      </c>
      <c r="AD424" s="20" t="s">
        <v>880</v>
      </c>
      <c r="AE424" s="26" t="s">
        <v>881</v>
      </c>
      <c r="AF424" s="26" t="s">
        <v>886</v>
      </c>
      <c r="AG424" s="26"/>
      <c r="AH424" s="20"/>
    </row>
    <row r="425" spans="2:34" ht="25" x14ac:dyDescent="0.25">
      <c r="B425" s="11" t="str">
        <f>Calculations!A401</f>
        <v>19P338</v>
      </c>
      <c r="C425" s="20" t="str">
        <f>Calculations!B401</f>
        <v>Quaker Lodge, Sidgreaves Lane, Lea Town, Preston, PR4 0RD</v>
      </c>
      <c r="D425" s="20" t="str">
        <f>Calculations!C401</f>
        <v>Preston</v>
      </c>
      <c r="E425" s="11" t="str">
        <f>Calculations!D401</f>
        <v>Housing</v>
      </c>
      <c r="F425" s="34">
        <f>Calculations!E401</f>
        <v>0.78100000000000003</v>
      </c>
      <c r="G425" s="34">
        <f>Calculations!I401</f>
        <v>0.78100000000000003</v>
      </c>
      <c r="H425" s="34">
        <f>Calculations!M401</f>
        <v>100</v>
      </c>
      <c r="I425" s="34">
        <f>Calculations!H401</f>
        <v>0</v>
      </c>
      <c r="J425" s="34">
        <f>Calculations!L401</f>
        <v>0</v>
      </c>
      <c r="K425" s="34">
        <f>Calculations!G401</f>
        <v>0</v>
      </c>
      <c r="L425" s="34">
        <f>Calculations!K401</f>
        <v>0</v>
      </c>
      <c r="M425" s="34">
        <f>Calculations!F401</f>
        <v>0</v>
      </c>
      <c r="N425" s="34">
        <f>Calculations!J401</f>
        <v>0</v>
      </c>
      <c r="O425" s="34">
        <f>Calculations!S401</f>
        <v>0</v>
      </c>
      <c r="P425" s="34">
        <f>Calculations!X401</f>
        <v>0</v>
      </c>
      <c r="Q425" s="34">
        <f>Calculations!P401</f>
        <v>0</v>
      </c>
      <c r="R425" s="34">
        <f>Calculations!V401</f>
        <v>0</v>
      </c>
      <c r="S425" s="34">
        <f>Calculations!O401</f>
        <v>0</v>
      </c>
      <c r="T425" s="34">
        <f>Calculations!T401</f>
        <v>0</v>
      </c>
      <c r="U425" s="34">
        <f>Calculations!Z401</f>
        <v>0</v>
      </c>
      <c r="V425" s="34">
        <f>Calculations!AB401</f>
        <v>0</v>
      </c>
      <c r="W425" s="34">
        <f>Calculations!AA401</f>
        <v>0</v>
      </c>
      <c r="X425" s="34">
        <f>Calculations!AC401</f>
        <v>0</v>
      </c>
      <c r="Y425" s="34">
        <f>Calculations!AE401</f>
        <v>0</v>
      </c>
      <c r="Z425" s="34">
        <f>Calculations!AG401</f>
        <v>0</v>
      </c>
      <c r="AA425" s="34">
        <f>Calculations!AF401</f>
        <v>0</v>
      </c>
      <c r="AB425" s="34">
        <f>Calculations!AH401</f>
        <v>0</v>
      </c>
      <c r="AC425" s="21" t="s">
        <v>52</v>
      </c>
      <c r="AD425" s="20" t="s">
        <v>885</v>
      </c>
      <c r="AE425" s="26" t="s">
        <v>893</v>
      </c>
      <c r="AF425" s="26" t="s">
        <v>894</v>
      </c>
      <c r="AG425" s="26"/>
      <c r="AH425" s="20"/>
    </row>
    <row r="426" spans="2:34" x14ac:dyDescent="0.25">
      <c r="B426" s="11" t="str">
        <f>Calculations!A402</f>
        <v>PCC001</v>
      </c>
      <c r="C426" s="20" t="str">
        <f>Calculations!B402</f>
        <v>Land at Bartle, Preston</v>
      </c>
      <c r="D426" s="20" t="str">
        <f>Calculations!C402</f>
        <v>Preston</v>
      </c>
      <c r="E426" s="11" t="str">
        <f>Calculations!D402</f>
        <v>Housing</v>
      </c>
      <c r="F426" s="34">
        <f>Calculations!E402</f>
        <v>45.244</v>
      </c>
      <c r="G426" s="34">
        <f>Calculations!I402</f>
        <v>45.244</v>
      </c>
      <c r="H426" s="34">
        <f>Calculations!M402</f>
        <v>100</v>
      </c>
      <c r="I426" s="34">
        <f>Calculations!H402</f>
        <v>0</v>
      </c>
      <c r="J426" s="34">
        <f>Calculations!L402</f>
        <v>0</v>
      </c>
      <c r="K426" s="34">
        <f>Calculations!G402</f>
        <v>0</v>
      </c>
      <c r="L426" s="34">
        <f>Calculations!K402</f>
        <v>0</v>
      </c>
      <c r="M426" s="34">
        <f>Calculations!F402</f>
        <v>0</v>
      </c>
      <c r="N426" s="34">
        <f>Calculations!J402</f>
        <v>0</v>
      </c>
      <c r="O426" s="34">
        <f>Calculations!S402</f>
        <v>6.4279999999999999</v>
      </c>
      <c r="P426" s="34">
        <f>Calculations!X402</f>
        <v>14.207408717177969</v>
      </c>
      <c r="Q426" s="34">
        <f>Calculations!P402</f>
        <v>1.2390000000000001</v>
      </c>
      <c r="R426" s="34">
        <f>Calculations!V402</f>
        <v>6.2129785164883735</v>
      </c>
      <c r="S426" s="34">
        <f>Calculations!O402</f>
        <v>1.5720000000000001</v>
      </c>
      <c r="T426" s="34">
        <f>Calculations!T402</f>
        <v>3.4744938555388565</v>
      </c>
      <c r="U426" s="34">
        <f>Calculations!Z402</f>
        <v>0</v>
      </c>
      <c r="V426" s="34">
        <f>Calculations!AB402</f>
        <v>0</v>
      </c>
      <c r="W426" s="34">
        <f>Calculations!AA402</f>
        <v>0</v>
      </c>
      <c r="X426" s="34">
        <f>Calculations!AC402</f>
        <v>0</v>
      </c>
      <c r="Y426" s="34">
        <f>Calculations!AE402</f>
        <v>1.893</v>
      </c>
      <c r="Z426" s="34">
        <f>Calculations!AG402</f>
        <v>4.1839801962691183</v>
      </c>
      <c r="AA426" s="34">
        <f>Calculations!AF402</f>
        <v>3.4220000000000002</v>
      </c>
      <c r="AB426" s="34">
        <f>Calculations!AH402</f>
        <v>7.5634338254796223</v>
      </c>
      <c r="AC426" s="21" t="s">
        <v>52</v>
      </c>
      <c r="AD426" s="20" t="s">
        <v>883</v>
      </c>
      <c r="AE426" s="26" t="s">
        <v>889</v>
      </c>
      <c r="AF426" s="26" t="s">
        <v>890</v>
      </c>
      <c r="AG426" s="26"/>
      <c r="AH426" s="20"/>
    </row>
    <row r="427" spans="2:34" ht="75" x14ac:dyDescent="0.25">
      <c r="B427" s="11" t="str">
        <f>Calculations!A403</f>
        <v>PCC002</v>
      </c>
      <c r="C427" s="20" t="str">
        <f>Calculations!B403</f>
        <v>Former Whittingham Hospital remainder of the site</v>
      </c>
      <c r="D427" s="20" t="str">
        <f>Calculations!C403</f>
        <v>Preston</v>
      </c>
      <c r="E427" s="11" t="str">
        <f>Calculations!D403</f>
        <v>Housing</v>
      </c>
      <c r="F427" s="34">
        <f>Calculations!E403</f>
        <v>6.9969999999999999</v>
      </c>
      <c r="G427" s="34">
        <f>Calculations!I403</f>
        <v>6.9870000000000001</v>
      </c>
      <c r="H427" s="34">
        <f>Calculations!M403</f>
        <v>99.857081606402744</v>
      </c>
      <c r="I427" s="34">
        <f>Calculations!H403</f>
        <v>0</v>
      </c>
      <c r="J427" s="34">
        <f>Calculations!L403</f>
        <v>0</v>
      </c>
      <c r="K427" s="34">
        <f>Calculations!G403</f>
        <v>0</v>
      </c>
      <c r="L427" s="34">
        <f>Calculations!K403</f>
        <v>0</v>
      </c>
      <c r="M427" s="34">
        <f>Calculations!F403</f>
        <v>0.01</v>
      </c>
      <c r="N427" s="34">
        <f>Calculations!J403</f>
        <v>0.14291839359725597</v>
      </c>
      <c r="O427" s="34">
        <f>Calculations!S403</f>
        <v>0.59600000000000009</v>
      </c>
      <c r="P427" s="34">
        <f>Calculations!X403</f>
        <v>8.5179362583964569</v>
      </c>
      <c r="Q427" s="34">
        <f>Calculations!P403</f>
        <v>8.3000000000000004E-2</v>
      </c>
      <c r="R427" s="34">
        <f>Calculations!V403</f>
        <v>4.7305988280691729</v>
      </c>
      <c r="S427" s="34">
        <f>Calculations!O403</f>
        <v>0.248</v>
      </c>
      <c r="T427" s="34">
        <f>Calculations!T403</f>
        <v>3.5443761612119475</v>
      </c>
      <c r="U427" s="34">
        <f>Calculations!Z403</f>
        <v>0</v>
      </c>
      <c r="V427" s="34">
        <f>Calculations!AB403</f>
        <v>0</v>
      </c>
      <c r="W427" s="34">
        <f>Calculations!AA403</f>
        <v>0</v>
      </c>
      <c r="X427" s="34">
        <f>Calculations!AC403</f>
        <v>0</v>
      </c>
      <c r="Y427" s="34">
        <f>Calculations!AE403</f>
        <v>0.19400000000000001</v>
      </c>
      <c r="Z427" s="34">
        <f>Calculations!AG403</f>
        <v>2.7726168357867658</v>
      </c>
      <c r="AA427" s="34">
        <f>Calculations!AF403</f>
        <v>0.40300000000000002</v>
      </c>
      <c r="AB427" s="34">
        <f>Calculations!AH403</f>
        <v>5.7596112619694164</v>
      </c>
      <c r="AC427" s="21" t="s">
        <v>52</v>
      </c>
      <c r="AD427" s="20" t="s">
        <v>880</v>
      </c>
      <c r="AE427" s="26" t="s">
        <v>881</v>
      </c>
      <c r="AF427" s="26" t="s">
        <v>886</v>
      </c>
      <c r="AG427" s="26"/>
      <c r="AH427" s="20"/>
    </row>
    <row r="428" spans="2:34" ht="75" x14ac:dyDescent="0.25">
      <c r="B428" s="11" t="str">
        <f>Calculations!A404</f>
        <v>PCC003</v>
      </c>
      <c r="C428" s="20" t="str">
        <f>Calculations!B404</f>
        <v>Land off Riversway &amp; west of Dodney Drive Lea</v>
      </c>
      <c r="D428" s="20" t="str">
        <f>Calculations!C404</f>
        <v>Preston</v>
      </c>
      <c r="E428" s="11" t="str">
        <f>Calculations!D404</f>
        <v>Housing</v>
      </c>
      <c r="F428" s="34">
        <f>Calculations!E404</f>
        <v>15.44</v>
      </c>
      <c r="G428" s="34">
        <f>Calculations!I404</f>
        <v>13.042</v>
      </c>
      <c r="H428" s="34">
        <f>Calculations!M404</f>
        <v>84.468911917098438</v>
      </c>
      <c r="I428" s="34">
        <f>Calculations!H404</f>
        <v>0.74</v>
      </c>
      <c r="J428" s="34">
        <f>Calculations!L404</f>
        <v>4.7927461139896375</v>
      </c>
      <c r="K428" s="34">
        <f>Calculations!G404</f>
        <v>0</v>
      </c>
      <c r="L428" s="34">
        <f>Calculations!K404</f>
        <v>0</v>
      </c>
      <c r="M428" s="34">
        <f>Calculations!F404</f>
        <v>1.6579999999999999</v>
      </c>
      <c r="N428" s="34">
        <f>Calculations!J404</f>
        <v>10.738341968911918</v>
      </c>
      <c r="O428" s="34">
        <f>Calculations!S404</f>
        <v>0.498</v>
      </c>
      <c r="P428" s="34">
        <f>Calculations!X404</f>
        <v>3.2253886010362693</v>
      </c>
      <c r="Q428" s="34">
        <f>Calculations!P404</f>
        <v>4.8000000000000001E-2</v>
      </c>
      <c r="R428" s="34">
        <f>Calculations!V404</f>
        <v>0.7901554404145078</v>
      </c>
      <c r="S428" s="34">
        <f>Calculations!O404</f>
        <v>7.3999999999999996E-2</v>
      </c>
      <c r="T428" s="34">
        <f>Calculations!T404</f>
        <v>0.47927461139896366</v>
      </c>
      <c r="U428" s="34">
        <f>Calculations!Z404</f>
        <v>0</v>
      </c>
      <c r="V428" s="34">
        <f>Calculations!AB404</f>
        <v>0</v>
      </c>
      <c r="W428" s="34">
        <f>Calculations!AA404</f>
        <v>0</v>
      </c>
      <c r="X428" s="34">
        <f>Calculations!AC404</f>
        <v>0</v>
      </c>
      <c r="Y428" s="34">
        <f>Calculations!AE404</f>
        <v>0.218</v>
      </c>
      <c r="Z428" s="34">
        <f>Calculations!AG404</f>
        <v>1.411917098445596</v>
      </c>
      <c r="AA428" s="34">
        <f>Calculations!AF404</f>
        <v>0.63400000000000001</v>
      </c>
      <c r="AB428" s="34">
        <f>Calculations!AH404</f>
        <v>4.1062176165803113</v>
      </c>
      <c r="AC428" s="21" t="s">
        <v>52</v>
      </c>
      <c r="AD428" s="20" t="s">
        <v>880</v>
      </c>
      <c r="AE428" s="26" t="s">
        <v>881</v>
      </c>
      <c r="AF428" s="26" t="s">
        <v>886</v>
      </c>
      <c r="AG428" s="26"/>
      <c r="AH428" s="20"/>
    </row>
  </sheetData>
  <autoFilter ref="B25:AH428" xr:uid="{00000000-0001-0000-0000-000000000000}"/>
  <mergeCells count="31">
    <mergeCell ref="AA11:AB11"/>
    <mergeCell ref="Y10:AB10"/>
    <mergeCell ref="U11:V11"/>
    <mergeCell ref="W11:X11"/>
    <mergeCell ref="Y11:Z11"/>
    <mergeCell ref="U10:X10"/>
    <mergeCell ref="U24:V24"/>
    <mergeCell ref="W24:X24"/>
    <mergeCell ref="Y24:Z24"/>
    <mergeCell ref="U23:X23"/>
    <mergeCell ref="Y23:AB23"/>
    <mergeCell ref="AA24:AB24"/>
    <mergeCell ref="C19:C23"/>
    <mergeCell ref="G23:N23"/>
    <mergeCell ref="O23:T23"/>
    <mergeCell ref="G24:H24"/>
    <mergeCell ref="I24:J24"/>
    <mergeCell ref="K24:L24"/>
    <mergeCell ref="M24:N24"/>
    <mergeCell ref="O24:P24"/>
    <mergeCell ref="Q24:R24"/>
    <mergeCell ref="S24:T24"/>
    <mergeCell ref="G10:N10"/>
    <mergeCell ref="O10:T10"/>
    <mergeCell ref="G11:H11"/>
    <mergeCell ref="I11:J11"/>
    <mergeCell ref="K11:L11"/>
    <mergeCell ref="M11:N11"/>
    <mergeCell ref="O11:P11"/>
    <mergeCell ref="Q11:R11"/>
    <mergeCell ref="S11:T11"/>
  </mergeCells>
  <conditionalFormatting sqref="B26:AF26 AC27:AF96 B27:AB428 AC97:AH428">
    <cfRule type="expression" dxfId="7" priority="9">
      <formula>OR($M26&gt;0,$W26&gt;0)</formula>
    </cfRule>
    <cfRule type="expression" dxfId="6" priority="10">
      <formula>OR($K26&gt;0,$U26&gt;0)</formula>
    </cfRule>
    <cfRule type="expression" dxfId="5" priority="11">
      <formula>$I26&gt;0</formula>
    </cfRule>
    <cfRule type="expression" dxfId="4" priority="12">
      <formula>OR($O26&gt;0,$Q26&gt;0,$S26&gt;0,$Y26&gt;0,$AA26&gt;0)</formula>
    </cfRule>
  </conditionalFormatting>
  <conditionalFormatting sqref="AG26:AH96">
    <cfRule type="expression" dxfId="3" priority="1">
      <formula>OR($M26&gt;0,$W26&gt;0)</formula>
    </cfRule>
    <cfRule type="expression" dxfId="2" priority="2">
      <formula>OR($K26&gt;0,$U26&gt;0)</formula>
    </cfRule>
    <cfRule type="expression" dxfId="1" priority="3">
      <formula>$I26&gt;0</formula>
    </cfRule>
    <cfRule type="expression" dxfId="0" priority="4">
      <formula>OR($O26&gt;0,$Q26&gt;0,$S26&gt;0,$Y26&gt;0,$AA26&gt;0)</formula>
    </cfRule>
  </conditionalFormatting>
  <pageMargins left="0.7" right="0.7" top="0.75" bottom="0.75" header="0.3" footer="0.3"/>
  <pageSetup paperSize="9" orientation="portrait" r:id="rId1"/>
  <ignoredErrors>
    <ignoredError sqref="X2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1074"/>
  <sheetViews>
    <sheetView topLeftCell="A319" zoomScale="90" zoomScaleNormal="90" workbookViewId="0">
      <pane xSplit="1" topLeftCell="B1" activePane="topRight" state="frozen"/>
      <selection pane="topRight" activeCell="D2" sqref="D2:D404"/>
    </sheetView>
  </sheetViews>
  <sheetFormatPr defaultColWidth="9.1796875" defaultRowHeight="12.5" x14ac:dyDescent="0.25"/>
  <cols>
    <col min="1" max="1" width="12.7265625" style="15" bestFit="1" customWidth="1"/>
    <col min="2" max="2" width="82.1796875" style="15" bestFit="1" customWidth="1"/>
    <col min="3" max="3" width="16.1796875" style="15" bestFit="1" customWidth="1"/>
    <col min="4" max="4" width="16" style="15" customWidth="1"/>
    <col min="5" max="5" width="16.1796875" style="15" bestFit="1" customWidth="1"/>
    <col min="6" max="6" width="17.453125" style="15" bestFit="1" customWidth="1"/>
    <col min="7" max="7" width="17.453125" style="15" customWidth="1"/>
    <col min="8" max="8" width="19.54296875" style="15" customWidth="1"/>
    <col min="9" max="9" width="21.453125" style="15" customWidth="1"/>
    <col min="10" max="10" width="13.26953125" style="27" customWidth="1"/>
    <col min="11" max="12" width="17.26953125" style="27" bestFit="1" customWidth="1"/>
    <col min="13" max="13" width="14.453125" style="27" customWidth="1"/>
    <col min="14" max="14" width="14.453125" style="37" customWidth="1"/>
    <col min="15" max="15" width="19" style="15" bestFit="1" customWidth="1"/>
    <col min="16" max="16" width="20" style="15" bestFit="1" customWidth="1"/>
    <col min="17" max="17" width="29.26953125" style="15" bestFit="1" customWidth="1"/>
    <col min="18" max="18" width="21.1796875" style="15" bestFit="1" customWidth="1"/>
    <col min="19" max="19" width="30.26953125" style="15" bestFit="1" customWidth="1"/>
    <col min="20" max="21" width="17.26953125" style="28" bestFit="1" customWidth="1"/>
    <col min="22" max="22" width="27.7265625" style="28" bestFit="1" customWidth="1"/>
    <col min="23" max="23" width="21.81640625" style="28" customWidth="1"/>
    <col min="24" max="24" width="25.453125" style="28" bestFit="1" customWidth="1"/>
    <col min="25" max="25" width="9.1796875" style="15"/>
    <col min="26" max="26" width="20.81640625" style="15" bestFit="1" customWidth="1"/>
    <col min="27" max="27" width="23" style="15" bestFit="1" customWidth="1"/>
    <col min="28" max="28" width="22.54296875" style="15" bestFit="1" customWidth="1"/>
    <col min="29" max="29" width="26.1796875" style="15" bestFit="1" customWidth="1"/>
    <col min="30" max="30" width="9.1796875" style="15"/>
    <col min="31" max="31" width="9.81640625" style="15" bestFit="1" customWidth="1"/>
    <col min="32" max="32" width="10.81640625" style="15" bestFit="1" customWidth="1"/>
    <col min="33" max="33" width="12.54296875" style="15" bestFit="1" customWidth="1"/>
    <col min="34" max="34" width="13.81640625" style="15" bestFit="1" customWidth="1"/>
    <col min="35" max="16384" width="9.1796875" style="15"/>
  </cols>
  <sheetData>
    <row r="1" spans="1:34" x14ac:dyDescent="0.25">
      <c r="A1" s="15" t="s">
        <v>29</v>
      </c>
      <c r="B1" s="15" t="s">
        <v>30</v>
      </c>
      <c r="C1" s="15" t="s">
        <v>70</v>
      </c>
      <c r="D1" s="15" t="s">
        <v>31</v>
      </c>
      <c r="E1" s="15" t="s">
        <v>32</v>
      </c>
      <c r="F1" s="15" t="s">
        <v>33</v>
      </c>
      <c r="G1" s="15" t="s">
        <v>34</v>
      </c>
      <c r="H1" s="15" t="s">
        <v>35</v>
      </c>
      <c r="I1" s="15" t="s">
        <v>36</v>
      </c>
      <c r="J1" s="27" t="s">
        <v>37</v>
      </c>
      <c r="K1" s="27" t="s">
        <v>38</v>
      </c>
      <c r="L1" s="27" t="s">
        <v>39</v>
      </c>
      <c r="M1" s="27" t="s">
        <v>40</v>
      </c>
      <c r="N1" s="44" t="s">
        <v>895</v>
      </c>
      <c r="O1" s="15" t="s">
        <v>41</v>
      </c>
      <c r="P1" s="15" t="s">
        <v>42</v>
      </c>
      <c r="Q1" s="15" t="s">
        <v>43</v>
      </c>
      <c r="R1" s="15" t="s">
        <v>44</v>
      </c>
      <c r="S1" s="15" t="s">
        <v>45</v>
      </c>
      <c r="T1" s="28" t="s">
        <v>46</v>
      </c>
      <c r="U1" s="28" t="s">
        <v>47</v>
      </c>
      <c r="V1" s="28" t="s">
        <v>48</v>
      </c>
      <c r="W1" s="28" t="s">
        <v>49</v>
      </c>
      <c r="X1" s="28" t="s">
        <v>50</v>
      </c>
      <c r="Z1" s="15" t="s">
        <v>60</v>
      </c>
      <c r="AA1" s="15" t="s">
        <v>61</v>
      </c>
      <c r="AB1" s="38" t="s">
        <v>60</v>
      </c>
      <c r="AC1" s="38" t="s">
        <v>61</v>
      </c>
      <c r="AE1" s="15" t="s">
        <v>62</v>
      </c>
      <c r="AF1" s="15" t="s">
        <v>63</v>
      </c>
      <c r="AG1" s="38" t="s">
        <v>64</v>
      </c>
      <c r="AH1" s="38" t="s">
        <v>65</v>
      </c>
    </row>
    <row r="2" spans="1:34" ht="14.5" x14ac:dyDescent="0.35">
      <c r="A2" s="39" t="s">
        <v>72</v>
      </c>
      <c r="B2" s="39" t="s">
        <v>143</v>
      </c>
      <c r="C2" s="39" t="s">
        <v>215</v>
      </c>
      <c r="D2" t="s">
        <v>214</v>
      </c>
      <c r="E2">
        <v>2.536</v>
      </c>
      <c r="F2">
        <v>0</v>
      </c>
      <c r="G2">
        <v>0</v>
      </c>
      <c r="H2">
        <v>0</v>
      </c>
      <c r="I2" s="29">
        <f>E2-F2-G2-H2</f>
        <v>2.536</v>
      </c>
      <c r="J2" s="31">
        <f>F2/E2*100</f>
        <v>0</v>
      </c>
      <c r="K2" s="31">
        <f>G2/E2*100</f>
        <v>0</v>
      </c>
      <c r="L2" s="31">
        <f>H2/E2*100</f>
        <v>0</v>
      </c>
      <c r="M2" s="31">
        <f>I2/E2*100</f>
        <v>100</v>
      </c>
      <c r="N2" s="45">
        <f>SUM(J2:M2)</f>
        <v>100</v>
      </c>
      <c r="O2">
        <v>4.5999999999999999E-2</v>
      </c>
      <c r="P2">
        <v>1.7000000000000001E-2</v>
      </c>
      <c r="Q2" s="15">
        <f>O2+P2</f>
        <v>6.3E-2</v>
      </c>
      <c r="R2">
        <v>5.8000000000000003E-2</v>
      </c>
      <c r="S2" s="29">
        <f>Q2+R2</f>
        <v>0.121</v>
      </c>
      <c r="T2" s="31">
        <f>O2/E2*100</f>
        <v>1.8138801261829651</v>
      </c>
      <c r="U2" s="31">
        <f>P2/E2*100</f>
        <v>0.67034700315457418</v>
      </c>
      <c r="V2" s="31">
        <f>Q2/E2*100</f>
        <v>2.4842271293375391</v>
      </c>
      <c r="W2" s="31">
        <f>R2/E2*100</f>
        <v>2.2870662460567823</v>
      </c>
      <c r="X2" s="31">
        <f>S2/E2*100</f>
        <v>4.771293375394321</v>
      </c>
      <c r="Z2" s="30">
        <v>0</v>
      </c>
      <c r="AA2" s="15">
        <v>0</v>
      </c>
      <c r="AB2" s="31">
        <f t="shared" ref="AB2:AB65" si="0">(Z2/E2)*100</f>
        <v>0</v>
      </c>
      <c r="AC2" s="31">
        <f t="shared" ref="AC2:AC65" si="1">(AA2/E2)*100</f>
        <v>0</v>
      </c>
      <c r="AE2" s="15">
        <v>5.5E-2</v>
      </c>
      <c r="AF2" s="15">
        <v>0.19600000000000001</v>
      </c>
      <c r="AG2" s="38">
        <f t="shared" ref="AG2:AG65" si="2">(AE2/E2)*100</f>
        <v>2.1687697160883279</v>
      </c>
      <c r="AH2" s="38">
        <f t="shared" ref="AH2:AH65" si="3">(AF2/E2)*100</f>
        <v>7.728706624605679</v>
      </c>
    </row>
    <row r="3" spans="1:34" ht="14.5" x14ac:dyDescent="0.35">
      <c r="A3" s="39" t="s">
        <v>73</v>
      </c>
      <c r="B3" s="39" t="s">
        <v>144</v>
      </c>
      <c r="C3" s="39" t="s">
        <v>215</v>
      </c>
      <c r="D3" t="s">
        <v>51</v>
      </c>
      <c r="E3">
        <v>0.69</v>
      </c>
      <c r="F3">
        <v>0</v>
      </c>
      <c r="G3">
        <v>0</v>
      </c>
      <c r="H3">
        <v>0</v>
      </c>
      <c r="I3" s="29">
        <f t="shared" ref="I3:I66" si="4">E3-F3-G3-H3</f>
        <v>0.69</v>
      </c>
      <c r="J3" s="31">
        <f t="shared" ref="J3:J66" si="5">F3/E3*100</f>
        <v>0</v>
      </c>
      <c r="K3" s="31">
        <f t="shared" ref="K3:K66" si="6">G3/E3*100</f>
        <v>0</v>
      </c>
      <c r="L3" s="31">
        <f t="shared" ref="L3:L66" si="7">H3/E3*100</f>
        <v>0</v>
      </c>
      <c r="M3" s="31">
        <f t="shared" ref="M3:M66" si="8">I3/E3*100</f>
        <v>100</v>
      </c>
      <c r="N3" s="45">
        <f t="shared" ref="N3:N66" si="9">SUM(J3:M3)</f>
        <v>100</v>
      </c>
      <c r="O3">
        <v>1.2E-2</v>
      </c>
      <c r="P3">
        <v>6.0000000000000001E-3</v>
      </c>
      <c r="Q3" s="15">
        <f t="shared" ref="Q3:Q66" si="10">O3+P3</f>
        <v>1.8000000000000002E-2</v>
      </c>
      <c r="R3">
        <v>0.13</v>
      </c>
      <c r="S3" s="29">
        <f t="shared" ref="S3:S66" si="11">Q3+R3</f>
        <v>0.14800000000000002</v>
      </c>
      <c r="T3" s="31">
        <f t="shared" ref="T3:T66" si="12">O3/E3*100</f>
        <v>1.7391304347826086</v>
      </c>
      <c r="U3" s="31">
        <f t="shared" ref="U3:U66" si="13">P3/E3*100</f>
        <v>0.86956521739130432</v>
      </c>
      <c r="V3" s="31">
        <f t="shared" ref="V3:V66" si="14">Q3/E3*100</f>
        <v>2.6086956521739135</v>
      </c>
      <c r="W3" s="31">
        <f t="shared" ref="W3:W66" si="15">R3/E3*100</f>
        <v>18.840579710144929</v>
      </c>
      <c r="X3" s="31">
        <f t="shared" ref="X3:X66" si="16">S3/E3*100</f>
        <v>21.449275362318847</v>
      </c>
      <c r="Z3" s="30">
        <v>0</v>
      </c>
      <c r="AA3" s="15">
        <v>0</v>
      </c>
      <c r="AB3" s="31">
        <f t="shared" si="0"/>
        <v>0</v>
      </c>
      <c r="AC3" s="31">
        <f t="shared" si="1"/>
        <v>0</v>
      </c>
      <c r="AE3" s="15">
        <v>7.3999999999999996E-2</v>
      </c>
      <c r="AF3" s="15">
        <v>0.17100000000000001</v>
      </c>
      <c r="AG3" s="38">
        <f t="shared" si="2"/>
        <v>10.72463768115942</v>
      </c>
      <c r="AH3" s="38">
        <f t="shared" si="3"/>
        <v>24.782608695652179</v>
      </c>
    </row>
    <row r="4" spans="1:34" ht="14.5" x14ac:dyDescent="0.35">
      <c r="A4" s="39" t="s">
        <v>74</v>
      </c>
      <c r="B4" s="39" t="s">
        <v>145</v>
      </c>
      <c r="C4" s="39" t="s">
        <v>215</v>
      </c>
      <c r="D4" t="s">
        <v>51</v>
      </c>
      <c r="E4">
        <v>17.742999999999999</v>
      </c>
      <c r="F4">
        <v>0</v>
      </c>
      <c r="G4">
        <v>0</v>
      </c>
      <c r="H4">
        <v>0</v>
      </c>
      <c r="I4" s="29">
        <f t="shared" si="4"/>
        <v>17.742999999999999</v>
      </c>
      <c r="J4" s="31">
        <f t="shared" si="5"/>
        <v>0</v>
      </c>
      <c r="K4" s="31">
        <f t="shared" si="6"/>
        <v>0</v>
      </c>
      <c r="L4" s="31">
        <f t="shared" si="7"/>
        <v>0</v>
      </c>
      <c r="M4" s="31">
        <f t="shared" si="8"/>
        <v>100</v>
      </c>
      <c r="N4" s="45">
        <f t="shared" si="9"/>
        <v>100</v>
      </c>
      <c r="O4">
        <v>0.245</v>
      </c>
      <c r="P4">
        <v>0.125</v>
      </c>
      <c r="Q4" s="15">
        <f t="shared" si="10"/>
        <v>0.37</v>
      </c>
      <c r="R4">
        <v>2.3359999999999999</v>
      </c>
      <c r="S4" s="29">
        <f t="shared" si="11"/>
        <v>2.706</v>
      </c>
      <c r="T4" s="31">
        <f t="shared" si="12"/>
        <v>1.3808262413346108</v>
      </c>
      <c r="U4" s="31">
        <f t="shared" si="13"/>
        <v>0.70450318435439341</v>
      </c>
      <c r="V4" s="31">
        <f t="shared" si="14"/>
        <v>2.0853294256890043</v>
      </c>
      <c r="W4" s="31">
        <f t="shared" si="15"/>
        <v>13.165755509214902</v>
      </c>
      <c r="X4" s="31">
        <f t="shared" si="16"/>
        <v>15.251084934903908</v>
      </c>
      <c r="Z4" s="30">
        <v>0</v>
      </c>
      <c r="AA4" s="15">
        <v>0</v>
      </c>
      <c r="AB4" s="31">
        <f t="shared" si="0"/>
        <v>0</v>
      </c>
      <c r="AC4" s="31">
        <f t="shared" si="1"/>
        <v>0</v>
      </c>
      <c r="AE4" s="15">
        <v>1.03</v>
      </c>
      <c r="AF4" s="15">
        <v>4.194</v>
      </c>
      <c r="AG4" s="38">
        <f t="shared" si="2"/>
        <v>5.8051062390802013</v>
      </c>
      <c r="AH4" s="38">
        <f t="shared" si="3"/>
        <v>23.637490841458604</v>
      </c>
    </row>
    <row r="5" spans="1:34" ht="14.5" x14ac:dyDescent="0.35">
      <c r="A5" s="39" t="s">
        <v>75</v>
      </c>
      <c r="B5" s="39" t="s">
        <v>146</v>
      </c>
      <c r="C5" s="39" t="s">
        <v>215</v>
      </c>
      <c r="D5" t="s">
        <v>51</v>
      </c>
      <c r="E5">
        <v>3.6989999999999998</v>
      </c>
      <c r="F5">
        <v>0</v>
      </c>
      <c r="G5">
        <v>0</v>
      </c>
      <c r="H5">
        <v>0</v>
      </c>
      <c r="I5" s="29">
        <f t="shared" si="4"/>
        <v>3.6989999999999998</v>
      </c>
      <c r="J5" s="31">
        <f t="shared" si="5"/>
        <v>0</v>
      </c>
      <c r="K5" s="31">
        <f t="shared" si="6"/>
        <v>0</v>
      </c>
      <c r="L5" s="31">
        <f t="shared" si="7"/>
        <v>0</v>
      </c>
      <c r="M5" s="31">
        <f t="shared" si="8"/>
        <v>100</v>
      </c>
      <c r="N5" s="45">
        <f t="shared" si="9"/>
        <v>100</v>
      </c>
      <c r="O5">
        <v>9.8000000000000004E-2</v>
      </c>
      <c r="P5">
        <v>0.01</v>
      </c>
      <c r="Q5" s="15">
        <f t="shared" si="10"/>
        <v>0.108</v>
      </c>
      <c r="R5">
        <v>9.4E-2</v>
      </c>
      <c r="S5" s="29">
        <f t="shared" si="11"/>
        <v>0.20200000000000001</v>
      </c>
      <c r="T5" s="31">
        <f t="shared" si="12"/>
        <v>2.6493646931603139</v>
      </c>
      <c r="U5" s="31">
        <f t="shared" si="13"/>
        <v>0.27034333603676669</v>
      </c>
      <c r="V5" s="31">
        <f t="shared" si="14"/>
        <v>2.9197080291970807</v>
      </c>
      <c r="W5" s="31">
        <f t="shared" si="15"/>
        <v>2.5412273587456067</v>
      </c>
      <c r="X5" s="31">
        <f t="shared" si="16"/>
        <v>5.4609353879426878</v>
      </c>
      <c r="Z5" s="30">
        <v>0</v>
      </c>
      <c r="AA5" s="15">
        <v>0</v>
      </c>
      <c r="AB5" s="31">
        <f t="shared" si="0"/>
        <v>0</v>
      </c>
      <c r="AC5" s="31">
        <f t="shared" si="1"/>
        <v>0</v>
      </c>
      <c r="AE5" s="15">
        <v>6.8000000000000005E-2</v>
      </c>
      <c r="AF5" s="15">
        <v>0.159</v>
      </c>
      <c r="AG5" s="38">
        <f t="shared" si="2"/>
        <v>1.8383346850500137</v>
      </c>
      <c r="AH5" s="38">
        <f t="shared" si="3"/>
        <v>4.2984590429845904</v>
      </c>
    </row>
    <row r="6" spans="1:34" ht="14.5" x14ac:dyDescent="0.35">
      <c r="A6" s="39" t="s">
        <v>76</v>
      </c>
      <c r="B6" s="39" t="s">
        <v>147</v>
      </c>
      <c r="C6" s="39" t="s">
        <v>215</v>
      </c>
      <c r="D6" t="s">
        <v>59</v>
      </c>
      <c r="E6">
        <v>13.324</v>
      </c>
      <c r="F6">
        <v>0.36499999999999999</v>
      </c>
      <c r="G6">
        <v>1.4059999999999999</v>
      </c>
      <c r="H6">
        <v>1.169</v>
      </c>
      <c r="I6" s="29">
        <f t="shared" si="4"/>
        <v>10.383999999999999</v>
      </c>
      <c r="J6" s="31">
        <f t="shared" si="5"/>
        <v>2.73941759231462</v>
      </c>
      <c r="K6" s="31">
        <f t="shared" si="6"/>
        <v>10.552386670669469</v>
      </c>
      <c r="L6" s="31">
        <f t="shared" si="7"/>
        <v>8.7736415490843598</v>
      </c>
      <c r="M6" s="31">
        <f t="shared" si="8"/>
        <v>77.934554187931539</v>
      </c>
      <c r="N6" s="45">
        <f t="shared" si="9"/>
        <v>99.999999999999986</v>
      </c>
      <c r="O6">
        <v>0.26700000000000002</v>
      </c>
      <c r="P6">
        <v>0.15</v>
      </c>
      <c r="Q6" s="15">
        <f t="shared" si="10"/>
        <v>0.41700000000000004</v>
      </c>
      <c r="R6">
        <v>1.012</v>
      </c>
      <c r="S6" s="29">
        <f t="shared" si="11"/>
        <v>1.429</v>
      </c>
      <c r="T6" s="31">
        <f t="shared" si="12"/>
        <v>2.0039027319123388</v>
      </c>
      <c r="U6" s="31">
        <f t="shared" si="13"/>
        <v>1.1257880516361454</v>
      </c>
      <c r="V6" s="31">
        <f t="shared" si="14"/>
        <v>3.129690783548484</v>
      </c>
      <c r="W6" s="31">
        <f t="shared" si="15"/>
        <v>7.5953167217051938</v>
      </c>
      <c r="X6" s="31">
        <f t="shared" si="16"/>
        <v>10.725007505253679</v>
      </c>
      <c r="Z6" s="30">
        <v>0.61199999999999999</v>
      </c>
      <c r="AA6" s="15">
        <v>1.329</v>
      </c>
      <c r="AB6" s="31">
        <f t="shared" si="0"/>
        <v>4.5932152506754722</v>
      </c>
      <c r="AC6" s="31">
        <f t="shared" si="1"/>
        <v>9.9744821374962473</v>
      </c>
      <c r="AE6" s="15">
        <v>0.40600000000000003</v>
      </c>
      <c r="AF6" s="15">
        <v>0.91300000000000003</v>
      </c>
      <c r="AG6" s="38">
        <f t="shared" si="2"/>
        <v>3.0471329930951669</v>
      </c>
      <c r="AH6" s="38">
        <f t="shared" si="3"/>
        <v>6.8522966076253384</v>
      </c>
    </row>
    <row r="7" spans="1:34" ht="14.5" x14ac:dyDescent="0.35">
      <c r="A7" s="39" t="s">
        <v>77</v>
      </c>
      <c r="B7" s="39" t="s">
        <v>148</v>
      </c>
      <c r="C7" s="39" t="s">
        <v>215</v>
      </c>
      <c r="D7" t="s">
        <v>214</v>
      </c>
      <c r="E7">
        <v>3.3980000000000001</v>
      </c>
      <c r="F7">
        <v>2E-3</v>
      </c>
      <c r="G7">
        <v>0</v>
      </c>
      <c r="H7">
        <v>0</v>
      </c>
      <c r="I7" s="29">
        <f t="shared" si="4"/>
        <v>3.3960000000000004</v>
      </c>
      <c r="J7" s="31">
        <f t="shared" si="5"/>
        <v>5.885815185403178E-2</v>
      </c>
      <c r="K7" s="31">
        <f t="shared" si="6"/>
        <v>0</v>
      </c>
      <c r="L7" s="31">
        <f t="shared" si="7"/>
        <v>0</v>
      </c>
      <c r="M7" s="31">
        <f t="shared" si="8"/>
        <v>99.941141848145975</v>
      </c>
      <c r="N7" s="45">
        <f t="shared" si="9"/>
        <v>100</v>
      </c>
      <c r="O7">
        <v>0.154</v>
      </c>
      <c r="P7">
        <v>0.153</v>
      </c>
      <c r="Q7" s="15">
        <f t="shared" si="10"/>
        <v>0.307</v>
      </c>
      <c r="R7">
        <v>0.42599999999999999</v>
      </c>
      <c r="S7" s="29">
        <f t="shared" si="11"/>
        <v>0.73299999999999998</v>
      </c>
      <c r="T7" s="31">
        <f t="shared" si="12"/>
        <v>4.5320776927604474</v>
      </c>
      <c r="U7" s="31">
        <f t="shared" si="13"/>
        <v>4.5026486168334312</v>
      </c>
      <c r="V7" s="31">
        <f t="shared" si="14"/>
        <v>9.0347263095938786</v>
      </c>
      <c r="W7" s="31">
        <f t="shared" si="15"/>
        <v>12.536786344908768</v>
      </c>
      <c r="X7" s="31">
        <f t="shared" si="16"/>
        <v>21.571512654502648</v>
      </c>
      <c r="Z7" s="30">
        <v>0</v>
      </c>
      <c r="AA7" s="15">
        <v>0</v>
      </c>
      <c r="AB7" s="31">
        <f t="shared" si="0"/>
        <v>0</v>
      </c>
      <c r="AC7" s="31">
        <f t="shared" si="1"/>
        <v>0</v>
      </c>
      <c r="AE7" s="15">
        <v>0.39300000000000002</v>
      </c>
      <c r="AF7" s="15">
        <v>0.503</v>
      </c>
      <c r="AG7" s="38">
        <f t="shared" si="2"/>
        <v>11.565626839317247</v>
      </c>
      <c r="AH7" s="38">
        <f t="shared" si="3"/>
        <v>14.802825191288992</v>
      </c>
    </row>
    <row r="8" spans="1:34" ht="14.5" x14ac:dyDescent="0.35">
      <c r="A8" s="39" t="s">
        <v>78</v>
      </c>
      <c r="B8" s="39" t="s">
        <v>149</v>
      </c>
      <c r="C8" s="39" t="s">
        <v>215</v>
      </c>
      <c r="D8" t="s">
        <v>214</v>
      </c>
      <c r="E8">
        <v>4.6950000000000003</v>
      </c>
      <c r="F8">
        <v>0</v>
      </c>
      <c r="G8">
        <v>0</v>
      </c>
      <c r="H8">
        <v>0</v>
      </c>
      <c r="I8" s="29">
        <f t="shared" si="4"/>
        <v>4.6950000000000003</v>
      </c>
      <c r="J8" s="31">
        <f t="shared" si="5"/>
        <v>0</v>
      </c>
      <c r="K8" s="31">
        <f t="shared" si="6"/>
        <v>0</v>
      </c>
      <c r="L8" s="31">
        <f t="shared" si="7"/>
        <v>0</v>
      </c>
      <c r="M8" s="31">
        <f t="shared" si="8"/>
        <v>100</v>
      </c>
      <c r="N8" s="45">
        <f t="shared" si="9"/>
        <v>100</v>
      </c>
      <c r="O8">
        <v>0.23499999999999999</v>
      </c>
      <c r="P8">
        <v>0.16800000000000001</v>
      </c>
      <c r="Q8" s="15">
        <f t="shared" si="10"/>
        <v>0.40300000000000002</v>
      </c>
      <c r="R8">
        <v>0.38500000000000001</v>
      </c>
      <c r="S8" s="29">
        <f t="shared" si="11"/>
        <v>0.78800000000000003</v>
      </c>
      <c r="T8" s="31">
        <f t="shared" si="12"/>
        <v>5.005324813631522</v>
      </c>
      <c r="U8" s="31">
        <f t="shared" si="13"/>
        <v>3.5782747603833869</v>
      </c>
      <c r="V8" s="31">
        <f t="shared" si="14"/>
        <v>8.5835995740149098</v>
      </c>
      <c r="W8" s="31">
        <f t="shared" si="15"/>
        <v>8.2002129925452607</v>
      </c>
      <c r="X8" s="31">
        <f t="shared" si="16"/>
        <v>16.783812566560169</v>
      </c>
      <c r="Z8" s="30">
        <v>0</v>
      </c>
      <c r="AA8" s="15">
        <v>0</v>
      </c>
      <c r="AB8" s="31">
        <f t="shared" si="0"/>
        <v>0</v>
      </c>
      <c r="AC8" s="31">
        <f t="shared" si="1"/>
        <v>0</v>
      </c>
      <c r="AE8" s="15">
        <v>0.40600000000000003</v>
      </c>
      <c r="AF8" s="15">
        <v>0.43099999999999999</v>
      </c>
      <c r="AG8" s="38">
        <f t="shared" si="2"/>
        <v>8.6474973375931832</v>
      </c>
      <c r="AH8" s="38">
        <f t="shared" si="3"/>
        <v>9.1799787007454743</v>
      </c>
    </row>
    <row r="9" spans="1:34" ht="14.5" x14ac:dyDescent="0.35">
      <c r="A9" s="39" t="s">
        <v>79</v>
      </c>
      <c r="B9" s="39" t="s">
        <v>150</v>
      </c>
      <c r="C9" s="39" t="s">
        <v>215</v>
      </c>
      <c r="D9" t="s">
        <v>214</v>
      </c>
      <c r="E9">
        <v>0.63700000000000001</v>
      </c>
      <c r="F9">
        <v>0</v>
      </c>
      <c r="G9">
        <v>0</v>
      </c>
      <c r="H9">
        <v>0</v>
      </c>
      <c r="I9" s="29">
        <f t="shared" si="4"/>
        <v>0.63700000000000001</v>
      </c>
      <c r="J9" s="31">
        <f t="shared" si="5"/>
        <v>0</v>
      </c>
      <c r="K9" s="31">
        <f t="shared" si="6"/>
        <v>0</v>
      </c>
      <c r="L9" s="31">
        <f t="shared" si="7"/>
        <v>0</v>
      </c>
      <c r="M9" s="31">
        <f t="shared" si="8"/>
        <v>100</v>
      </c>
      <c r="N9" s="45">
        <f t="shared" si="9"/>
        <v>100</v>
      </c>
      <c r="O9">
        <v>0</v>
      </c>
      <c r="P9">
        <v>0</v>
      </c>
      <c r="Q9" s="15">
        <f t="shared" si="10"/>
        <v>0</v>
      </c>
      <c r="R9">
        <v>0</v>
      </c>
      <c r="S9" s="29">
        <f t="shared" si="11"/>
        <v>0</v>
      </c>
      <c r="T9" s="31">
        <f t="shared" si="12"/>
        <v>0</v>
      </c>
      <c r="U9" s="31">
        <f t="shared" si="13"/>
        <v>0</v>
      </c>
      <c r="V9" s="31">
        <f t="shared" si="14"/>
        <v>0</v>
      </c>
      <c r="W9" s="31">
        <f t="shared" si="15"/>
        <v>0</v>
      </c>
      <c r="X9" s="31">
        <f t="shared" si="16"/>
        <v>0</v>
      </c>
      <c r="Z9" s="30">
        <v>0</v>
      </c>
      <c r="AA9" s="15">
        <v>0</v>
      </c>
      <c r="AB9" s="31">
        <f t="shared" si="0"/>
        <v>0</v>
      </c>
      <c r="AC9" s="31">
        <f t="shared" si="1"/>
        <v>0</v>
      </c>
      <c r="AE9" s="15">
        <v>0</v>
      </c>
      <c r="AF9" s="15">
        <v>0</v>
      </c>
      <c r="AG9" s="38">
        <f t="shared" si="2"/>
        <v>0</v>
      </c>
      <c r="AH9" s="38">
        <f t="shared" si="3"/>
        <v>0</v>
      </c>
    </row>
    <row r="10" spans="1:34" ht="14.5" x14ac:dyDescent="0.35">
      <c r="A10" s="39" t="s">
        <v>80</v>
      </c>
      <c r="B10" s="39" t="s">
        <v>151</v>
      </c>
      <c r="C10" s="39" t="s">
        <v>215</v>
      </c>
      <c r="D10" t="s">
        <v>214</v>
      </c>
      <c r="E10">
        <v>1.071</v>
      </c>
      <c r="F10">
        <v>0</v>
      </c>
      <c r="G10">
        <v>0</v>
      </c>
      <c r="H10">
        <v>0</v>
      </c>
      <c r="I10" s="29">
        <f t="shared" si="4"/>
        <v>1.071</v>
      </c>
      <c r="J10" s="31">
        <f t="shared" si="5"/>
        <v>0</v>
      </c>
      <c r="K10" s="31">
        <f t="shared" si="6"/>
        <v>0</v>
      </c>
      <c r="L10" s="31">
        <f t="shared" si="7"/>
        <v>0</v>
      </c>
      <c r="M10" s="31">
        <f t="shared" si="8"/>
        <v>100</v>
      </c>
      <c r="N10" s="45">
        <f t="shared" si="9"/>
        <v>100</v>
      </c>
      <c r="O10">
        <v>2.9000000000000001E-2</v>
      </c>
      <c r="P10">
        <v>0.1</v>
      </c>
      <c r="Q10" s="15">
        <f t="shared" si="10"/>
        <v>0.129</v>
      </c>
      <c r="R10">
        <v>0.158</v>
      </c>
      <c r="S10" s="29">
        <f t="shared" si="11"/>
        <v>0.28700000000000003</v>
      </c>
      <c r="T10" s="31">
        <f t="shared" si="12"/>
        <v>2.7077497665732961</v>
      </c>
      <c r="U10" s="31">
        <f t="shared" si="13"/>
        <v>9.3370681605975747</v>
      </c>
      <c r="V10" s="31">
        <f t="shared" si="14"/>
        <v>12.044817927170868</v>
      </c>
      <c r="W10" s="31">
        <f t="shared" si="15"/>
        <v>14.752567693744165</v>
      </c>
      <c r="X10" s="31">
        <f t="shared" si="16"/>
        <v>26.797385620915037</v>
      </c>
      <c r="Z10" s="30">
        <v>0</v>
      </c>
      <c r="AA10" s="15">
        <v>0</v>
      </c>
      <c r="AB10" s="31">
        <f t="shared" si="0"/>
        <v>0</v>
      </c>
      <c r="AC10" s="31">
        <f t="shared" si="1"/>
        <v>0</v>
      </c>
      <c r="AE10" s="15">
        <v>0.16400000000000001</v>
      </c>
      <c r="AF10" s="15">
        <v>0.17299999999999999</v>
      </c>
      <c r="AG10" s="38">
        <f t="shared" si="2"/>
        <v>15.312791783380019</v>
      </c>
      <c r="AH10" s="38">
        <f t="shared" si="3"/>
        <v>16.1531279178338</v>
      </c>
    </row>
    <row r="11" spans="1:34" ht="14.5" x14ac:dyDescent="0.35">
      <c r="A11" s="39" t="s">
        <v>81</v>
      </c>
      <c r="B11" s="39" t="s">
        <v>152</v>
      </c>
      <c r="C11" s="39" t="s">
        <v>215</v>
      </c>
      <c r="D11" t="s">
        <v>214</v>
      </c>
      <c r="E11">
        <v>3.4260000000000002</v>
      </c>
      <c r="F11">
        <v>0</v>
      </c>
      <c r="G11">
        <v>0</v>
      </c>
      <c r="H11">
        <v>0</v>
      </c>
      <c r="I11" s="29">
        <f t="shared" si="4"/>
        <v>3.4260000000000002</v>
      </c>
      <c r="J11" s="31">
        <f t="shared" si="5"/>
        <v>0</v>
      </c>
      <c r="K11" s="31">
        <f t="shared" si="6"/>
        <v>0</v>
      </c>
      <c r="L11" s="31">
        <f t="shared" si="7"/>
        <v>0</v>
      </c>
      <c r="M11" s="31">
        <f t="shared" si="8"/>
        <v>100</v>
      </c>
      <c r="N11" s="45">
        <f t="shared" si="9"/>
        <v>100</v>
      </c>
      <c r="O11">
        <v>0.01</v>
      </c>
      <c r="P11">
        <v>8.0000000000000002E-3</v>
      </c>
      <c r="Q11" s="15">
        <f t="shared" si="10"/>
        <v>1.8000000000000002E-2</v>
      </c>
      <c r="R11">
        <v>0.36</v>
      </c>
      <c r="S11" s="29">
        <f t="shared" si="11"/>
        <v>0.378</v>
      </c>
      <c r="T11" s="31">
        <f t="shared" si="12"/>
        <v>0.29188558085230587</v>
      </c>
      <c r="U11" s="31">
        <f t="shared" si="13"/>
        <v>0.23350846468184472</v>
      </c>
      <c r="V11" s="31">
        <f t="shared" si="14"/>
        <v>0.52539404553415059</v>
      </c>
      <c r="W11" s="31">
        <f t="shared" si="15"/>
        <v>10.507880910683012</v>
      </c>
      <c r="X11" s="31">
        <f t="shared" si="16"/>
        <v>11.033274956217163</v>
      </c>
      <c r="Z11" s="30">
        <v>0</v>
      </c>
      <c r="AA11" s="15">
        <v>0</v>
      </c>
      <c r="AB11" s="31">
        <f t="shared" si="0"/>
        <v>0</v>
      </c>
      <c r="AC11" s="31">
        <f t="shared" si="1"/>
        <v>0</v>
      </c>
      <c r="AE11" s="15">
        <v>0.106</v>
      </c>
      <c r="AF11" s="15">
        <v>0.46800000000000003</v>
      </c>
      <c r="AG11" s="38">
        <f t="shared" si="2"/>
        <v>3.0939871570344422</v>
      </c>
      <c r="AH11" s="38">
        <f t="shared" si="3"/>
        <v>13.660245183887918</v>
      </c>
    </row>
    <row r="12" spans="1:34" ht="14.5" x14ac:dyDescent="0.35">
      <c r="A12" s="39" t="s">
        <v>82</v>
      </c>
      <c r="B12" s="39" t="s">
        <v>153</v>
      </c>
      <c r="C12" s="39" t="s">
        <v>215</v>
      </c>
      <c r="D12" t="s">
        <v>214</v>
      </c>
      <c r="E12">
        <v>2.097</v>
      </c>
      <c r="F12">
        <v>0</v>
      </c>
      <c r="G12">
        <v>0</v>
      </c>
      <c r="H12">
        <v>0</v>
      </c>
      <c r="I12" s="29">
        <f t="shared" si="4"/>
        <v>2.097</v>
      </c>
      <c r="J12" s="31">
        <f t="shared" si="5"/>
        <v>0</v>
      </c>
      <c r="K12" s="31">
        <f t="shared" si="6"/>
        <v>0</v>
      </c>
      <c r="L12" s="31">
        <f t="shared" si="7"/>
        <v>0</v>
      </c>
      <c r="M12" s="31">
        <f t="shared" si="8"/>
        <v>100</v>
      </c>
      <c r="N12" s="45">
        <f t="shared" si="9"/>
        <v>100</v>
      </c>
      <c r="O12">
        <v>0</v>
      </c>
      <c r="P12">
        <v>0</v>
      </c>
      <c r="Q12" s="15">
        <f t="shared" si="10"/>
        <v>0</v>
      </c>
      <c r="R12">
        <v>0</v>
      </c>
      <c r="S12" s="29">
        <f t="shared" si="11"/>
        <v>0</v>
      </c>
      <c r="T12" s="31">
        <f t="shared" si="12"/>
        <v>0</v>
      </c>
      <c r="U12" s="31">
        <f t="shared" si="13"/>
        <v>0</v>
      </c>
      <c r="V12" s="31">
        <f t="shared" si="14"/>
        <v>0</v>
      </c>
      <c r="W12" s="31">
        <f t="shared" si="15"/>
        <v>0</v>
      </c>
      <c r="X12" s="31">
        <f t="shared" si="16"/>
        <v>0</v>
      </c>
      <c r="Z12" s="30">
        <v>0</v>
      </c>
      <c r="AA12" s="15">
        <v>0</v>
      </c>
      <c r="AB12" s="31">
        <f t="shared" si="0"/>
        <v>0</v>
      </c>
      <c r="AC12" s="31">
        <f t="shared" si="1"/>
        <v>0</v>
      </c>
      <c r="AE12" s="15">
        <v>0</v>
      </c>
      <c r="AF12" s="15">
        <v>0</v>
      </c>
      <c r="AG12" s="38">
        <f t="shared" si="2"/>
        <v>0</v>
      </c>
      <c r="AH12" s="38">
        <f t="shared" si="3"/>
        <v>0</v>
      </c>
    </row>
    <row r="13" spans="1:34" ht="14.5" x14ac:dyDescent="0.35">
      <c r="A13" s="39" t="s">
        <v>83</v>
      </c>
      <c r="B13" s="39" t="s">
        <v>154</v>
      </c>
      <c r="C13" s="39" t="s">
        <v>215</v>
      </c>
      <c r="D13" t="s">
        <v>59</v>
      </c>
      <c r="E13">
        <v>9.5229999999999997</v>
      </c>
      <c r="F13">
        <v>0</v>
      </c>
      <c r="G13">
        <v>0</v>
      </c>
      <c r="H13">
        <v>0</v>
      </c>
      <c r="I13" s="29">
        <f t="shared" si="4"/>
        <v>9.5229999999999997</v>
      </c>
      <c r="J13" s="31">
        <f t="shared" si="5"/>
        <v>0</v>
      </c>
      <c r="K13" s="31">
        <f t="shared" si="6"/>
        <v>0</v>
      </c>
      <c r="L13" s="31">
        <f t="shared" si="7"/>
        <v>0</v>
      </c>
      <c r="M13" s="31">
        <f t="shared" si="8"/>
        <v>100</v>
      </c>
      <c r="N13" s="45">
        <f t="shared" si="9"/>
        <v>100</v>
      </c>
      <c r="O13">
        <v>0.13600000000000001</v>
      </c>
      <c r="P13">
        <v>4.5999999999999999E-2</v>
      </c>
      <c r="Q13" s="15">
        <f t="shared" si="10"/>
        <v>0.182</v>
      </c>
      <c r="R13">
        <v>0.17699999999999999</v>
      </c>
      <c r="S13" s="29">
        <f t="shared" si="11"/>
        <v>0.35899999999999999</v>
      </c>
      <c r="T13" s="31">
        <f t="shared" si="12"/>
        <v>1.4281213903181771</v>
      </c>
      <c r="U13" s="31">
        <f t="shared" si="13"/>
        <v>0.48304105848997164</v>
      </c>
      <c r="V13" s="31">
        <f t="shared" si="14"/>
        <v>1.9111624488081485</v>
      </c>
      <c r="W13" s="31">
        <f t="shared" si="15"/>
        <v>1.8586579859288039</v>
      </c>
      <c r="X13" s="31">
        <f t="shared" si="16"/>
        <v>3.7698204347369528</v>
      </c>
      <c r="Z13" s="30">
        <v>0</v>
      </c>
      <c r="AA13" s="15">
        <v>0</v>
      </c>
      <c r="AB13" s="31">
        <f t="shared" si="0"/>
        <v>0</v>
      </c>
      <c r="AC13" s="31">
        <f t="shared" si="1"/>
        <v>0</v>
      </c>
      <c r="AE13" s="15">
        <v>8.2000000000000003E-2</v>
      </c>
      <c r="AF13" s="15">
        <v>0.14499999999999999</v>
      </c>
      <c r="AG13" s="38">
        <f t="shared" si="2"/>
        <v>0.86107319122125381</v>
      </c>
      <c r="AH13" s="38">
        <f t="shared" si="3"/>
        <v>1.5226294235009974</v>
      </c>
    </row>
    <row r="14" spans="1:34" ht="14.5" x14ac:dyDescent="0.35">
      <c r="A14" s="39" t="s">
        <v>84</v>
      </c>
      <c r="B14" s="39" t="s">
        <v>155</v>
      </c>
      <c r="C14" s="39" t="s">
        <v>215</v>
      </c>
      <c r="D14" t="s">
        <v>214</v>
      </c>
      <c r="E14">
        <v>2.8370000000000002</v>
      </c>
      <c r="F14">
        <v>1.6E-2</v>
      </c>
      <c r="G14">
        <v>0</v>
      </c>
      <c r="H14">
        <v>0</v>
      </c>
      <c r="I14" s="29">
        <f t="shared" si="4"/>
        <v>2.8210000000000002</v>
      </c>
      <c r="J14" s="31">
        <f t="shared" si="5"/>
        <v>0.56397603101868166</v>
      </c>
      <c r="K14" s="31">
        <f t="shared" si="6"/>
        <v>0</v>
      </c>
      <c r="L14" s="31">
        <f t="shared" si="7"/>
        <v>0</v>
      </c>
      <c r="M14" s="31">
        <f t="shared" si="8"/>
        <v>99.436023968981317</v>
      </c>
      <c r="N14" s="45">
        <f t="shared" si="9"/>
        <v>100</v>
      </c>
      <c r="O14">
        <v>8.5999999999999993E-2</v>
      </c>
      <c r="P14">
        <v>6.0000000000000001E-3</v>
      </c>
      <c r="Q14" s="15">
        <f t="shared" si="10"/>
        <v>9.1999999999999998E-2</v>
      </c>
      <c r="R14">
        <v>3.4000000000000002E-2</v>
      </c>
      <c r="S14" s="29">
        <f t="shared" si="11"/>
        <v>0.126</v>
      </c>
      <c r="T14" s="31">
        <f t="shared" si="12"/>
        <v>3.031371166725414</v>
      </c>
      <c r="U14" s="31">
        <f t="shared" si="13"/>
        <v>0.21149101163200562</v>
      </c>
      <c r="V14" s="31">
        <f t="shared" si="14"/>
        <v>3.2428621783574196</v>
      </c>
      <c r="W14" s="31">
        <f t="shared" si="15"/>
        <v>1.1984490659146985</v>
      </c>
      <c r="X14" s="31">
        <f t="shared" si="16"/>
        <v>4.4413112442721188</v>
      </c>
      <c r="Z14" s="30">
        <v>0</v>
      </c>
      <c r="AA14" s="15">
        <v>0</v>
      </c>
      <c r="AB14" s="31">
        <f t="shared" si="0"/>
        <v>0</v>
      </c>
      <c r="AC14" s="31">
        <f t="shared" si="1"/>
        <v>0</v>
      </c>
      <c r="AE14" s="15">
        <v>2.1000000000000001E-2</v>
      </c>
      <c r="AF14" s="15">
        <v>5.0999999999999997E-2</v>
      </c>
      <c r="AG14" s="38">
        <f t="shared" si="2"/>
        <v>0.74021854071201976</v>
      </c>
      <c r="AH14" s="38">
        <f t="shared" si="3"/>
        <v>1.7976735988720478</v>
      </c>
    </row>
    <row r="15" spans="1:34" ht="14.5" x14ac:dyDescent="0.35">
      <c r="A15" s="39" t="s">
        <v>85</v>
      </c>
      <c r="B15" s="39" t="s">
        <v>156</v>
      </c>
      <c r="C15" s="39" t="s">
        <v>215</v>
      </c>
      <c r="D15" t="s">
        <v>59</v>
      </c>
      <c r="E15">
        <v>5.1630000000000003</v>
      </c>
      <c r="F15">
        <v>0</v>
      </c>
      <c r="G15">
        <v>0</v>
      </c>
      <c r="H15">
        <v>0</v>
      </c>
      <c r="I15" s="29">
        <f t="shared" si="4"/>
        <v>5.1630000000000003</v>
      </c>
      <c r="J15" s="31">
        <f t="shared" si="5"/>
        <v>0</v>
      </c>
      <c r="K15" s="31">
        <f t="shared" si="6"/>
        <v>0</v>
      </c>
      <c r="L15" s="31">
        <f t="shared" si="7"/>
        <v>0</v>
      </c>
      <c r="M15" s="31">
        <f t="shared" si="8"/>
        <v>100</v>
      </c>
      <c r="N15" s="45">
        <f t="shared" si="9"/>
        <v>100</v>
      </c>
      <c r="O15">
        <v>2.8000000000000001E-2</v>
      </c>
      <c r="P15">
        <v>2E-3</v>
      </c>
      <c r="Q15" s="15">
        <f t="shared" si="10"/>
        <v>0.03</v>
      </c>
      <c r="R15">
        <v>7.8E-2</v>
      </c>
      <c r="S15" s="29">
        <f t="shared" si="11"/>
        <v>0.108</v>
      </c>
      <c r="T15" s="31">
        <f t="shared" si="12"/>
        <v>0.54232035638194842</v>
      </c>
      <c r="U15" s="31">
        <f t="shared" si="13"/>
        <v>3.8737168312996319E-2</v>
      </c>
      <c r="V15" s="31">
        <f t="shared" si="14"/>
        <v>0.58105752469494476</v>
      </c>
      <c r="W15" s="31">
        <f t="shared" si="15"/>
        <v>1.5107495642068565</v>
      </c>
      <c r="X15" s="31">
        <f t="shared" si="16"/>
        <v>2.0918070889018012</v>
      </c>
      <c r="Z15" s="30">
        <v>0</v>
      </c>
      <c r="AA15" s="15">
        <v>0</v>
      </c>
      <c r="AB15" s="31">
        <f t="shared" si="0"/>
        <v>0</v>
      </c>
      <c r="AC15" s="31">
        <f t="shared" si="1"/>
        <v>0</v>
      </c>
      <c r="AE15" s="15">
        <v>0.04</v>
      </c>
      <c r="AF15" s="15">
        <v>8.5999999999999993E-2</v>
      </c>
      <c r="AG15" s="38">
        <f t="shared" si="2"/>
        <v>0.77474336625992635</v>
      </c>
      <c r="AH15" s="38">
        <f t="shared" si="3"/>
        <v>1.6656982374588416</v>
      </c>
    </row>
    <row r="16" spans="1:34" ht="14.5" x14ac:dyDescent="0.35">
      <c r="A16" s="39" t="s">
        <v>86</v>
      </c>
      <c r="B16" s="39" t="s">
        <v>157</v>
      </c>
      <c r="C16" s="39" t="s">
        <v>215</v>
      </c>
      <c r="D16" t="s">
        <v>214</v>
      </c>
      <c r="E16">
        <v>9.1150000000000002</v>
      </c>
      <c r="F16">
        <v>0.14000000000000001</v>
      </c>
      <c r="G16">
        <v>0</v>
      </c>
      <c r="H16">
        <v>0</v>
      </c>
      <c r="I16" s="29">
        <f t="shared" si="4"/>
        <v>8.9749999999999996</v>
      </c>
      <c r="J16" s="31">
        <f t="shared" si="5"/>
        <v>1.5359297860669228</v>
      </c>
      <c r="K16" s="31">
        <f t="shared" si="6"/>
        <v>0</v>
      </c>
      <c r="L16" s="31">
        <f t="shared" si="7"/>
        <v>0</v>
      </c>
      <c r="M16" s="31">
        <f t="shared" si="8"/>
        <v>98.46407021393307</v>
      </c>
      <c r="N16" s="45">
        <f t="shared" si="9"/>
        <v>99.999999999999986</v>
      </c>
      <c r="O16">
        <v>9.8000000000000004E-2</v>
      </c>
      <c r="P16">
        <v>0.217</v>
      </c>
      <c r="Q16" s="15">
        <f t="shared" si="10"/>
        <v>0.315</v>
      </c>
      <c r="R16">
        <v>0.84699999999999998</v>
      </c>
      <c r="S16" s="29">
        <f t="shared" si="11"/>
        <v>1.1619999999999999</v>
      </c>
      <c r="T16" s="31">
        <f t="shared" si="12"/>
        <v>1.0751508502468459</v>
      </c>
      <c r="U16" s="31">
        <f t="shared" si="13"/>
        <v>2.3806911684037297</v>
      </c>
      <c r="V16" s="31">
        <f t="shared" si="14"/>
        <v>3.4558420186505763</v>
      </c>
      <c r="W16" s="31">
        <f t="shared" si="15"/>
        <v>9.2923752057048823</v>
      </c>
      <c r="X16" s="31">
        <f t="shared" si="16"/>
        <v>12.748217224355457</v>
      </c>
      <c r="Z16" s="30">
        <v>0</v>
      </c>
      <c r="AA16" s="15">
        <v>0</v>
      </c>
      <c r="AB16" s="31">
        <f t="shared" si="0"/>
        <v>0</v>
      </c>
      <c r="AC16" s="31">
        <f t="shared" si="1"/>
        <v>0</v>
      </c>
      <c r="AE16" s="15">
        <v>0.78</v>
      </c>
      <c r="AF16" s="15">
        <v>1.0309999999999999</v>
      </c>
      <c r="AG16" s="38">
        <f t="shared" si="2"/>
        <v>8.5573230938014255</v>
      </c>
      <c r="AH16" s="38">
        <f t="shared" si="3"/>
        <v>11.31102578167855</v>
      </c>
    </row>
    <row r="17" spans="1:34" ht="14.5" x14ac:dyDescent="0.35">
      <c r="A17" s="39" t="s">
        <v>87</v>
      </c>
      <c r="B17" s="39" t="s">
        <v>158</v>
      </c>
      <c r="C17" s="39" t="s">
        <v>215</v>
      </c>
      <c r="D17" t="s">
        <v>51</v>
      </c>
      <c r="E17">
        <v>8.8260000000000005</v>
      </c>
      <c r="F17">
        <v>0.33300000000000002</v>
      </c>
      <c r="G17">
        <v>0</v>
      </c>
      <c r="H17">
        <v>0</v>
      </c>
      <c r="I17" s="29">
        <f t="shared" si="4"/>
        <v>8.4930000000000003</v>
      </c>
      <c r="J17" s="31">
        <f t="shared" si="5"/>
        <v>3.7729435757987764</v>
      </c>
      <c r="K17" s="31">
        <f t="shared" si="6"/>
        <v>0</v>
      </c>
      <c r="L17" s="31">
        <f t="shared" si="7"/>
        <v>0</v>
      </c>
      <c r="M17" s="31">
        <f t="shared" si="8"/>
        <v>96.227056424201223</v>
      </c>
      <c r="N17" s="45">
        <f t="shared" si="9"/>
        <v>100</v>
      </c>
      <c r="O17">
        <v>0.17100000000000001</v>
      </c>
      <c r="P17">
        <v>0.27500000000000002</v>
      </c>
      <c r="Q17" s="15">
        <f t="shared" si="10"/>
        <v>0.44600000000000006</v>
      </c>
      <c r="R17">
        <v>1.038</v>
      </c>
      <c r="S17" s="29">
        <f t="shared" si="11"/>
        <v>1.484</v>
      </c>
      <c r="T17" s="31">
        <f t="shared" si="12"/>
        <v>1.9374575118966688</v>
      </c>
      <c r="U17" s="31">
        <f t="shared" si="13"/>
        <v>3.1157942442782689</v>
      </c>
      <c r="V17" s="31">
        <f t="shared" si="14"/>
        <v>5.0532517561749382</v>
      </c>
      <c r="W17" s="31">
        <f t="shared" si="15"/>
        <v>11.76070700203943</v>
      </c>
      <c r="X17" s="31">
        <f t="shared" si="16"/>
        <v>16.813958758214365</v>
      </c>
      <c r="Z17" s="30">
        <v>0</v>
      </c>
      <c r="AA17" s="15">
        <v>0</v>
      </c>
      <c r="AB17" s="31">
        <f t="shared" si="0"/>
        <v>0</v>
      </c>
      <c r="AC17" s="31">
        <f t="shared" si="1"/>
        <v>0</v>
      </c>
      <c r="AE17" s="15">
        <v>0.82</v>
      </c>
      <c r="AF17" s="15">
        <v>1.3120000000000001</v>
      </c>
      <c r="AG17" s="38">
        <f t="shared" si="2"/>
        <v>9.2907319283933827</v>
      </c>
      <c r="AH17" s="38">
        <f t="shared" si="3"/>
        <v>14.865171085429413</v>
      </c>
    </row>
    <row r="18" spans="1:34" ht="14.5" x14ac:dyDescent="0.35">
      <c r="A18" s="39" t="s">
        <v>88</v>
      </c>
      <c r="B18" s="39" t="s">
        <v>159</v>
      </c>
      <c r="C18" s="39" t="s">
        <v>215</v>
      </c>
      <c r="D18" t="s">
        <v>51</v>
      </c>
      <c r="E18">
        <v>6.93</v>
      </c>
      <c r="F18">
        <v>0</v>
      </c>
      <c r="G18">
        <v>0</v>
      </c>
      <c r="H18">
        <v>0</v>
      </c>
      <c r="I18" s="29">
        <f t="shared" si="4"/>
        <v>6.93</v>
      </c>
      <c r="J18" s="31">
        <f t="shared" si="5"/>
        <v>0</v>
      </c>
      <c r="K18" s="31">
        <f t="shared" si="6"/>
        <v>0</v>
      </c>
      <c r="L18" s="31">
        <f t="shared" si="7"/>
        <v>0</v>
      </c>
      <c r="M18" s="31">
        <f t="shared" si="8"/>
        <v>100</v>
      </c>
      <c r="N18" s="45">
        <f t="shared" si="9"/>
        <v>100</v>
      </c>
      <c r="O18">
        <v>9.6000000000000002E-2</v>
      </c>
      <c r="P18">
        <v>5.2999999999999999E-2</v>
      </c>
      <c r="Q18" s="15">
        <f t="shared" si="10"/>
        <v>0.14899999999999999</v>
      </c>
      <c r="R18">
        <v>0.42099999999999999</v>
      </c>
      <c r="S18" s="29">
        <f t="shared" si="11"/>
        <v>0.56999999999999995</v>
      </c>
      <c r="T18" s="31">
        <f t="shared" si="12"/>
        <v>1.3852813852813854</v>
      </c>
      <c r="U18" s="31">
        <f t="shared" si="13"/>
        <v>0.7647907647907648</v>
      </c>
      <c r="V18" s="31">
        <f t="shared" si="14"/>
        <v>2.15007215007215</v>
      </c>
      <c r="W18" s="31">
        <f t="shared" si="15"/>
        <v>6.075036075036075</v>
      </c>
      <c r="X18" s="31">
        <f t="shared" si="16"/>
        <v>8.2251082251082241</v>
      </c>
      <c r="Z18" s="30">
        <v>0</v>
      </c>
      <c r="AA18" s="15">
        <v>0</v>
      </c>
      <c r="AB18" s="31">
        <f t="shared" si="0"/>
        <v>0</v>
      </c>
      <c r="AC18" s="31">
        <f t="shared" si="1"/>
        <v>0</v>
      </c>
      <c r="AE18" s="15">
        <v>0.122</v>
      </c>
      <c r="AF18" s="15">
        <v>0.41499999999999998</v>
      </c>
      <c r="AG18" s="38">
        <f t="shared" si="2"/>
        <v>1.7604617604617605</v>
      </c>
      <c r="AH18" s="38">
        <f t="shared" si="3"/>
        <v>5.9884559884559891</v>
      </c>
    </row>
    <row r="19" spans="1:34" ht="14.5" x14ac:dyDescent="0.35">
      <c r="A19" s="39" t="s">
        <v>89</v>
      </c>
      <c r="B19" s="39" t="s">
        <v>160</v>
      </c>
      <c r="C19" s="39" t="s">
        <v>215</v>
      </c>
      <c r="D19" t="s">
        <v>214</v>
      </c>
      <c r="E19">
        <v>0.63300000000000001</v>
      </c>
      <c r="F19">
        <v>0</v>
      </c>
      <c r="G19">
        <v>0</v>
      </c>
      <c r="H19">
        <v>0</v>
      </c>
      <c r="I19" s="29">
        <f t="shared" si="4"/>
        <v>0.63300000000000001</v>
      </c>
      <c r="J19" s="31">
        <f t="shared" si="5"/>
        <v>0</v>
      </c>
      <c r="K19" s="31">
        <f t="shared" si="6"/>
        <v>0</v>
      </c>
      <c r="L19" s="31">
        <f t="shared" si="7"/>
        <v>0</v>
      </c>
      <c r="M19" s="31">
        <f t="shared" si="8"/>
        <v>100</v>
      </c>
      <c r="N19" s="45">
        <f t="shared" si="9"/>
        <v>100</v>
      </c>
      <c r="O19">
        <v>0</v>
      </c>
      <c r="P19">
        <v>0</v>
      </c>
      <c r="Q19" s="15">
        <f t="shared" si="10"/>
        <v>0</v>
      </c>
      <c r="R19">
        <v>2E-3</v>
      </c>
      <c r="S19" s="29">
        <f t="shared" si="11"/>
        <v>2E-3</v>
      </c>
      <c r="T19" s="31">
        <f t="shared" si="12"/>
        <v>0</v>
      </c>
      <c r="U19" s="31">
        <f t="shared" si="13"/>
        <v>0</v>
      </c>
      <c r="V19" s="31">
        <f t="shared" si="14"/>
        <v>0</v>
      </c>
      <c r="W19" s="31">
        <f t="shared" si="15"/>
        <v>0.31595576619273302</v>
      </c>
      <c r="X19" s="31">
        <f t="shared" si="16"/>
        <v>0.31595576619273302</v>
      </c>
      <c r="Z19" s="30">
        <v>0</v>
      </c>
      <c r="AA19" s="15">
        <v>0</v>
      </c>
      <c r="AB19" s="31">
        <f t="shared" si="0"/>
        <v>0</v>
      </c>
      <c r="AC19" s="31">
        <f t="shared" si="1"/>
        <v>0</v>
      </c>
      <c r="AE19" s="15">
        <v>1E-3</v>
      </c>
      <c r="AF19" s="15">
        <v>3.0000000000000001E-3</v>
      </c>
      <c r="AG19" s="38">
        <f t="shared" si="2"/>
        <v>0.15797788309636651</v>
      </c>
      <c r="AH19" s="38">
        <f t="shared" si="3"/>
        <v>0.47393364928909953</v>
      </c>
    </row>
    <row r="20" spans="1:34" ht="14.5" x14ac:dyDescent="0.35">
      <c r="A20" s="39" t="s">
        <v>90</v>
      </c>
      <c r="B20" s="39" t="s">
        <v>161</v>
      </c>
      <c r="C20" s="39" t="s">
        <v>215</v>
      </c>
      <c r="D20" t="s">
        <v>214</v>
      </c>
      <c r="E20">
        <v>0.752</v>
      </c>
      <c r="F20">
        <v>0</v>
      </c>
      <c r="G20">
        <v>0</v>
      </c>
      <c r="H20">
        <v>0</v>
      </c>
      <c r="I20" s="29">
        <f t="shared" si="4"/>
        <v>0.752</v>
      </c>
      <c r="J20" s="31">
        <f t="shared" si="5"/>
        <v>0</v>
      </c>
      <c r="K20" s="31">
        <f t="shared" si="6"/>
        <v>0</v>
      </c>
      <c r="L20" s="31">
        <f t="shared" si="7"/>
        <v>0</v>
      </c>
      <c r="M20" s="31">
        <f t="shared" si="8"/>
        <v>100</v>
      </c>
      <c r="N20" s="45">
        <f t="shared" si="9"/>
        <v>100</v>
      </c>
      <c r="O20">
        <v>0</v>
      </c>
      <c r="P20">
        <v>1E-3</v>
      </c>
      <c r="Q20" s="15">
        <f t="shared" si="10"/>
        <v>1E-3</v>
      </c>
      <c r="R20">
        <v>1.0999999999999999E-2</v>
      </c>
      <c r="S20" s="29">
        <f t="shared" si="11"/>
        <v>1.2E-2</v>
      </c>
      <c r="T20" s="31">
        <f t="shared" si="12"/>
        <v>0</v>
      </c>
      <c r="U20" s="31">
        <f t="shared" si="13"/>
        <v>0.13297872340425532</v>
      </c>
      <c r="V20" s="31">
        <f t="shared" si="14"/>
        <v>0.13297872340425532</v>
      </c>
      <c r="W20" s="31">
        <f t="shared" si="15"/>
        <v>1.4627659574468084</v>
      </c>
      <c r="X20" s="31">
        <f t="shared" si="16"/>
        <v>1.5957446808510638</v>
      </c>
      <c r="Z20" s="30">
        <v>0</v>
      </c>
      <c r="AA20" s="15">
        <v>0</v>
      </c>
      <c r="AB20" s="31">
        <f t="shared" si="0"/>
        <v>0</v>
      </c>
      <c r="AC20" s="31">
        <f t="shared" si="1"/>
        <v>0</v>
      </c>
      <c r="AE20" s="15">
        <v>1E-3</v>
      </c>
      <c r="AF20" s="15">
        <v>2.5999999999999999E-2</v>
      </c>
      <c r="AG20" s="38">
        <f t="shared" si="2"/>
        <v>0.13297872340425532</v>
      </c>
      <c r="AH20" s="38">
        <f t="shared" si="3"/>
        <v>3.4574468085106385</v>
      </c>
    </row>
    <row r="21" spans="1:34" ht="14.5" x14ac:dyDescent="0.35">
      <c r="A21" s="39" t="s">
        <v>91</v>
      </c>
      <c r="B21" s="39" t="s">
        <v>162</v>
      </c>
      <c r="C21" s="39" t="s">
        <v>215</v>
      </c>
      <c r="D21" t="s">
        <v>59</v>
      </c>
      <c r="E21">
        <v>0.68799999999999994</v>
      </c>
      <c r="F21">
        <v>0</v>
      </c>
      <c r="G21">
        <v>0</v>
      </c>
      <c r="H21">
        <v>0</v>
      </c>
      <c r="I21" s="29">
        <f t="shared" si="4"/>
        <v>0.68799999999999994</v>
      </c>
      <c r="J21" s="31">
        <f t="shared" si="5"/>
        <v>0</v>
      </c>
      <c r="K21" s="31">
        <f t="shared" si="6"/>
        <v>0</v>
      </c>
      <c r="L21" s="31">
        <f t="shared" si="7"/>
        <v>0</v>
      </c>
      <c r="M21" s="31">
        <f t="shared" si="8"/>
        <v>100</v>
      </c>
      <c r="N21" s="45">
        <f t="shared" si="9"/>
        <v>100</v>
      </c>
      <c r="O21">
        <v>0</v>
      </c>
      <c r="P21">
        <v>0</v>
      </c>
      <c r="Q21" s="15">
        <f t="shared" si="10"/>
        <v>0</v>
      </c>
      <c r="R21">
        <v>0</v>
      </c>
      <c r="S21" s="29">
        <f t="shared" si="11"/>
        <v>0</v>
      </c>
      <c r="T21" s="31">
        <f t="shared" si="12"/>
        <v>0</v>
      </c>
      <c r="U21" s="31">
        <f t="shared" si="13"/>
        <v>0</v>
      </c>
      <c r="V21" s="31">
        <f t="shared" si="14"/>
        <v>0</v>
      </c>
      <c r="W21" s="31">
        <f t="shared" si="15"/>
        <v>0</v>
      </c>
      <c r="X21" s="31">
        <f t="shared" si="16"/>
        <v>0</v>
      </c>
      <c r="Z21" s="30">
        <v>0</v>
      </c>
      <c r="AA21" s="15">
        <v>0</v>
      </c>
      <c r="AB21" s="31">
        <f t="shared" si="0"/>
        <v>0</v>
      </c>
      <c r="AC21" s="31">
        <f t="shared" si="1"/>
        <v>0</v>
      </c>
      <c r="AE21" s="15">
        <v>0</v>
      </c>
      <c r="AF21" s="15">
        <v>0</v>
      </c>
      <c r="AG21" s="38">
        <f t="shared" si="2"/>
        <v>0</v>
      </c>
      <c r="AH21" s="38">
        <f t="shared" si="3"/>
        <v>0</v>
      </c>
    </row>
    <row r="22" spans="1:34" ht="14.5" x14ac:dyDescent="0.35">
      <c r="A22" s="39" t="s">
        <v>92</v>
      </c>
      <c r="B22" s="39" t="s">
        <v>163</v>
      </c>
      <c r="C22" s="39" t="s">
        <v>215</v>
      </c>
      <c r="D22" t="s">
        <v>214</v>
      </c>
      <c r="E22">
        <v>15.981</v>
      </c>
      <c r="F22">
        <v>0</v>
      </c>
      <c r="G22">
        <v>0</v>
      </c>
      <c r="H22">
        <v>0</v>
      </c>
      <c r="I22" s="29">
        <f t="shared" si="4"/>
        <v>15.981</v>
      </c>
      <c r="J22" s="31">
        <f t="shared" si="5"/>
        <v>0</v>
      </c>
      <c r="K22" s="31">
        <f t="shared" si="6"/>
        <v>0</v>
      </c>
      <c r="L22" s="31">
        <f t="shared" si="7"/>
        <v>0</v>
      </c>
      <c r="M22" s="31">
        <f t="shared" si="8"/>
        <v>100</v>
      </c>
      <c r="N22" s="45">
        <f t="shared" si="9"/>
        <v>100</v>
      </c>
      <c r="O22">
        <v>8.4000000000000005E-2</v>
      </c>
      <c r="P22">
        <v>5.3999999999999999E-2</v>
      </c>
      <c r="Q22" s="15">
        <f t="shared" si="10"/>
        <v>0.13800000000000001</v>
      </c>
      <c r="R22">
        <v>0.127</v>
      </c>
      <c r="S22" s="29">
        <f t="shared" si="11"/>
        <v>0.26500000000000001</v>
      </c>
      <c r="T22" s="31">
        <f t="shared" si="12"/>
        <v>0.52562417871222078</v>
      </c>
      <c r="U22" s="31">
        <f t="shared" si="13"/>
        <v>0.33790125774357049</v>
      </c>
      <c r="V22" s="31">
        <f t="shared" si="14"/>
        <v>0.86352543645579138</v>
      </c>
      <c r="W22" s="31">
        <f t="shared" si="15"/>
        <v>0.79469369876728613</v>
      </c>
      <c r="X22" s="31">
        <f t="shared" si="16"/>
        <v>1.6582191352230775</v>
      </c>
      <c r="Z22" s="30">
        <v>0</v>
      </c>
      <c r="AA22" s="15">
        <v>0</v>
      </c>
      <c r="AB22" s="31">
        <f t="shared" si="0"/>
        <v>0</v>
      </c>
      <c r="AC22" s="31">
        <f t="shared" si="1"/>
        <v>0</v>
      </c>
      <c r="AE22" s="15">
        <v>0.121</v>
      </c>
      <c r="AF22" s="15">
        <v>0.21299999999999999</v>
      </c>
      <c r="AG22" s="38">
        <f t="shared" si="2"/>
        <v>0.75714911457355605</v>
      </c>
      <c r="AH22" s="38">
        <f t="shared" si="3"/>
        <v>1.3328327388774168</v>
      </c>
    </row>
    <row r="23" spans="1:34" ht="14.5" x14ac:dyDescent="0.35">
      <c r="A23" s="39" t="s">
        <v>93</v>
      </c>
      <c r="B23" s="39" t="s">
        <v>164</v>
      </c>
      <c r="C23" s="39" t="s">
        <v>215</v>
      </c>
      <c r="D23" t="s">
        <v>214</v>
      </c>
      <c r="E23">
        <v>1.298</v>
      </c>
      <c r="F23">
        <v>0</v>
      </c>
      <c r="G23">
        <v>0</v>
      </c>
      <c r="H23">
        <v>0</v>
      </c>
      <c r="I23" s="29">
        <f t="shared" si="4"/>
        <v>1.298</v>
      </c>
      <c r="J23" s="31">
        <f t="shared" si="5"/>
        <v>0</v>
      </c>
      <c r="K23" s="31">
        <f t="shared" si="6"/>
        <v>0</v>
      </c>
      <c r="L23" s="31">
        <f t="shared" si="7"/>
        <v>0</v>
      </c>
      <c r="M23" s="31">
        <f t="shared" si="8"/>
        <v>100</v>
      </c>
      <c r="N23" s="45">
        <f t="shared" si="9"/>
        <v>100</v>
      </c>
      <c r="O23">
        <v>0</v>
      </c>
      <c r="P23">
        <v>0</v>
      </c>
      <c r="Q23" s="15">
        <f t="shared" si="10"/>
        <v>0</v>
      </c>
      <c r="R23">
        <v>1E-3</v>
      </c>
      <c r="S23" s="29">
        <f t="shared" si="11"/>
        <v>1E-3</v>
      </c>
      <c r="T23" s="31">
        <f t="shared" si="12"/>
        <v>0</v>
      </c>
      <c r="U23" s="31">
        <f t="shared" si="13"/>
        <v>0</v>
      </c>
      <c r="V23" s="31">
        <f t="shared" si="14"/>
        <v>0</v>
      </c>
      <c r="W23" s="31">
        <f t="shared" si="15"/>
        <v>7.7041602465331288E-2</v>
      </c>
      <c r="X23" s="31">
        <f t="shared" si="16"/>
        <v>7.7041602465331288E-2</v>
      </c>
      <c r="Z23" s="30">
        <v>0</v>
      </c>
      <c r="AA23" s="15">
        <v>0</v>
      </c>
      <c r="AB23" s="31">
        <f t="shared" si="0"/>
        <v>0</v>
      </c>
      <c r="AC23" s="31">
        <f t="shared" si="1"/>
        <v>0</v>
      </c>
      <c r="AE23" s="15">
        <v>0</v>
      </c>
      <c r="AF23" s="15">
        <v>2E-3</v>
      </c>
      <c r="AG23" s="38">
        <f t="shared" si="2"/>
        <v>0</v>
      </c>
      <c r="AH23" s="38">
        <f t="shared" si="3"/>
        <v>0.15408320493066258</v>
      </c>
    </row>
    <row r="24" spans="1:34" ht="14.5" x14ac:dyDescent="0.35">
      <c r="A24" s="39" t="s">
        <v>94</v>
      </c>
      <c r="B24" s="39" t="s">
        <v>165</v>
      </c>
      <c r="C24" s="39" t="s">
        <v>215</v>
      </c>
      <c r="D24" t="s">
        <v>214</v>
      </c>
      <c r="E24">
        <v>2.82</v>
      </c>
      <c r="F24">
        <v>0.17599999999999999</v>
      </c>
      <c r="G24">
        <v>0</v>
      </c>
      <c r="H24">
        <v>0</v>
      </c>
      <c r="I24" s="29">
        <f t="shared" si="4"/>
        <v>2.6439999999999997</v>
      </c>
      <c r="J24" s="31">
        <f t="shared" si="5"/>
        <v>6.2411347517730498</v>
      </c>
      <c r="K24" s="31">
        <f t="shared" si="6"/>
        <v>0</v>
      </c>
      <c r="L24" s="31">
        <f t="shared" si="7"/>
        <v>0</v>
      </c>
      <c r="M24" s="31">
        <f t="shared" si="8"/>
        <v>93.75886524822694</v>
      </c>
      <c r="N24" s="45">
        <f t="shared" si="9"/>
        <v>99.999999999999986</v>
      </c>
      <c r="O24">
        <v>1.7999999999999999E-2</v>
      </c>
      <c r="P24">
        <v>2.8000000000000001E-2</v>
      </c>
      <c r="Q24" s="15">
        <f t="shared" si="10"/>
        <v>4.5999999999999999E-2</v>
      </c>
      <c r="R24">
        <v>5.7000000000000002E-2</v>
      </c>
      <c r="S24" s="29">
        <f t="shared" si="11"/>
        <v>0.10300000000000001</v>
      </c>
      <c r="T24" s="31">
        <f t="shared" si="12"/>
        <v>0.63829787234042545</v>
      </c>
      <c r="U24" s="31">
        <f t="shared" si="13"/>
        <v>0.99290780141843982</v>
      </c>
      <c r="V24" s="31">
        <f t="shared" si="14"/>
        <v>1.6312056737588652</v>
      </c>
      <c r="W24" s="31">
        <f t="shared" si="15"/>
        <v>2.021276595744681</v>
      </c>
      <c r="X24" s="31">
        <f t="shared" si="16"/>
        <v>3.6524822695035466</v>
      </c>
      <c r="Z24" s="30">
        <v>0</v>
      </c>
      <c r="AA24" s="15">
        <v>0</v>
      </c>
      <c r="AB24" s="31">
        <f t="shared" si="0"/>
        <v>0</v>
      </c>
      <c r="AC24" s="31">
        <f t="shared" si="1"/>
        <v>0</v>
      </c>
      <c r="AE24" s="15">
        <v>4.8000000000000001E-2</v>
      </c>
      <c r="AF24" s="15">
        <v>0.109</v>
      </c>
      <c r="AG24" s="38">
        <f t="shared" si="2"/>
        <v>1.7021276595744681</v>
      </c>
      <c r="AH24" s="38">
        <f t="shared" si="3"/>
        <v>3.8652482269503547</v>
      </c>
    </row>
    <row r="25" spans="1:34" ht="14.5" x14ac:dyDescent="0.35">
      <c r="A25" s="39" t="s">
        <v>95</v>
      </c>
      <c r="B25" s="39" t="s">
        <v>166</v>
      </c>
      <c r="C25" s="39" t="s">
        <v>215</v>
      </c>
      <c r="D25" t="s">
        <v>214</v>
      </c>
      <c r="E25">
        <v>0.63400000000000001</v>
      </c>
      <c r="F25">
        <v>0</v>
      </c>
      <c r="G25">
        <v>0</v>
      </c>
      <c r="H25">
        <v>0</v>
      </c>
      <c r="I25" s="29">
        <f t="shared" si="4"/>
        <v>0.63400000000000001</v>
      </c>
      <c r="J25" s="31">
        <f t="shared" si="5"/>
        <v>0</v>
      </c>
      <c r="K25" s="31">
        <f t="shared" si="6"/>
        <v>0</v>
      </c>
      <c r="L25" s="31">
        <f t="shared" si="7"/>
        <v>0</v>
      </c>
      <c r="M25" s="31">
        <f t="shared" si="8"/>
        <v>100</v>
      </c>
      <c r="N25" s="45">
        <f t="shared" si="9"/>
        <v>100</v>
      </c>
      <c r="O25">
        <v>0</v>
      </c>
      <c r="P25">
        <v>0</v>
      </c>
      <c r="Q25" s="15">
        <f t="shared" si="10"/>
        <v>0</v>
      </c>
      <c r="R25">
        <v>7.0000000000000001E-3</v>
      </c>
      <c r="S25" s="29">
        <f t="shared" si="11"/>
        <v>7.0000000000000001E-3</v>
      </c>
      <c r="T25" s="31">
        <f t="shared" si="12"/>
        <v>0</v>
      </c>
      <c r="U25" s="31">
        <f t="shared" si="13"/>
        <v>0</v>
      </c>
      <c r="V25" s="31">
        <f t="shared" si="14"/>
        <v>0</v>
      </c>
      <c r="W25" s="31">
        <f t="shared" si="15"/>
        <v>1.1041009463722398</v>
      </c>
      <c r="X25" s="31">
        <f t="shared" si="16"/>
        <v>1.1041009463722398</v>
      </c>
      <c r="Z25" s="30">
        <v>0</v>
      </c>
      <c r="AA25" s="15">
        <v>0</v>
      </c>
      <c r="AB25" s="31">
        <f t="shared" si="0"/>
        <v>0</v>
      </c>
      <c r="AC25" s="31">
        <f t="shared" si="1"/>
        <v>0</v>
      </c>
      <c r="AE25" s="15">
        <v>3.0000000000000001E-3</v>
      </c>
      <c r="AF25" s="15">
        <v>8.9999999999999993E-3</v>
      </c>
      <c r="AG25" s="38">
        <f t="shared" si="2"/>
        <v>0.47318611987381703</v>
      </c>
      <c r="AH25" s="38">
        <f t="shared" si="3"/>
        <v>1.4195583596214509</v>
      </c>
    </row>
    <row r="26" spans="1:34" ht="14.5" x14ac:dyDescent="0.35">
      <c r="A26" s="39" t="s">
        <v>96</v>
      </c>
      <c r="B26" s="39" t="s">
        <v>167</v>
      </c>
      <c r="C26" s="39" t="s">
        <v>215</v>
      </c>
      <c r="D26" t="s">
        <v>214</v>
      </c>
      <c r="E26">
        <v>5.2510000000000003</v>
      </c>
      <c r="F26">
        <v>7.0999999999999994E-2</v>
      </c>
      <c r="G26">
        <v>0</v>
      </c>
      <c r="H26">
        <v>0</v>
      </c>
      <c r="I26" s="29">
        <f t="shared" si="4"/>
        <v>5.1800000000000006</v>
      </c>
      <c r="J26" s="31">
        <f t="shared" si="5"/>
        <v>1.3521234050657016</v>
      </c>
      <c r="K26" s="31">
        <f t="shared" si="6"/>
        <v>0</v>
      </c>
      <c r="L26" s="31">
        <f t="shared" si="7"/>
        <v>0</v>
      </c>
      <c r="M26" s="31">
        <f t="shared" si="8"/>
        <v>98.647876594934303</v>
      </c>
      <c r="N26" s="45">
        <f t="shared" si="9"/>
        <v>100</v>
      </c>
      <c r="O26">
        <v>0.127</v>
      </c>
      <c r="P26">
        <v>0.14799999999999999</v>
      </c>
      <c r="Q26" s="15">
        <f t="shared" si="10"/>
        <v>0.27500000000000002</v>
      </c>
      <c r="R26">
        <v>0.49199999999999999</v>
      </c>
      <c r="S26" s="29">
        <f t="shared" si="11"/>
        <v>0.76700000000000002</v>
      </c>
      <c r="T26" s="31">
        <f t="shared" si="12"/>
        <v>2.4185869358217484</v>
      </c>
      <c r="U26" s="31">
        <f t="shared" si="13"/>
        <v>2.8185107598552652</v>
      </c>
      <c r="V26" s="31">
        <f t="shared" si="14"/>
        <v>5.2370976956770141</v>
      </c>
      <c r="W26" s="31">
        <f t="shared" si="15"/>
        <v>9.3696438773566921</v>
      </c>
      <c r="X26" s="31">
        <f t="shared" si="16"/>
        <v>14.606741573033707</v>
      </c>
      <c r="Z26" s="30">
        <v>0</v>
      </c>
      <c r="AA26" s="15">
        <v>0</v>
      </c>
      <c r="AB26" s="31">
        <f t="shared" si="0"/>
        <v>0</v>
      </c>
      <c r="AC26" s="31">
        <f t="shared" si="1"/>
        <v>0</v>
      </c>
      <c r="AE26" s="15">
        <v>0.311</v>
      </c>
      <c r="AF26" s="15">
        <v>0.46100000000000002</v>
      </c>
      <c r="AG26" s="38">
        <f t="shared" si="2"/>
        <v>5.9226813940201861</v>
      </c>
      <c r="AH26" s="38">
        <f t="shared" si="3"/>
        <v>8.7792801371167393</v>
      </c>
    </row>
    <row r="27" spans="1:34" ht="14.5" x14ac:dyDescent="0.35">
      <c r="A27" s="39" t="s">
        <v>97</v>
      </c>
      <c r="B27" s="39" t="s">
        <v>168</v>
      </c>
      <c r="C27" s="39" t="s">
        <v>215</v>
      </c>
      <c r="D27" t="s">
        <v>214</v>
      </c>
      <c r="E27">
        <v>1.4970000000000001</v>
      </c>
      <c r="F27">
        <v>0</v>
      </c>
      <c r="G27">
        <v>0</v>
      </c>
      <c r="H27">
        <v>0</v>
      </c>
      <c r="I27" s="29">
        <f t="shared" si="4"/>
        <v>1.4970000000000001</v>
      </c>
      <c r="J27" s="31">
        <f t="shared" si="5"/>
        <v>0</v>
      </c>
      <c r="K27" s="31">
        <f t="shared" si="6"/>
        <v>0</v>
      </c>
      <c r="L27" s="31">
        <f t="shared" si="7"/>
        <v>0</v>
      </c>
      <c r="M27" s="31">
        <f t="shared" si="8"/>
        <v>100</v>
      </c>
      <c r="N27" s="45">
        <f t="shared" si="9"/>
        <v>100</v>
      </c>
      <c r="O27">
        <v>0</v>
      </c>
      <c r="P27">
        <v>1.2999999999999999E-2</v>
      </c>
      <c r="Q27" s="15">
        <f t="shared" si="10"/>
        <v>1.2999999999999999E-2</v>
      </c>
      <c r="R27">
        <v>1.0999999999999999E-2</v>
      </c>
      <c r="S27" s="29">
        <f t="shared" si="11"/>
        <v>2.4E-2</v>
      </c>
      <c r="T27" s="31">
        <f t="shared" si="12"/>
        <v>0</v>
      </c>
      <c r="U27" s="31">
        <f t="shared" si="13"/>
        <v>0.86840347361389436</v>
      </c>
      <c r="V27" s="31">
        <f t="shared" si="14"/>
        <v>0.86840347361389436</v>
      </c>
      <c r="W27" s="31">
        <f t="shared" si="15"/>
        <v>0.73480293921175677</v>
      </c>
      <c r="X27" s="31">
        <f t="shared" si="16"/>
        <v>1.6032064128256511</v>
      </c>
      <c r="Z27" s="30">
        <v>0</v>
      </c>
      <c r="AA27" s="15">
        <v>0</v>
      </c>
      <c r="AB27" s="31">
        <f t="shared" si="0"/>
        <v>0</v>
      </c>
      <c r="AC27" s="31">
        <f t="shared" si="1"/>
        <v>0</v>
      </c>
      <c r="AE27" s="15">
        <v>2.8000000000000001E-2</v>
      </c>
      <c r="AF27" s="15">
        <v>2.1000000000000001E-2</v>
      </c>
      <c r="AG27" s="38">
        <f t="shared" si="2"/>
        <v>1.8704074816299265</v>
      </c>
      <c r="AH27" s="38">
        <f t="shared" si="3"/>
        <v>1.402805611222445</v>
      </c>
    </row>
    <row r="28" spans="1:34" ht="14.5" x14ac:dyDescent="0.35">
      <c r="A28" s="39" t="s">
        <v>98</v>
      </c>
      <c r="B28" s="39" t="s">
        <v>169</v>
      </c>
      <c r="C28" s="39" t="s">
        <v>215</v>
      </c>
      <c r="D28" t="s">
        <v>214</v>
      </c>
      <c r="E28">
        <v>6.907</v>
      </c>
      <c r="F28">
        <v>8.6999999999999994E-2</v>
      </c>
      <c r="G28">
        <v>0</v>
      </c>
      <c r="H28">
        <v>0.15</v>
      </c>
      <c r="I28" s="29">
        <f t="shared" si="4"/>
        <v>6.67</v>
      </c>
      <c r="J28" s="31">
        <f t="shared" si="5"/>
        <v>1.2595917185464021</v>
      </c>
      <c r="K28" s="31">
        <f t="shared" si="6"/>
        <v>0</v>
      </c>
      <c r="L28" s="31">
        <f t="shared" si="7"/>
        <v>2.1717098595627626</v>
      </c>
      <c r="M28" s="31">
        <f t="shared" si="8"/>
        <v>96.568698421890829</v>
      </c>
      <c r="N28" s="45">
        <f t="shared" si="9"/>
        <v>100</v>
      </c>
      <c r="O28">
        <v>3.7999999999999999E-2</v>
      </c>
      <c r="P28">
        <v>2.1999999999999999E-2</v>
      </c>
      <c r="Q28" s="15">
        <f t="shared" si="10"/>
        <v>0.06</v>
      </c>
      <c r="R28">
        <v>0.185</v>
      </c>
      <c r="S28" s="29">
        <f t="shared" si="11"/>
        <v>0.245</v>
      </c>
      <c r="T28" s="31">
        <f t="shared" si="12"/>
        <v>0.55016649775589976</v>
      </c>
      <c r="U28" s="31">
        <f t="shared" si="13"/>
        <v>0.31851744606920512</v>
      </c>
      <c r="V28" s="31">
        <f t="shared" si="14"/>
        <v>0.86868394382510505</v>
      </c>
      <c r="W28" s="31">
        <f t="shared" si="15"/>
        <v>2.6784421601274069</v>
      </c>
      <c r="X28" s="31">
        <f t="shared" si="16"/>
        <v>3.5471261039525115</v>
      </c>
      <c r="Z28" s="30">
        <v>0.33</v>
      </c>
      <c r="AA28" s="15">
        <v>0</v>
      </c>
      <c r="AB28" s="31">
        <f t="shared" si="0"/>
        <v>4.7777616910380774</v>
      </c>
      <c r="AC28" s="31">
        <f t="shared" si="1"/>
        <v>0</v>
      </c>
      <c r="AE28" s="15">
        <v>9.9000000000000005E-2</v>
      </c>
      <c r="AF28" s="15">
        <v>0.22800000000000001</v>
      </c>
      <c r="AG28" s="38">
        <f t="shared" si="2"/>
        <v>1.4333285073114232</v>
      </c>
      <c r="AH28" s="38">
        <f t="shared" si="3"/>
        <v>3.3009989865353986</v>
      </c>
    </row>
    <row r="29" spans="1:34" ht="14.5" x14ac:dyDescent="0.35">
      <c r="A29" s="39" t="s">
        <v>99</v>
      </c>
      <c r="B29" s="39" t="s">
        <v>170</v>
      </c>
      <c r="C29" s="39" t="s">
        <v>215</v>
      </c>
      <c r="D29" t="s">
        <v>214</v>
      </c>
      <c r="E29">
        <v>0.81599999999999995</v>
      </c>
      <c r="F29">
        <v>0</v>
      </c>
      <c r="G29">
        <v>0</v>
      </c>
      <c r="H29">
        <v>0</v>
      </c>
      <c r="I29" s="29">
        <f t="shared" si="4"/>
        <v>0.81599999999999995</v>
      </c>
      <c r="J29" s="31">
        <f t="shared" si="5"/>
        <v>0</v>
      </c>
      <c r="K29" s="31">
        <f t="shared" si="6"/>
        <v>0</v>
      </c>
      <c r="L29" s="31">
        <f t="shared" si="7"/>
        <v>0</v>
      </c>
      <c r="M29" s="31">
        <f t="shared" si="8"/>
        <v>100</v>
      </c>
      <c r="N29" s="45">
        <f t="shared" si="9"/>
        <v>100</v>
      </c>
      <c r="O29">
        <v>1.0999999999999999E-2</v>
      </c>
      <c r="P29">
        <v>4.0000000000000001E-3</v>
      </c>
      <c r="Q29" s="15">
        <f t="shared" si="10"/>
        <v>1.4999999999999999E-2</v>
      </c>
      <c r="R29">
        <v>4.4999999999999998E-2</v>
      </c>
      <c r="S29" s="29">
        <f t="shared" si="11"/>
        <v>0.06</v>
      </c>
      <c r="T29" s="31">
        <f t="shared" si="12"/>
        <v>1.3480392156862746</v>
      </c>
      <c r="U29" s="31">
        <f t="shared" si="13"/>
        <v>0.49019607843137264</v>
      </c>
      <c r="V29" s="31">
        <f t="shared" si="14"/>
        <v>1.8382352941176472</v>
      </c>
      <c r="W29" s="31">
        <f t="shared" si="15"/>
        <v>5.5147058823529411</v>
      </c>
      <c r="X29" s="31">
        <f t="shared" si="16"/>
        <v>7.3529411764705888</v>
      </c>
      <c r="Z29" s="30">
        <v>0</v>
      </c>
      <c r="AA29" s="15">
        <v>0</v>
      </c>
      <c r="AB29" s="31">
        <f t="shared" si="0"/>
        <v>0</v>
      </c>
      <c r="AC29" s="31">
        <f t="shared" si="1"/>
        <v>0</v>
      </c>
      <c r="AE29" s="15">
        <v>3.6999999999999998E-2</v>
      </c>
      <c r="AF29" s="15">
        <v>4.8000000000000001E-2</v>
      </c>
      <c r="AG29" s="38">
        <f t="shared" si="2"/>
        <v>4.534313725490196</v>
      </c>
      <c r="AH29" s="38">
        <f t="shared" si="3"/>
        <v>5.882352941176471</v>
      </c>
    </row>
    <row r="30" spans="1:34" ht="14.5" x14ac:dyDescent="0.35">
      <c r="A30" s="39" t="s">
        <v>100</v>
      </c>
      <c r="B30" s="39" t="s">
        <v>171</v>
      </c>
      <c r="C30" s="39" t="s">
        <v>215</v>
      </c>
      <c r="D30" t="s">
        <v>214</v>
      </c>
      <c r="E30">
        <v>1.5149999999999999</v>
      </c>
      <c r="F30">
        <v>0</v>
      </c>
      <c r="G30">
        <v>0</v>
      </c>
      <c r="H30">
        <v>0</v>
      </c>
      <c r="I30" s="29">
        <f t="shared" si="4"/>
        <v>1.5149999999999999</v>
      </c>
      <c r="J30" s="31">
        <f t="shared" si="5"/>
        <v>0</v>
      </c>
      <c r="K30" s="31">
        <f t="shared" si="6"/>
        <v>0</v>
      </c>
      <c r="L30" s="31">
        <f t="shared" si="7"/>
        <v>0</v>
      </c>
      <c r="M30" s="31">
        <f t="shared" si="8"/>
        <v>100</v>
      </c>
      <c r="N30" s="45">
        <f t="shared" si="9"/>
        <v>100</v>
      </c>
      <c r="O30">
        <v>4.7E-2</v>
      </c>
      <c r="P30">
        <v>2.9000000000000001E-2</v>
      </c>
      <c r="Q30" s="15">
        <f t="shared" si="10"/>
        <v>7.5999999999999998E-2</v>
      </c>
      <c r="R30">
        <v>0.05</v>
      </c>
      <c r="S30" s="29">
        <f t="shared" si="11"/>
        <v>0.126</v>
      </c>
      <c r="T30" s="31">
        <f t="shared" si="12"/>
        <v>3.1023102310231025</v>
      </c>
      <c r="U30" s="31">
        <f t="shared" si="13"/>
        <v>1.9141914191419145</v>
      </c>
      <c r="V30" s="31">
        <f t="shared" si="14"/>
        <v>5.0165016501650168</v>
      </c>
      <c r="W30" s="31">
        <f t="shared" si="15"/>
        <v>3.3003300330033007</v>
      </c>
      <c r="X30" s="31">
        <f t="shared" si="16"/>
        <v>8.3168316831683171</v>
      </c>
      <c r="Z30" s="30">
        <v>0</v>
      </c>
      <c r="AA30" s="15">
        <v>0</v>
      </c>
      <c r="AB30" s="31">
        <f t="shared" si="0"/>
        <v>0</v>
      </c>
      <c r="AC30" s="31">
        <f t="shared" si="1"/>
        <v>0</v>
      </c>
      <c r="AE30" s="15">
        <v>5.6000000000000001E-2</v>
      </c>
      <c r="AF30" s="15">
        <v>5.8000000000000003E-2</v>
      </c>
      <c r="AG30" s="38">
        <f t="shared" si="2"/>
        <v>3.6963696369636962</v>
      </c>
      <c r="AH30" s="38">
        <f t="shared" si="3"/>
        <v>3.828382838283829</v>
      </c>
    </row>
    <row r="31" spans="1:34" ht="14.5" x14ac:dyDescent="0.35">
      <c r="A31" s="39" t="s">
        <v>101</v>
      </c>
      <c r="B31" s="39" t="s">
        <v>172</v>
      </c>
      <c r="C31" s="39" t="s">
        <v>215</v>
      </c>
      <c r="D31" t="s">
        <v>214</v>
      </c>
      <c r="E31">
        <v>4.6310000000000002</v>
      </c>
      <c r="F31">
        <v>0</v>
      </c>
      <c r="G31">
        <v>0</v>
      </c>
      <c r="H31">
        <v>0</v>
      </c>
      <c r="I31" s="29">
        <f t="shared" si="4"/>
        <v>4.6310000000000002</v>
      </c>
      <c r="J31" s="31">
        <f t="shared" si="5"/>
        <v>0</v>
      </c>
      <c r="K31" s="31">
        <f t="shared" si="6"/>
        <v>0</v>
      </c>
      <c r="L31" s="31">
        <f t="shared" si="7"/>
        <v>0</v>
      </c>
      <c r="M31" s="31">
        <f t="shared" si="8"/>
        <v>100</v>
      </c>
      <c r="N31" s="45">
        <f t="shared" si="9"/>
        <v>100</v>
      </c>
      <c r="O31">
        <v>4.2999999999999997E-2</v>
      </c>
      <c r="P31">
        <v>0.03</v>
      </c>
      <c r="Q31" s="15">
        <f t="shared" si="10"/>
        <v>7.2999999999999995E-2</v>
      </c>
      <c r="R31">
        <v>0.14199999999999999</v>
      </c>
      <c r="S31" s="29">
        <f t="shared" si="11"/>
        <v>0.21499999999999997</v>
      </c>
      <c r="T31" s="31">
        <f t="shared" si="12"/>
        <v>0.92852515655365997</v>
      </c>
      <c r="U31" s="31">
        <f t="shared" si="13"/>
        <v>0.6478082487583674</v>
      </c>
      <c r="V31" s="31">
        <f t="shared" si="14"/>
        <v>1.5763334053120275</v>
      </c>
      <c r="W31" s="31">
        <f t="shared" si="15"/>
        <v>3.0662923774562723</v>
      </c>
      <c r="X31" s="31">
        <f t="shared" si="16"/>
        <v>4.6426257827682997</v>
      </c>
      <c r="Z31" s="30">
        <v>0</v>
      </c>
      <c r="AA31" s="15">
        <v>0</v>
      </c>
      <c r="AB31" s="31">
        <f t="shared" si="0"/>
        <v>0</v>
      </c>
      <c r="AC31" s="31">
        <f t="shared" si="1"/>
        <v>0</v>
      </c>
      <c r="AE31" s="15">
        <v>4.7E-2</v>
      </c>
      <c r="AF31" s="15">
        <v>0.184</v>
      </c>
      <c r="AG31" s="38">
        <f t="shared" si="2"/>
        <v>1.0148995897214423</v>
      </c>
      <c r="AH31" s="38">
        <f t="shared" si="3"/>
        <v>3.9732239257179871</v>
      </c>
    </row>
    <row r="32" spans="1:34" ht="14.5" x14ac:dyDescent="0.35">
      <c r="A32" s="39" t="s">
        <v>102</v>
      </c>
      <c r="B32" s="39" t="s">
        <v>173</v>
      </c>
      <c r="C32" s="39" t="s">
        <v>215</v>
      </c>
      <c r="D32" t="s">
        <v>51</v>
      </c>
      <c r="E32">
        <v>2.7330000000000001</v>
      </c>
      <c r="F32">
        <v>0</v>
      </c>
      <c r="G32">
        <v>0</v>
      </c>
      <c r="H32">
        <v>0</v>
      </c>
      <c r="I32" s="29">
        <f t="shared" si="4"/>
        <v>2.7330000000000001</v>
      </c>
      <c r="J32" s="31">
        <f t="shared" si="5"/>
        <v>0</v>
      </c>
      <c r="K32" s="31">
        <f t="shared" si="6"/>
        <v>0</v>
      </c>
      <c r="L32" s="31">
        <f t="shared" si="7"/>
        <v>0</v>
      </c>
      <c r="M32" s="31">
        <f t="shared" si="8"/>
        <v>100</v>
      </c>
      <c r="N32" s="45">
        <f t="shared" si="9"/>
        <v>100</v>
      </c>
      <c r="O32">
        <v>3.7999999999999999E-2</v>
      </c>
      <c r="P32">
        <v>9.7000000000000003E-2</v>
      </c>
      <c r="Q32" s="15">
        <f t="shared" si="10"/>
        <v>0.13500000000000001</v>
      </c>
      <c r="R32">
        <v>0.61499999999999999</v>
      </c>
      <c r="S32" s="29">
        <f t="shared" si="11"/>
        <v>0.75</v>
      </c>
      <c r="T32" s="31">
        <f t="shared" si="12"/>
        <v>1.3904134650567141</v>
      </c>
      <c r="U32" s="31">
        <f t="shared" si="13"/>
        <v>3.5492133186974022</v>
      </c>
      <c r="V32" s="31">
        <f t="shared" si="14"/>
        <v>4.9396267837541163</v>
      </c>
      <c r="W32" s="31">
        <f t="shared" si="15"/>
        <v>22.502744237102085</v>
      </c>
      <c r="X32" s="31">
        <f t="shared" si="16"/>
        <v>27.4423710208562</v>
      </c>
      <c r="Z32" s="30">
        <v>0</v>
      </c>
      <c r="AA32" s="15">
        <v>0</v>
      </c>
      <c r="AB32" s="31">
        <f t="shared" si="0"/>
        <v>0</v>
      </c>
      <c r="AC32" s="31">
        <f t="shared" si="1"/>
        <v>0</v>
      </c>
      <c r="AE32" s="15">
        <v>0.51400000000000001</v>
      </c>
      <c r="AF32" s="15">
        <v>0.77200000000000002</v>
      </c>
      <c r="AG32" s="38">
        <f t="shared" si="2"/>
        <v>18.807171606293448</v>
      </c>
      <c r="AH32" s="38">
        <f t="shared" si="3"/>
        <v>28.247347237467984</v>
      </c>
    </row>
    <row r="33" spans="1:34" ht="14.5" x14ac:dyDescent="0.35">
      <c r="A33" s="39" t="s">
        <v>103</v>
      </c>
      <c r="B33" s="39" t="s">
        <v>174</v>
      </c>
      <c r="C33" s="39" t="s">
        <v>215</v>
      </c>
      <c r="D33" t="s">
        <v>51</v>
      </c>
      <c r="E33">
        <v>2.8780000000000001</v>
      </c>
      <c r="F33">
        <v>0</v>
      </c>
      <c r="G33">
        <v>0</v>
      </c>
      <c r="H33">
        <v>0</v>
      </c>
      <c r="I33" s="29">
        <f t="shared" si="4"/>
        <v>2.8780000000000001</v>
      </c>
      <c r="J33" s="31">
        <f t="shared" si="5"/>
        <v>0</v>
      </c>
      <c r="K33" s="31">
        <f t="shared" si="6"/>
        <v>0</v>
      </c>
      <c r="L33" s="31">
        <f t="shared" si="7"/>
        <v>0</v>
      </c>
      <c r="M33" s="31">
        <f t="shared" si="8"/>
        <v>100</v>
      </c>
      <c r="N33" s="45">
        <f t="shared" si="9"/>
        <v>100</v>
      </c>
      <c r="O33">
        <v>1.9E-2</v>
      </c>
      <c r="P33">
        <v>0.122</v>
      </c>
      <c r="Q33" s="15">
        <f t="shared" si="10"/>
        <v>0.14099999999999999</v>
      </c>
      <c r="R33">
        <v>0.4</v>
      </c>
      <c r="S33" s="29">
        <f t="shared" si="11"/>
        <v>0.54100000000000004</v>
      </c>
      <c r="T33" s="31">
        <f t="shared" si="12"/>
        <v>0.66018068102849203</v>
      </c>
      <c r="U33" s="31">
        <f t="shared" si="13"/>
        <v>4.2390548992355805</v>
      </c>
      <c r="V33" s="31">
        <f t="shared" si="14"/>
        <v>4.8992355802640724</v>
      </c>
      <c r="W33" s="31">
        <f t="shared" si="15"/>
        <v>13.898540653231411</v>
      </c>
      <c r="X33" s="31">
        <f t="shared" si="16"/>
        <v>18.797776233495483</v>
      </c>
      <c r="Z33" s="30">
        <v>0</v>
      </c>
      <c r="AA33" s="15">
        <v>0</v>
      </c>
      <c r="AB33" s="31">
        <f t="shared" si="0"/>
        <v>0</v>
      </c>
      <c r="AC33" s="31">
        <f t="shared" si="1"/>
        <v>0</v>
      </c>
      <c r="AE33" s="15">
        <v>0.39100000000000001</v>
      </c>
      <c r="AF33" s="15">
        <v>0.48599999999999999</v>
      </c>
      <c r="AG33" s="38">
        <f t="shared" si="2"/>
        <v>13.585823488533705</v>
      </c>
      <c r="AH33" s="38">
        <f t="shared" si="3"/>
        <v>16.886726893676162</v>
      </c>
    </row>
    <row r="34" spans="1:34" ht="14.5" x14ac:dyDescent="0.35">
      <c r="A34" s="39" t="s">
        <v>104</v>
      </c>
      <c r="B34" s="39" t="s">
        <v>175</v>
      </c>
      <c r="C34" s="39" t="s">
        <v>215</v>
      </c>
      <c r="D34" t="s">
        <v>214</v>
      </c>
      <c r="E34">
        <v>2.3010000000000002</v>
      </c>
      <c r="F34">
        <v>0</v>
      </c>
      <c r="G34">
        <v>0</v>
      </c>
      <c r="H34">
        <v>0</v>
      </c>
      <c r="I34" s="29">
        <f t="shared" si="4"/>
        <v>2.3010000000000002</v>
      </c>
      <c r="J34" s="31">
        <f t="shared" si="5"/>
        <v>0</v>
      </c>
      <c r="K34" s="31">
        <f t="shared" si="6"/>
        <v>0</v>
      </c>
      <c r="L34" s="31">
        <f t="shared" si="7"/>
        <v>0</v>
      </c>
      <c r="M34" s="31">
        <f t="shared" si="8"/>
        <v>100</v>
      </c>
      <c r="N34" s="45">
        <f t="shared" si="9"/>
        <v>100</v>
      </c>
      <c r="O34">
        <v>7.5999999999999998E-2</v>
      </c>
      <c r="P34">
        <v>7.6999999999999999E-2</v>
      </c>
      <c r="Q34" s="15">
        <f t="shared" si="10"/>
        <v>0.153</v>
      </c>
      <c r="R34">
        <v>0.219</v>
      </c>
      <c r="S34" s="29">
        <f t="shared" si="11"/>
        <v>0.372</v>
      </c>
      <c r="T34" s="31">
        <f t="shared" si="12"/>
        <v>3.3029117774880481</v>
      </c>
      <c r="U34" s="31">
        <f t="shared" si="13"/>
        <v>3.3463711429813121</v>
      </c>
      <c r="V34" s="31">
        <f t="shared" si="14"/>
        <v>6.6492829204693615</v>
      </c>
      <c r="W34" s="31">
        <f t="shared" si="15"/>
        <v>9.5176010430247722</v>
      </c>
      <c r="X34" s="31">
        <f t="shared" si="16"/>
        <v>16.166883963494133</v>
      </c>
      <c r="Z34" s="30">
        <v>0</v>
      </c>
      <c r="AA34" s="15">
        <v>0</v>
      </c>
      <c r="AB34" s="31">
        <f t="shared" si="0"/>
        <v>0</v>
      </c>
      <c r="AC34" s="31">
        <f t="shared" si="1"/>
        <v>0</v>
      </c>
      <c r="AE34" s="15">
        <v>0.214</v>
      </c>
      <c r="AF34" s="15">
        <v>0.27600000000000002</v>
      </c>
      <c r="AG34" s="38">
        <f t="shared" si="2"/>
        <v>9.3003042155584517</v>
      </c>
      <c r="AH34" s="38">
        <f t="shared" si="3"/>
        <v>11.994784876140809</v>
      </c>
    </row>
    <row r="35" spans="1:34" ht="14.5" x14ac:dyDescent="0.35">
      <c r="A35" s="39" t="s">
        <v>105</v>
      </c>
      <c r="B35" s="39" t="s">
        <v>176</v>
      </c>
      <c r="C35" s="39" t="s">
        <v>215</v>
      </c>
      <c r="D35" t="s">
        <v>214</v>
      </c>
      <c r="E35">
        <v>1.7569999999999999</v>
      </c>
      <c r="F35">
        <v>0</v>
      </c>
      <c r="G35">
        <v>0</v>
      </c>
      <c r="H35">
        <v>0</v>
      </c>
      <c r="I35" s="29">
        <f t="shared" si="4"/>
        <v>1.7569999999999999</v>
      </c>
      <c r="J35" s="31">
        <f t="shared" si="5"/>
        <v>0</v>
      </c>
      <c r="K35" s="31">
        <f t="shared" si="6"/>
        <v>0</v>
      </c>
      <c r="L35" s="31">
        <f t="shared" si="7"/>
        <v>0</v>
      </c>
      <c r="M35" s="31">
        <f t="shared" si="8"/>
        <v>100</v>
      </c>
      <c r="N35" s="45">
        <f t="shared" si="9"/>
        <v>100</v>
      </c>
      <c r="O35">
        <v>0</v>
      </c>
      <c r="P35">
        <v>0</v>
      </c>
      <c r="Q35" s="15">
        <f t="shared" si="10"/>
        <v>0</v>
      </c>
      <c r="R35">
        <v>0</v>
      </c>
      <c r="S35" s="29">
        <f t="shared" si="11"/>
        <v>0</v>
      </c>
      <c r="T35" s="31">
        <f t="shared" si="12"/>
        <v>0</v>
      </c>
      <c r="U35" s="31">
        <f t="shared" si="13"/>
        <v>0</v>
      </c>
      <c r="V35" s="31">
        <f t="shared" si="14"/>
        <v>0</v>
      </c>
      <c r="W35" s="31">
        <f t="shared" si="15"/>
        <v>0</v>
      </c>
      <c r="X35" s="31">
        <f t="shared" si="16"/>
        <v>0</v>
      </c>
      <c r="Z35" s="30">
        <v>0</v>
      </c>
      <c r="AA35" s="15">
        <v>0</v>
      </c>
      <c r="AB35" s="31">
        <f t="shared" si="0"/>
        <v>0</v>
      </c>
      <c r="AC35" s="31">
        <f t="shared" si="1"/>
        <v>0</v>
      </c>
      <c r="AE35" s="15">
        <v>0</v>
      </c>
      <c r="AF35" s="15">
        <v>0</v>
      </c>
      <c r="AG35" s="38">
        <f t="shared" si="2"/>
        <v>0</v>
      </c>
      <c r="AH35" s="38">
        <f t="shared" si="3"/>
        <v>0</v>
      </c>
    </row>
    <row r="36" spans="1:34" ht="14.5" x14ac:dyDescent="0.35">
      <c r="A36" s="39" t="s">
        <v>106</v>
      </c>
      <c r="B36" s="39" t="s">
        <v>177</v>
      </c>
      <c r="C36" s="39" t="s">
        <v>215</v>
      </c>
      <c r="D36" t="s">
        <v>214</v>
      </c>
      <c r="E36">
        <v>2.5329999999999999</v>
      </c>
      <c r="F36">
        <v>0</v>
      </c>
      <c r="G36">
        <v>0</v>
      </c>
      <c r="H36">
        <v>0</v>
      </c>
      <c r="I36" s="29">
        <f t="shared" si="4"/>
        <v>2.5329999999999999</v>
      </c>
      <c r="J36" s="31">
        <f t="shared" si="5"/>
        <v>0</v>
      </c>
      <c r="K36" s="31">
        <f t="shared" si="6"/>
        <v>0</v>
      </c>
      <c r="L36" s="31">
        <f t="shared" si="7"/>
        <v>0</v>
      </c>
      <c r="M36" s="31">
        <f t="shared" si="8"/>
        <v>100</v>
      </c>
      <c r="N36" s="45">
        <f t="shared" si="9"/>
        <v>100</v>
      </c>
      <c r="O36">
        <v>2.9000000000000001E-2</v>
      </c>
      <c r="P36">
        <v>3.1E-2</v>
      </c>
      <c r="Q36" s="15">
        <f t="shared" si="10"/>
        <v>0.06</v>
      </c>
      <c r="R36">
        <v>0.158</v>
      </c>
      <c r="S36" s="29">
        <f t="shared" si="11"/>
        <v>0.218</v>
      </c>
      <c r="T36" s="31">
        <f t="shared" si="12"/>
        <v>1.1448874851954205</v>
      </c>
      <c r="U36" s="31">
        <f t="shared" si="13"/>
        <v>1.2238452427951048</v>
      </c>
      <c r="V36" s="31">
        <f t="shared" si="14"/>
        <v>2.3687327279905248</v>
      </c>
      <c r="W36" s="31">
        <f t="shared" si="15"/>
        <v>6.2376628503750498</v>
      </c>
      <c r="X36" s="31">
        <f t="shared" si="16"/>
        <v>8.606395578365575</v>
      </c>
      <c r="Z36" s="30">
        <v>0</v>
      </c>
      <c r="AA36" s="15">
        <v>0</v>
      </c>
      <c r="AB36" s="31">
        <f t="shared" si="0"/>
        <v>0</v>
      </c>
      <c r="AC36" s="31">
        <f t="shared" si="1"/>
        <v>0</v>
      </c>
      <c r="AE36" s="15">
        <v>0.11</v>
      </c>
      <c r="AF36" s="15">
        <v>0.185</v>
      </c>
      <c r="AG36" s="38">
        <f t="shared" si="2"/>
        <v>4.3426766679826301</v>
      </c>
      <c r="AH36" s="38">
        <f t="shared" si="3"/>
        <v>7.303592577970786</v>
      </c>
    </row>
    <row r="37" spans="1:34" ht="14.5" x14ac:dyDescent="0.35">
      <c r="A37" s="39" t="s">
        <v>107</v>
      </c>
      <c r="B37" s="39" t="s">
        <v>178</v>
      </c>
      <c r="C37" s="39" t="s">
        <v>215</v>
      </c>
      <c r="D37" t="s">
        <v>214</v>
      </c>
      <c r="E37">
        <v>1.4970000000000001</v>
      </c>
      <c r="F37">
        <v>0</v>
      </c>
      <c r="G37">
        <v>0</v>
      </c>
      <c r="H37">
        <v>0</v>
      </c>
      <c r="I37" s="29">
        <f t="shared" si="4"/>
        <v>1.4970000000000001</v>
      </c>
      <c r="J37" s="31">
        <f t="shared" si="5"/>
        <v>0</v>
      </c>
      <c r="K37" s="31">
        <f t="shared" si="6"/>
        <v>0</v>
      </c>
      <c r="L37" s="31">
        <f t="shared" si="7"/>
        <v>0</v>
      </c>
      <c r="M37" s="31">
        <f t="shared" si="8"/>
        <v>100</v>
      </c>
      <c r="N37" s="45">
        <f t="shared" si="9"/>
        <v>100</v>
      </c>
      <c r="O37">
        <v>0</v>
      </c>
      <c r="P37">
        <v>0</v>
      </c>
      <c r="Q37" s="15">
        <f t="shared" si="10"/>
        <v>0</v>
      </c>
      <c r="R37">
        <v>0.01</v>
      </c>
      <c r="S37" s="29">
        <f t="shared" si="11"/>
        <v>0.01</v>
      </c>
      <c r="T37" s="31">
        <f t="shared" si="12"/>
        <v>0</v>
      </c>
      <c r="U37" s="31">
        <f t="shared" si="13"/>
        <v>0</v>
      </c>
      <c r="V37" s="31">
        <f t="shared" si="14"/>
        <v>0</v>
      </c>
      <c r="W37" s="31">
        <f t="shared" si="15"/>
        <v>0.66800267201068797</v>
      </c>
      <c r="X37" s="31">
        <f t="shared" si="16"/>
        <v>0.66800267201068797</v>
      </c>
      <c r="Z37" s="30">
        <v>0</v>
      </c>
      <c r="AA37" s="15">
        <v>0</v>
      </c>
      <c r="AB37" s="31">
        <f t="shared" si="0"/>
        <v>0</v>
      </c>
      <c r="AC37" s="31">
        <f t="shared" si="1"/>
        <v>0</v>
      </c>
      <c r="AE37" s="15">
        <v>0</v>
      </c>
      <c r="AF37" s="15">
        <v>0</v>
      </c>
      <c r="AG37" s="38">
        <f t="shared" si="2"/>
        <v>0</v>
      </c>
      <c r="AH37" s="38">
        <f t="shared" si="3"/>
        <v>0</v>
      </c>
    </row>
    <row r="38" spans="1:34" ht="14.5" x14ac:dyDescent="0.35">
      <c r="A38" s="39" t="s">
        <v>108</v>
      </c>
      <c r="B38" s="39" t="s">
        <v>179</v>
      </c>
      <c r="C38" s="39" t="s">
        <v>215</v>
      </c>
      <c r="D38" t="s">
        <v>214</v>
      </c>
      <c r="E38">
        <v>0.251</v>
      </c>
      <c r="F38">
        <v>0</v>
      </c>
      <c r="G38">
        <v>0</v>
      </c>
      <c r="H38">
        <v>0</v>
      </c>
      <c r="I38" s="29">
        <f t="shared" si="4"/>
        <v>0.251</v>
      </c>
      <c r="J38" s="31">
        <f t="shared" si="5"/>
        <v>0</v>
      </c>
      <c r="K38" s="31">
        <f t="shared" si="6"/>
        <v>0</v>
      </c>
      <c r="L38" s="31">
        <f t="shared" si="7"/>
        <v>0</v>
      </c>
      <c r="M38" s="31">
        <f t="shared" si="8"/>
        <v>100</v>
      </c>
      <c r="N38" s="45">
        <f t="shared" si="9"/>
        <v>100</v>
      </c>
      <c r="O38">
        <v>0</v>
      </c>
      <c r="P38">
        <v>0</v>
      </c>
      <c r="Q38" s="15">
        <f t="shared" si="10"/>
        <v>0</v>
      </c>
      <c r="R38">
        <v>1E-3</v>
      </c>
      <c r="S38" s="29">
        <f t="shared" si="11"/>
        <v>1E-3</v>
      </c>
      <c r="T38" s="31">
        <f t="shared" si="12"/>
        <v>0</v>
      </c>
      <c r="U38" s="31">
        <f t="shared" si="13"/>
        <v>0</v>
      </c>
      <c r="V38" s="31">
        <f t="shared" si="14"/>
        <v>0</v>
      </c>
      <c r="W38" s="31">
        <f t="shared" si="15"/>
        <v>0.39840637450199201</v>
      </c>
      <c r="X38" s="31">
        <f t="shared" si="16"/>
        <v>0.39840637450199201</v>
      </c>
      <c r="Z38" s="30">
        <v>0</v>
      </c>
      <c r="AA38" s="15">
        <v>0</v>
      </c>
      <c r="AB38" s="31">
        <f t="shared" si="0"/>
        <v>0</v>
      </c>
      <c r="AC38" s="31">
        <f t="shared" si="1"/>
        <v>0</v>
      </c>
      <c r="AE38" s="15">
        <v>1E-3</v>
      </c>
      <c r="AF38" s="15">
        <v>1E-3</v>
      </c>
      <c r="AG38" s="38">
        <f t="shared" si="2"/>
        <v>0.39840637450199201</v>
      </c>
      <c r="AH38" s="38">
        <f t="shared" si="3"/>
        <v>0.39840637450199201</v>
      </c>
    </row>
    <row r="39" spans="1:34" ht="14.5" x14ac:dyDescent="0.35">
      <c r="A39" s="39" t="s">
        <v>109</v>
      </c>
      <c r="B39" s="39" t="s">
        <v>180</v>
      </c>
      <c r="C39" s="39" t="s">
        <v>215</v>
      </c>
      <c r="D39" t="s">
        <v>214</v>
      </c>
      <c r="E39">
        <v>2.4689999999999999</v>
      </c>
      <c r="F39">
        <v>0</v>
      </c>
      <c r="G39">
        <v>0</v>
      </c>
      <c r="H39">
        <v>0</v>
      </c>
      <c r="I39" s="29">
        <f t="shared" si="4"/>
        <v>2.4689999999999999</v>
      </c>
      <c r="J39" s="31">
        <f t="shared" si="5"/>
        <v>0</v>
      </c>
      <c r="K39" s="31">
        <f t="shared" si="6"/>
        <v>0</v>
      </c>
      <c r="L39" s="31">
        <f t="shared" si="7"/>
        <v>0</v>
      </c>
      <c r="M39" s="31">
        <f t="shared" si="8"/>
        <v>100</v>
      </c>
      <c r="N39" s="45">
        <f t="shared" si="9"/>
        <v>100</v>
      </c>
      <c r="O39">
        <v>0.05</v>
      </c>
      <c r="P39">
        <v>3.7999999999999999E-2</v>
      </c>
      <c r="Q39" s="15">
        <f t="shared" si="10"/>
        <v>8.7999999999999995E-2</v>
      </c>
      <c r="R39">
        <v>0.125</v>
      </c>
      <c r="S39" s="29">
        <f t="shared" si="11"/>
        <v>0.21299999999999999</v>
      </c>
      <c r="T39" s="31">
        <f t="shared" si="12"/>
        <v>2.0251113811259622</v>
      </c>
      <c r="U39" s="31">
        <f t="shared" si="13"/>
        <v>1.5390846496557311</v>
      </c>
      <c r="V39" s="31">
        <f t="shared" si="14"/>
        <v>3.5641960307816931</v>
      </c>
      <c r="W39" s="31">
        <f t="shared" si="15"/>
        <v>5.0627784528149054</v>
      </c>
      <c r="X39" s="31">
        <f t="shared" si="16"/>
        <v>8.626974483596598</v>
      </c>
      <c r="Z39" s="30">
        <v>0</v>
      </c>
      <c r="AA39" s="15">
        <v>0</v>
      </c>
      <c r="AB39" s="31">
        <f t="shared" si="0"/>
        <v>0</v>
      </c>
      <c r="AC39" s="31">
        <f t="shared" si="1"/>
        <v>0</v>
      </c>
      <c r="AE39" s="15">
        <v>0.114</v>
      </c>
      <c r="AF39" s="15">
        <v>0.16200000000000001</v>
      </c>
      <c r="AG39" s="38">
        <f t="shared" si="2"/>
        <v>4.6172539489671935</v>
      </c>
      <c r="AH39" s="38">
        <f t="shared" si="3"/>
        <v>6.5613608748481171</v>
      </c>
    </row>
    <row r="40" spans="1:34" ht="14.5" x14ac:dyDescent="0.35">
      <c r="A40" s="39" t="s">
        <v>110</v>
      </c>
      <c r="B40" s="39" t="s">
        <v>181</v>
      </c>
      <c r="C40" s="39" t="s">
        <v>215</v>
      </c>
      <c r="D40" t="s">
        <v>214</v>
      </c>
      <c r="E40">
        <v>4.8159999999999998</v>
      </c>
      <c r="F40">
        <v>0</v>
      </c>
      <c r="G40">
        <v>0</v>
      </c>
      <c r="H40">
        <v>0</v>
      </c>
      <c r="I40" s="29">
        <f t="shared" si="4"/>
        <v>4.8159999999999998</v>
      </c>
      <c r="J40" s="31">
        <f t="shared" si="5"/>
        <v>0</v>
      </c>
      <c r="K40" s="31">
        <f t="shared" si="6"/>
        <v>0</v>
      </c>
      <c r="L40" s="31">
        <f t="shared" si="7"/>
        <v>0</v>
      </c>
      <c r="M40" s="31">
        <f t="shared" si="8"/>
        <v>100</v>
      </c>
      <c r="N40" s="45">
        <f t="shared" si="9"/>
        <v>100</v>
      </c>
      <c r="O40">
        <v>0</v>
      </c>
      <c r="P40">
        <v>0</v>
      </c>
      <c r="Q40" s="15">
        <f t="shared" si="10"/>
        <v>0</v>
      </c>
      <c r="R40">
        <v>1.4E-2</v>
      </c>
      <c r="S40" s="29">
        <f t="shared" si="11"/>
        <v>1.4E-2</v>
      </c>
      <c r="T40" s="31">
        <f t="shared" si="12"/>
        <v>0</v>
      </c>
      <c r="U40" s="31">
        <f t="shared" si="13"/>
        <v>0</v>
      </c>
      <c r="V40" s="31">
        <f t="shared" si="14"/>
        <v>0</v>
      </c>
      <c r="W40" s="31">
        <f t="shared" si="15"/>
        <v>0.29069767441860467</v>
      </c>
      <c r="X40" s="31">
        <f t="shared" si="16"/>
        <v>0.29069767441860467</v>
      </c>
      <c r="Z40" s="30">
        <v>0</v>
      </c>
      <c r="AA40" s="15">
        <v>0</v>
      </c>
      <c r="AB40" s="31">
        <f t="shared" si="0"/>
        <v>0</v>
      </c>
      <c r="AC40" s="31">
        <f t="shared" si="1"/>
        <v>0</v>
      </c>
      <c r="AE40" s="15">
        <v>1.2E-2</v>
      </c>
      <c r="AF40" s="15">
        <v>1.7999999999999999E-2</v>
      </c>
      <c r="AG40" s="38">
        <f t="shared" si="2"/>
        <v>0.24916943521594687</v>
      </c>
      <c r="AH40" s="38">
        <f t="shared" si="3"/>
        <v>0.37375415282392022</v>
      </c>
    </row>
    <row r="41" spans="1:34" ht="14.5" x14ac:dyDescent="0.35">
      <c r="A41" s="39" t="s">
        <v>111</v>
      </c>
      <c r="B41" s="39" t="s">
        <v>182</v>
      </c>
      <c r="C41" s="39" t="s">
        <v>215</v>
      </c>
      <c r="D41" t="s">
        <v>214</v>
      </c>
      <c r="E41">
        <v>18.588999999999999</v>
      </c>
      <c r="F41">
        <v>0.27900000000000003</v>
      </c>
      <c r="G41">
        <v>1.2E-2</v>
      </c>
      <c r="H41">
        <v>0.22500000000000001</v>
      </c>
      <c r="I41" s="29">
        <f t="shared" si="4"/>
        <v>18.072999999999997</v>
      </c>
      <c r="J41" s="31">
        <f t="shared" si="5"/>
        <v>1.5008876217117653</v>
      </c>
      <c r="K41" s="31">
        <f t="shared" si="6"/>
        <v>6.455430631018344E-2</v>
      </c>
      <c r="L41" s="31">
        <f t="shared" si="7"/>
        <v>1.2103932433159397</v>
      </c>
      <c r="M41" s="31">
        <f t="shared" si="8"/>
        <v>97.224164828662111</v>
      </c>
      <c r="N41" s="45">
        <f t="shared" si="9"/>
        <v>100</v>
      </c>
      <c r="O41">
        <v>3.7999999999999999E-2</v>
      </c>
      <c r="P41">
        <v>1.7999999999999999E-2</v>
      </c>
      <c r="Q41" s="15">
        <f t="shared" si="10"/>
        <v>5.5999999999999994E-2</v>
      </c>
      <c r="R41">
        <v>0.11799999999999999</v>
      </c>
      <c r="S41" s="29">
        <f t="shared" si="11"/>
        <v>0.17399999999999999</v>
      </c>
      <c r="T41" s="31">
        <f t="shared" si="12"/>
        <v>0.2044219699822476</v>
      </c>
      <c r="U41" s="31">
        <f t="shared" si="13"/>
        <v>9.683145946527516E-2</v>
      </c>
      <c r="V41" s="31">
        <f t="shared" si="14"/>
        <v>0.3012534294475227</v>
      </c>
      <c r="W41" s="31">
        <f t="shared" si="15"/>
        <v>0.63478401205013724</v>
      </c>
      <c r="X41" s="31">
        <f t="shared" si="16"/>
        <v>0.93603744149765999</v>
      </c>
      <c r="Z41" s="30">
        <v>0.23300000000000001</v>
      </c>
      <c r="AA41" s="15">
        <v>0.127</v>
      </c>
      <c r="AB41" s="31">
        <f t="shared" si="0"/>
        <v>1.2534294475227286</v>
      </c>
      <c r="AC41" s="31">
        <f t="shared" si="1"/>
        <v>0.68319974178277487</v>
      </c>
      <c r="AE41" s="15">
        <v>4.8000000000000001E-2</v>
      </c>
      <c r="AF41" s="15">
        <v>0.20499999999999999</v>
      </c>
      <c r="AG41" s="38">
        <f t="shared" si="2"/>
        <v>0.25821722524073376</v>
      </c>
      <c r="AH41" s="38">
        <f t="shared" si="3"/>
        <v>1.1028027327989671</v>
      </c>
    </row>
    <row r="42" spans="1:34" ht="14.5" x14ac:dyDescent="0.35">
      <c r="A42" s="39" t="s">
        <v>112</v>
      </c>
      <c r="B42" s="39" t="s">
        <v>183</v>
      </c>
      <c r="C42" s="39" t="s">
        <v>215</v>
      </c>
      <c r="D42" t="s">
        <v>214</v>
      </c>
      <c r="E42">
        <v>7.29</v>
      </c>
      <c r="F42">
        <v>0</v>
      </c>
      <c r="G42">
        <v>0</v>
      </c>
      <c r="H42">
        <v>0</v>
      </c>
      <c r="I42" s="29">
        <f t="shared" si="4"/>
        <v>7.29</v>
      </c>
      <c r="J42" s="31">
        <f t="shared" si="5"/>
        <v>0</v>
      </c>
      <c r="K42" s="31">
        <f t="shared" si="6"/>
        <v>0</v>
      </c>
      <c r="L42" s="31">
        <f t="shared" si="7"/>
        <v>0</v>
      </c>
      <c r="M42" s="31">
        <f t="shared" si="8"/>
        <v>100</v>
      </c>
      <c r="N42" s="45">
        <f t="shared" si="9"/>
        <v>100</v>
      </c>
      <c r="O42">
        <v>7.4999999999999997E-2</v>
      </c>
      <c r="P42">
        <v>0.08</v>
      </c>
      <c r="Q42" s="15">
        <f t="shared" si="10"/>
        <v>0.155</v>
      </c>
      <c r="R42">
        <v>0.223</v>
      </c>
      <c r="S42" s="29">
        <f t="shared" si="11"/>
        <v>0.378</v>
      </c>
      <c r="T42" s="31">
        <f t="shared" si="12"/>
        <v>1.0288065843621399</v>
      </c>
      <c r="U42" s="31">
        <f t="shared" si="13"/>
        <v>1.0973936899862826</v>
      </c>
      <c r="V42" s="31">
        <f t="shared" si="14"/>
        <v>2.1262002743484225</v>
      </c>
      <c r="W42" s="31">
        <f t="shared" si="15"/>
        <v>3.0589849108367626</v>
      </c>
      <c r="X42" s="31">
        <f t="shared" si="16"/>
        <v>5.1851851851851851</v>
      </c>
      <c r="Z42" s="30">
        <v>0</v>
      </c>
      <c r="AA42" s="15">
        <v>0</v>
      </c>
      <c r="AB42" s="31">
        <f t="shared" si="0"/>
        <v>0</v>
      </c>
      <c r="AC42" s="31">
        <f t="shared" si="1"/>
        <v>0</v>
      </c>
      <c r="AE42" s="15">
        <v>0.223</v>
      </c>
      <c r="AF42" s="15">
        <v>0.26900000000000002</v>
      </c>
      <c r="AG42" s="38">
        <f t="shared" si="2"/>
        <v>3.0589849108367626</v>
      </c>
      <c r="AH42" s="38">
        <f t="shared" si="3"/>
        <v>3.6899862825788756</v>
      </c>
    </row>
    <row r="43" spans="1:34" ht="14.5" x14ac:dyDescent="0.35">
      <c r="A43" s="39" t="s">
        <v>113</v>
      </c>
      <c r="B43" s="39" t="s">
        <v>184</v>
      </c>
      <c r="C43" s="39" t="s">
        <v>215</v>
      </c>
      <c r="D43" t="s">
        <v>214</v>
      </c>
      <c r="E43">
        <v>0.434</v>
      </c>
      <c r="F43">
        <v>0</v>
      </c>
      <c r="G43">
        <v>0</v>
      </c>
      <c r="H43">
        <v>0</v>
      </c>
      <c r="I43" s="29">
        <f t="shared" si="4"/>
        <v>0.434</v>
      </c>
      <c r="J43" s="31">
        <f t="shared" si="5"/>
        <v>0</v>
      </c>
      <c r="K43" s="31">
        <f t="shared" si="6"/>
        <v>0</v>
      </c>
      <c r="L43" s="31">
        <f t="shared" si="7"/>
        <v>0</v>
      </c>
      <c r="M43" s="31">
        <f t="shared" si="8"/>
        <v>100</v>
      </c>
      <c r="N43" s="45">
        <f t="shared" si="9"/>
        <v>100</v>
      </c>
      <c r="O43">
        <v>0</v>
      </c>
      <c r="P43">
        <v>0</v>
      </c>
      <c r="Q43" s="15">
        <f t="shared" si="10"/>
        <v>0</v>
      </c>
      <c r="R43">
        <v>0</v>
      </c>
      <c r="S43" s="29">
        <f t="shared" si="11"/>
        <v>0</v>
      </c>
      <c r="T43" s="31">
        <f t="shared" si="12"/>
        <v>0</v>
      </c>
      <c r="U43" s="31">
        <f t="shared" si="13"/>
        <v>0</v>
      </c>
      <c r="V43" s="31">
        <f t="shared" si="14"/>
        <v>0</v>
      </c>
      <c r="W43" s="31">
        <f t="shared" si="15"/>
        <v>0</v>
      </c>
      <c r="X43" s="31">
        <f t="shared" si="16"/>
        <v>0</v>
      </c>
      <c r="Z43" s="30">
        <v>0</v>
      </c>
      <c r="AA43" s="15">
        <v>0</v>
      </c>
      <c r="AB43" s="31">
        <f t="shared" si="0"/>
        <v>0</v>
      </c>
      <c r="AC43" s="31">
        <f t="shared" si="1"/>
        <v>0</v>
      </c>
      <c r="AE43" s="15">
        <v>0</v>
      </c>
      <c r="AF43" s="15">
        <v>2E-3</v>
      </c>
      <c r="AG43" s="38">
        <f t="shared" si="2"/>
        <v>0</v>
      </c>
      <c r="AH43" s="38">
        <f t="shared" si="3"/>
        <v>0.46082949308755761</v>
      </c>
    </row>
    <row r="44" spans="1:34" ht="14.5" x14ac:dyDescent="0.35">
      <c r="A44" s="39" t="s">
        <v>114</v>
      </c>
      <c r="B44" s="39" t="s">
        <v>185</v>
      </c>
      <c r="C44" s="39" t="s">
        <v>215</v>
      </c>
      <c r="D44" t="s">
        <v>214</v>
      </c>
      <c r="E44">
        <v>4.6130000000000004</v>
      </c>
      <c r="F44">
        <v>0</v>
      </c>
      <c r="G44">
        <v>0</v>
      </c>
      <c r="H44">
        <v>0</v>
      </c>
      <c r="I44" s="29">
        <f t="shared" si="4"/>
        <v>4.6130000000000004</v>
      </c>
      <c r="J44" s="31">
        <f t="shared" si="5"/>
        <v>0</v>
      </c>
      <c r="K44" s="31">
        <f t="shared" si="6"/>
        <v>0</v>
      </c>
      <c r="L44" s="31">
        <f t="shared" si="7"/>
        <v>0</v>
      </c>
      <c r="M44" s="31">
        <f t="shared" si="8"/>
        <v>100</v>
      </c>
      <c r="N44" s="45">
        <f t="shared" si="9"/>
        <v>100</v>
      </c>
      <c r="O44">
        <v>1.2999999999999999E-2</v>
      </c>
      <c r="P44">
        <v>3.0000000000000001E-3</v>
      </c>
      <c r="Q44" s="15">
        <f t="shared" si="10"/>
        <v>1.6E-2</v>
      </c>
      <c r="R44">
        <v>1.6E-2</v>
      </c>
      <c r="S44" s="29">
        <f t="shared" si="11"/>
        <v>3.2000000000000001E-2</v>
      </c>
      <c r="T44" s="31">
        <f t="shared" si="12"/>
        <v>0.28181226967266421</v>
      </c>
      <c r="U44" s="31">
        <f t="shared" si="13"/>
        <v>6.503360069369174E-2</v>
      </c>
      <c r="V44" s="31">
        <f t="shared" si="14"/>
        <v>0.34684587036635589</v>
      </c>
      <c r="W44" s="31">
        <f t="shared" si="15"/>
        <v>0.34684587036635589</v>
      </c>
      <c r="X44" s="31">
        <f t="shared" si="16"/>
        <v>0.69369174073271178</v>
      </c>
      <c r="Z44" s="30">
        <v>0</v>
      </c>
      <c r="AA44" s="15">
        <v>0</v>
      </c>
      <c r="AB44" s="31">
        <f t="shared" si="0"/>
        <v>0</v>
      </c>
      <c r="AC44" s="31">
        <f t="shared" si="1"/>
        <v>0</v>
      </c>
      <c r="AE44" s="15">
        <v>4.0000000000000001E-3</v>
      </c>
      <c r="AF44" s="15">
        <v>1.4E-2</v>
      </c>
      <c r="AG44" s="38">
        <f t="shared" si="2"/>
        <v>8.6711467591588973E-2</v>
      </c>
      <c r="AH44" s="38">
        <f t="shared" si="3"/>
        <v>0.3034901365705614</v>
      </c>
    </row>
    <row r="45" spans="1:34" ht="14.5" x14ac:dyDescent="0.35">
      <c r="A45" s="39" t="s">
        <v>115</v>
      </c>
      <c r="B45" s="39" t="s">
        <v>186</v>
      </c>
      <c r="C45" s="39" t="s">
        <v>215</v>
      </c>
      <c r="D45" t="s">
        <v>214</v>
      </c>
      <c r="E45">
        <v>0.28199999999999997</v>
      </c>
      <c r="F45">
        <v>0</v>
      </c>
      <c r="G45">
        <v>0</v>
      </c>
      <c r="H45">
        <v>0</v>
      </c>
      <c r="I45" s="29">
        <f t="shared" si="4"/>
        <v>0.28199999999999997</v>
      </c>
      <c r="J45" s="31">
        <f t="shared" si="5"/>
        <v>0</v>
      </c>
      <c r="K45" s="31">
        <f t="shared" si="6"/>
        <v>0</v>
      </c>
      <c r="L45" s="31">
        <f t="shared" si="7"/>
        <v>0</v>
      </c>
      <c r="M45" s="31">
        <f t="shared" si="8"/>
        <v>100</v>
      </c>
      <c r="N45" s="45">
        <f t="shared" si="9"/>
        <v>100</v>
      </c>
      <c r="O45">
        <v>0</v>
      </c>
      <c r="P45">
        <v>0</v>
      </c>
      <c r="Q45" s="15">
        <f t="shared" si="10"/>
        <v>0</v>
      </c>
      <c r="R45">
        <v>0</v>
      </c>
      <c r="S45" s="29">
        <f t="shared" si="11"/>
        <v>0</v>
      </c>
      <c r="T45" s="31">
        <f t="shared" si="12"/>
        <v>0</v>
      </c>
      <c r="U45" s="31">
        <f t="shared" si="13"/>
        <v>0</v>
      </c>
      <c r="V45" s="31">
        <f t="shared" si="14"/>
        <v>0</v>
      </c>
      <c r="W45" s="31">
        <f t="shared" si="15"/>
        <v>0</v>
      </c>
      <c r="X45" s="31">
        <f t="shared" si="16"/>
        <v>0</v>
      </c>
      <c r="Z45" s="30">
        <v>0</v>
      </c>
      <c r="AA45" s="15">
        <v>0</v>
      </c>
      <c r="AB45" s="31">
        <f t="shared" si="0"/>
        <v>0</v>
      </c>
      <c r="AC45" s="31">
        <f t="shared" si="1"/>
        <v>0</v>
      </c>
      <c r="AE45" s="15">
        <v>0</v>
      </c>
      <c r="AF45" s="15">
        <v>0</v>
      </c>
      <c r="AG45" s="38">
        <f t="shared" si="2"/>
        <v>0</v>
      </c>
      <c r="AH45" s="38">
        <f t="shared" si="3"/>
        <v>0</v>
      </c>
    </row>
    <row r="46" spans="1:34" ht="14.5" x14ac:dyDescent="0.35">
      <c r="A46" s="39" t="s">
        <v>116</v>
      </c>
      <c r="B46" s="39" t="s">
        <v>187</v>
      </c>
      <c r="C46" s="39" t="s">
        <v>215</v>
      </c>
      <c r="D46" t="s">
        <v>214</v>
      </c>
      <c r="E46">
        <v>0.76200000000000001</v>
      </c>
      <c r="F46">
        <v>0</v>
      </c>
      <c r="G46">
        <v>0</v>
      </c>
      <c r="H46">
        <v>0</v>
      </c>
      <c r="I46" s="29">
        <f t="shared" si="4"/>
        <v>0.76200000000000001</v>
      </c>
      <c r="J46" s="31">
        <f t="shared" si="5"/>
        <v>0</v>
      </c>
      <c r="K46" s="31">
        <f t="shared" si="6"/>
        <v>0</v>
      </c>
      <c r="L46" s="31">
        <f t="shared" si="7"/>
        <v>0</v>
      </c>
      <c r="M46" s="31">
        <f t="shared" si="8"/>
        <v>100</v>
      </c>
      <c r="N46" s="45">
        <f t="shared" si="9"/>
        <v>100</v>
      </c>
      <c r="O46">
        <v>0</v>
      </c>
      <c r="P46">
        <v>9.0999999999999998E-2</v>
      </c>
      <c r="Q46" s="15">
        <f t="shared" si="10"/>
        <v>9.0999999999999998E-2</v>
      </c>
      <c r="R46">
        <v>0.14799999999999999</v>
      </c>
      <c r="S46" s="29">
        <f t="shared" si="11"/>
        <v>0.23899999999999999</v>
      </c>
      <c r="T46" s="31">
        <f t="shared" si="12"/>
        <v>0</v>
      </c>
      <c r="U46" s="31">
        <f t="shared" si="13"/>
        <v>11.942257217847768</v>
      </c>
      <c r="V46" s="31">
        <f t="shared" si="14"/>
        <v>11.942257217847768</v>
      </c>
      <c r="W46" s="31">
        <f t="shared" si="15"/>
        <v>19.42257217847769</v>
      </c>
      <c r="X46" s="31">
        <f t="shared" si="16"/>
        <v>31.364829396325455</v>
      </c>
      <c r="Z46" s="30">
        <v>0</v>
      </c>
      <c r="AA46" s="15">
        <v>0</v>
      </c>
      <c r="AB46" s="31">
        <f t="shared" si="0"/>
        <v>0</v>
      </c>
      <c r="AC46" s="31">
        <f t="shared" si="1"/>
        <v>0</v>
      </c>
      <c r="AE46" s="15">
        <v>0.189</v>
      </c>
      <c r="AF46" s="15">
        <v>0.16200000000000001</v>
      </c>
      <c r="AG46" s="38">
        <f t="shared" si="2"/>
        <v>24.803149606299215</v>
      </c>
      <c r="AH46" s="38">
        <f t="shared" si="3"/>
        <v>21.259842519685041</v>
      </c>
    </row>
    <row r="47" spans="1:34" ht="14.5" x14ac:dyDescent="0.35">
      <c r="A47" s="39" t="s">
        <v>117</v>
      </c>
      <c r="B47" s="39" t="s">
        <v>188</v>
      </c>
      <c r="C47" s="39" t="s">
        <v>215</v>
      </c>
      <c r="D47" t="s">
        <v>51</v>
      </c>
      <c r="E47">
        <v>19.117999999999999</v>
      </c>
      <c r="F47">
        <v>8.5000000000000006E-2</v>
      </c>
      <c r="G47">
        <v>0</v>
      </c>
      <c r="H47">
        <v>0</v>
      </c>
      <c r="I47" s="29">
        <f t="shared" si="4"/>
        <v>19.032999999999998</v>
      </c>
      <c r="J47" s="31">
        <f t="shared" si="5"/>
        <v>0.44460717648289572</v>
      </c>
      <c r="K47" s="31">
        <f t="shared" si="6"/>
        <v>0</v>
      </c>
      <c r="L47" s="31">
        <f t="shared" si="7"/>
        <v>0</v>
      </c>
      <c r="M47" s="31">
        <f t="shared" si="8"/>
        <v>99.555392823517096</v>
      </c>
      <c r="N47" s="45">
        <f t="shared" si="9"/>
        <v>99.999999999999986</v>
      </c>
      <c r="O47">
        <v>0.40600000000000003</v>
      </c>
      <c r="P47">
        <v>9.7000000000000003E-2</v>
      </c>
      <c r="Q47" s="15">
        <f t="shared" si="10"/>
        <v>0.503</v>
      </c>
      <c r="R47">
        <v>0.34</v>
      </c>
      <c r="S47" s="29">
        <f t="shared" si="11"/>
        <v>0.84299999999999997</v>
      </c>
      <c r="T47" s="31">
        <f t="shared" si="12"/>
        <v>2.1236531017888907</v>
      </c>
      <c r="U47" s="31">
        <f t="shared" si="13"/>
        <v>0.50737524845695159</v>
      </c>
      <c r="V47" s="31">
        <f t="shared" si="14"/>
        <v>2.6310283502458418</v>
      </c>
      <c r="W47" s="31">
        <f t="shared" si="15"/>
        <v>1.7784287059315829</v>
      </c>
      <c r="X47" s="31">
        <f t="shared" si="16"/>
        <v>4.4094570561774242</v>
      </c>
      <c r="Z47" s="30">
        <v>0</v>
      </c>
      <c r="AA47" s="15">
        <v>0</v>
      </c>
      <c r="AB47" s="31">
        <f t="shared" si="0"/>
        <v>0</v>
      </c>
      <c r="AC47" s="31">
        <f t="shared" si="1"/>
        <v>0</v>
      </c>
      <c r="AE47" s="15">
        <v>0.31900000000000001</v>
      </c>
      <c r="AF47" s="15">
        <v>0.50900000000000001</v>
      </c>
      <c r="AG47" s="38">
        <f t="shared" si="2"/>
        <v>1.6685845799769852</v>
      </c>
      <c r="AH47" s="38">
        <f t="shared" si="3"/>
        <v>2.6624123862328699</v>
      </c>
    </row>
    <row r="48" spans="1:34" ht="14.5" x14ac:dyDescent="0.35">
      <c r="A48" s="39" t="s">
        <v>118</v>
      </c>
      <c r="B48" s="39" t="s">
        <v>189</v>
      </c>
      <c r="C48" s="39" t="s">
        <v>215</v>
      </c>
      <c r="D48" t="s">
        <v>51</v>
      </c>
      <c r="E48">
        <v>18.097999999999999</v>
      </c>
      <c r="F48">
        <v>0</v>
      </c>
      <c r="G48">
        <v>0</v>
      </c>
      <c r="H48">
        <v>0</v>
      </c>
      <c r="I48" s="29">
        <f t="shared" si="4"/>
        <v>18.097999999999999</v>
      </c>
      <c r="J48" s="31">
        <f t="shared" si="5"/>
        <v>0</v>
      </c>
      <c r="K48" s="31">
        <f t="shared" si="6"/>
        <v>0</v>
      </c>
      <c r="L48" s="31">
        <f t="shared" si="7"/>
        <v>0</v>
      </c>
      <c r="M48" s="31">
        <f t="shared" si="8"/>
        <v>100</v>
      </c>
      <c r="N48" s="45">
        <f t="shared" si="9"/>
        <v>100</v>
      </c>
      <c r="O48">
        <v>0.38200000000000001</v>
      </c>
      <c r="P48">
        <v>8.5999999999999993E-2</v>
      </c>
      <c r="Q48" s="15">
        <f t="shared" si="10"/>
        <v>0.46799999999999997</v>
      </c>
      <c r="R48">
        <v>0.39300000000000002</v>
      </c>
      <c r="S48" s="29">
        <f t="shared" si="11"/>
        <v>0.86099999999999999</v>
      </c>
      <c r="T48" s="31">
        <f t="shared" si="12"/>
        <v>2.1107304674549678</v>
      </c>
      <c r="U48" s="31">
        <f t="shared" si="13"/>
        <v>0.47519062879876228</v>
      </c>
      <c r="V48" s="31">
        <f t="shared" si="14"/>
        <v>2.5859210962537298</v>
      </c>
      <c r="W48" s="31">
        <f t="shared" si="15"/>
        <v>2.1715106641617861</v>
      </c>
      <c r="X48" s="31">
        <f t="shared" si="16"/>
        <v>4.7574317604155159</v>
      </c>
      <c r="Z48" s="30">
        <v>0</v>
      </c>
      <c r="AA48" s="15">
        <v>0</v>
      </c>
      <c r="AB48" s="31">
        <f t="shared" si="0"/>
        <v>0</v>
      </c>
      <c r="AC48" s="31">
        <f t="shared" si="1"/>
        <v>0</v>
      </c>
      <c r="AE48" s="15">
        <v>0.29899999999999999</v>
      </c>
      <c r="AF48" s="15">
        <v>0.65</v>
      </c>
      <c r="AG48" s="38">
        <f t="shared" si="2"/>
        <v>1.6521162559398828</v>
      </c>
      <c r="AH48" s="38">
        <f t="shared" si="3"/>
        <v>3.59155707813018</v>
      </c>
    </row>
    <row r="49" spans="1:34" ht="14.5" x14ac:dyDescent="0.35">
      <c r="A49" s="39" t="s">
        <v>119</v>
      </c>
      <c r="B49" s="39" t="s">
        <v>190</v>
      </c>
      <c r="C49" s="39" t="s">
        <v>215</v>
      </c>
      <c r="D49" t="s">
        <v>214</v>
      </c>
      <c r="E49">
        <v>0.39200000000000002</v>
      </c>
      <c r="F49">
        <v>0</v>
      </c>
      <c r="G49">
        <v>0</v>
      </c>
      <c r="H49">
        <v>0</v>
      </c>
      <c r="I49" s="29">
        <f t="shared" si="4"/>
        <v>0.39200000000000002</v>
      </c>
      <c r="J49" s="31">
        <f t="shared" si="5"/>
        <v>0</v>
      </c>
      <c r="K49" s="31">
        <f t="shared" si="6"/>
        <v>0</v>
      </c>
      <c r="L49" s="31">
        <f t="shared" si="7"/>
        <v>0</v>
      </c>
      <c r="M49" s="31">
        <f t="shared" si="8"/>
        <v>100</v>
      </c>
      <c r="N49" s="45">
        <f t="shared" si="9"/>
        <v>100</v>
      </c>
      <c r="O49">
        <v>0</v>
      </c>
      <c r="P49">
        <v>0</v>
      </c>
      <c r="Q49" s="15">
        <f t="shared" si="10"/>
        <v>0</v>
      </c>
      <c r="R49">
        <v>1.4999999999999999E-2</v>
      </c>
      <c r="S49" s="29">
        <f t="shared" si="11"/>
        <v>1.4999999999999999E-2</v>
      </c>
      <c r="T49" s="31">
        <f t="shared" si="12"/>
        <v>0</v>
      </c>
      <c r="U49" s="31">
        <f t="shared" si="13"/>
        <v>0</v>
      </c>
      <c r="V49" s="31">
        <f t="shared" si="14"/>
        <v>0</v>
      </c>
      <c r="W49" s="31">
        <f t="shared" si="15"/>
        <v>3.8265306122448974</v>
      </c>
      <c r="X49" s="31">
        <f t="shared" si="16"/>
        <v>3.8265306122448974</v>
      </c>
      <c r="Z49" s="30">
        <v>0</v>
      </c>
      <c r="AA49" s="15">
        <v>0</v>
      </c>
      <c r="AB49" s="31">
        <f t="shared" si="0"/>
        <v>0</v>
      </c>
      <c r="AC49" s="31">
        <f t="shared" si="1"/>
        <v>0</v>
      </c>
      <c r="AE49" s="15">
        <v>8.0000000000000002E-3</v>
      </c>
      <c r="AF49" s="15">
        <v>3.1E-2</v>
      </c>
      <c r="AG49" s="38">
        <f t="shared" si="2"/>
        <v>2.0408163265306123</v>
      </c>
      <c r="AH49" s="38">
        <f t="shared" si="3"/>
        <v>7.9081632653061211</v>
      </c>
    </row>
    <row r="50" spans="1:34" ht="14.5" x14ac:dyDescent="0.35">
      <c r="A50" s="39" t="s">
        <v>120</v>
      </c>
      <c r="B50" s="39" t="s">
        <v>191</v>
      </c>
      <c r="C50" s="39" t="s">
        <v>215</v>
      </c>
      <c r="D50" t="s">
        <v>214</v>
      </c>
      <c r="E50">
        <v>0.22700000000000001</v>
      </c>
      <c r="F50">
        <v>0</v>
      </c>
      <c r="G50">
        <v>0</v>
      </c>
      <c r="H50">
        <v>0</v>
      </c>
      <c r="I50" s="29">
        <f t="shared" si="4"/>
        <v>0.22700000000000001</v>
      </c>
      <c r="J50" s="31">
        <f t="shared" si="5"/>
        <v>0</v>
      </c>
      <c r="K50" s="31">
        <f t="shared" si="6"/>
        <v>0</v>
      </c>
      <c r="L50" s="31">
        <f t="shared" si="7"/>
        <v>0</v>
      </c>
      <c r="M50" s="31">
        <f t="shared" si="8"/>
        <v>100</v>
      </c>
      <c r="N50" s="45">
        <f t="shared" si="9"/>
        <v>100</v>
      </c>
      <c r="O50">
        <v>0</v>
      </c>
      <c r="P50">
        <v>0</v>
      </c>
      <c r="Q50" s="15">
        <f t="shared" si="10"/>
        <v>0</v>
      </c>
      <c r="R50">
        <v>0</v>
      </c>
      <c r="S50" s="29">
        <f t="shared" si="11"/>
        <v>0</v>
      </c>
      <c r="T50" s="31">
        <f t="shared" si="12"/>
        <v>0</v>
      </c>
      <c r="U50" s="31">
        <f t="shared" si="13"/>
        <v>0</v>
      </c>
      <c r="V50" s="31">
        <f t="shared" si="14"/>
        <v>0</v>
      </c>
      <c r="W50" s="31">
        <f t="shared" si="15"/>
        <v>0</v>
      </c>
      <c r="X50" s="31">
        <f t="shared" si="16"/>
        <v>0</v>
      </c>
      <c r="Z50" s="30">
        <v>0</v>
      </c>
      <c r="AA50" s="15">
        <v>0</v>
      </c>
      <c r="AB50" s="31">
        <f t="shared" si="0"/>
        <v>0</v>
      </c>
      <c r="AC50" s="31">
        <f t="shared" si="1"/>
        <v>0</v>
      </c>
      <c r="AE50" s="15">
        <v>0</v>
      </c>
      <c r="AF50" s="15">
        <v>0</v>
      </c>
      <c r="AG50" s="38">
        <f t="shared" si="2"/>
        <v>0</v>
      </c>
      <c r="AH50" s="38">
        <f t="shared" si="3"/>
        <v>0</v>
      </c>
    </row>
    <row r="51" spans="1:34" ht="14.5" x14ac:dyDescent="0.35">
      <c r="A51" s="39" t="s">
        <v>121</v>
      </c>
      <c r="B51" s="39" t="s">
        <v>192</v>
      </c>
      <c r="C51" s="39" t="s">
        <v>215</v>
      </c>
      <c r="D51" t="s">
        <v>51</v>
      </c>
      <c r="E51">
        <v>19.552</v>
      </c>
      <c r="F51">
        <v>0</v>
      </c>
      <c r="G51">
        <v>0</v>
      </c>
      <c r="H51">
        <v>0</v>
      </c>
      <c r="I51" s="29">
        <f t="shared" si="4"/>
        <v>19.552</v>
      </c>
      <c r="J51" s="31">
        <f t="shared" si="5"/>
        <v>0</v>
      </c>
      <c r="K51" s="31">
        <f t="shared" si="6"/>
        <v>0</v>
      </c>
      <c r="L51" s="31">
        <f t="shared" si="7"/>
        <v>0</v>
      </c>
      <c r="M51" s="31">
        <f t="shared" si="8"/>
        <v>100</v>
      </c>
      <c r="N51" s="45">
        <f t="shared" si="9"/>
        <v>100</v>
      </c>
      <c r="O51">
        <v>0.14199999999999999</v>
      </c>
      <c r="P51">
        <v>7.0000000000000007E-2</v>
      </c>
      <c r="Q51" s="15">
        <f t="shared" si="10"/>
        <v>0.21199999999999999</v>
      </c>
      <c r="R51">
        <v>0.19800000000000001</v>
      </c>
      <c r="S51" s="29">
        <f t="shared" si="11"/>
        <v>0.41000000000000003</v>
      </c>
      <c r="T51" s="31">
        <f t="shared" si="12"/>
        <v>0.72626841243862517</v>
      </c>
      <c r="U51" s="31">
        <f t="shared" si="13"/>
        <v>0.35801963993453356</v>
      </c>
      <c r="V51" s="31">
        <f t="shared" si="14"/>
        <v>1.0842880523731586</v>
      </c>
      <c r="W51" s="31">
        <f t="shared" si="15"/>
        <v>1.0126841243862521</v>
      </c>
      <c r="X51" s="31">
        <f t="shared" si="16"/>
        <v>2.0969721767594112</v>
      </c>
      <c r="Z51" s="30">
        <v>0</v>
      </c>
      <c r="AA51" s="15">
        <v>0</v>
      </c>
      <c r="AB51" s="31">
        <f t="shared" si="0"/>
        <v>0</v>
      </c>
      <c r="AC51" s="31">
        <f t="shared" si="1"/>
        <v>0</v>
      </c>
      <c r="AE51" s="15">
        <v>0.13900000000000001</v>
      </c>
      <c r="AF51" s="15">
        <v>0.317</v>
      </c>
      <c r="AG51" s="38">
        <f t="shared" si="2"/>
        <v>0.7109247135842881</v>
      </c>
      <c r="AH51" s="38">
        <f t="shared" si="3"/>
        <v>1.6213175122749592</v>
      </c>
    </row>
    <row r="52" spans="1:34" ht="14.5" x14ac:dyDescent="0.35">
      <c r="A52" s="39" t="s">
        <v>122</v>
      </c>
      <c r="B52" s="39" t="s">
        <v>193</v>
      </c>
      <c r="C52" s="39" t="s">
        <v>215</v>
      </c>
      <c r="D52" t="s">
        <v>214</v>
      </c>
      <c r="E52">
        <v>0.75</v>
      </c>
      <c r="F52">
        <v>0</v>
      </c>
      <c r="G52">
        <v>0</v>
      </c>
      <c r="H52">
        <v>0</v>
      </c>
      <c r="I52" s="29">
        <f t="shared" si="4"/>
        <v>0.75</v>
      </c>
      <c r="J52" s="31">
        <f t="shared" si="5"/>
        <v>0</v>
      </c>
      <c r="K52" s="31">
        <f t="shared" si="6"/>
        <v>0</v>
      </c>
      <c r="L52" s="31">
        <f t="shared" si="7"/>
        <v>0</v>
      </c>
      <c r="M52" s="31">
        <f t="shared" si="8"/>
        <v>100</v>
      </c>
      <c r="N52" s="45">
        <f t="shared" si="9"/>
        <v>100</v>
      </c>
      <c r="O52">
        <v>0</v>
      </c>
      <c r="P52">
        <v>0</v>
      </c>
      <c r="Q52" s="15">
        <f t="shared" si="10"/>
        <v>0</v>
      </c>
      <c r="R52">
        <v>0.01</v>
      </c>
      <c r="S52" s="29">
        <f t="shared" si="11"/>
        <v>0.01</v>
      </c>
      <c r="T52" s="31">
        <f t="shared" si="12"/>
        <v>0</v>
      </c>
      <c r="U52" s="31">
        <f t="shared" si="13"/>
        <v>0</v>
      </c>
      <c r="V52" s="31">
        <f t="shared" si="14"/>
        <v>0</v>
      </c>
      <c r="W52" s="31">
        <f t="shared" si="15"/>
        <v>1.3333333333333335</v>
      </c>
      <c r="X52" s="31">
        <f t="shared" si="16"/>
        <v>1.3333333333333335</v>
      </c>
      <c r="Z52" s="30">
        <v>0</v>
      </c>
      <c r="AA52" s="15">
        <v>0</v>
      </c>
      <c r="AB52" s="31">
        <f t="shared" si="0"/>
        <v>0</v>
      </c>
      <c r="AC52" s="31">
        <f t="shared" si="1"/>
        <v>0</v>
      </c>
      <c r="AE52" s="15">
        <v>0</v>
      </c>
      <c r="AF52" s="15">
        <v>0.01</v>
      </c>
      <c r="AG52" s="38">
        <f t="shared" si="2"/>
        <v>0</v>
      </c>
      <c r="AH52" s="38">
        <f t="shared" si="3"/>
        <v>1.3333333333333335</v>
      </c>
    </row>
    <row r="53" spans="1:34" ht="14.5" x14ac:dyDescent="0.35">
      <c r="A53" s="39" t="s">
        <v>123</v>
      </c>
      <c r="B53" s="39" t="s">
        <v>194</v>
      </c>
      <c r="C53" s="39" t="s">
        <v>215</v>
      </c>
      <c r="D53" t="s">
        <v>214</v>
      </c>
      <c r="E53">
        <v>24.446999999999999</v>
      </c>
      <c r="F53">
        <v>0.27100000000000002</v>
      </c>
      <c r="G53">
        <v>0</v>
      </c>
      <c r="H53">
        <v>0.98499999999999999</v>
      </c>
      <c r="I53" s="29">
        <f t="shared" si="4"/>
        <v>23.190999999999999</v>
      </c>
      <c r="J53" s="31">
        <f t="shared" si="5"/>
        <v>1.1085204728596558</v>
      </c>
      <c r="K53" s="31">
        <f t="shared" si="6"/>
        <v>0</v>
      </c>
      <c r="L53" s="31">
        <f t="shared" si="7"/>
        <v>4.0291242279216268</v>
      </c>
      <c r="M53" s="31">
        <f t="shared" si="8"/>
        <v>94.86235529921872</v>
      </c>
      <c r="N53" s="45">
        <f t="shared" si="9"/>
        <v>100</v>
      </c>
      <c r="O53">
        <v>5.2999999999999999E-2</v>
      </c>
      <c r="P53">
        <v>2.9000000000000001E-2</v>
      </c>
      <c r="Q53" s="15">
        <f t="shared" si="10"/>
        <v>8.2000000000000003E-2</v>
      </c>
      <c r="R53">
        <v>0.67</v>
      </c>
      <c r="S53" s="29">
        <f t="shared" si="11"/>
        <v>0.752</v>
      </c>
      <c r="T53" s="31">
        <f t="shared" si="12"/>
        <v>0.21679551683233114</v>
      </c>
      <c r="U53" s="31">
        <f t="shared" si="13"/>
        <v>0.11862396204033215</v>
      </c>
      <c r="V53" s="31">
        <f t="shared" si="14"/>
        <v>0.33541947887266332</v>
      </c>
      <c r="W53" s="31">
        <f t="shared" si="15"/>
        <v>2.7406225712766394</v>
      </c>
      <c r="X53" s="31">
        <f t="shared" si="16"/>
        <v>3.0760420501493027</v>
      </c>
      <c r="Z53" s="30">
        <v>0.91400000000000003</v>
      </c>
      <c r="AA53" s="15">
        <v>2.8000000000000001E-2</v>
      </c>
      <c r="AB53" s="31">
        <f t="shared" si="0"/>
        <v>3.7387000449952961</v>
      </c>
      <c r="AC53" s="31">
        <f t="shared" si="1"/>
        <v>0.11453348059066552</v>
      </c>
      <c r="AE53" s="15">
        <v>0.21199999999999999</v>
      </c>
      <c r="AF53" s="15">
        <v>0.82499999999999996</v>
      </c>
      <c r="AG53" s="38">
        <f t="shared" si="2"/>
        <v>0.86718206732932457</v>
      </c>
      <c r="AH53" s="38">
        <f t="shared" si="3"/>
        <v>3.374647195974966</v>
      </c>
    </row>
    <row r="54" spans="1:34" ht="14.5" x14ac:dyDescent="0.35">
      <c r="A54" s="39" t="s">
        <v>124</v>
      </c>
      <c r="B54" s="39" t="s">
        <v>195</v>
      </c>
      <c r="C54" s="39" t="s">
        <v>215</v>
      </c>
      <c r="D54" t="s">
        <v>214</v>
      </c>
      <c r="E54">
        <v>26.893000000000001</v>
      </c>
      <c r="F54">
        <v>0.56699999999999995</v>
      </c>
      <c r="G54">
        <v>0</v>
      </c>
      <c r="H54">
        <v>0</v>
      </c>
      <c r="I54" s="29">
        <f t="shared" si="4"/>
        <v>26.326000000000001</v>
      </c>
      <c r="J54" s="31">
        <f t="shared" si="5"/>
        <v>2.1083553341018106</v>
      </c>
      <c r="K54" s="31">
        <f t="shared" si="6"/>
        <v>0</v>
      </c>
      <c r="L54" s="31">
        <f t="shared" si="7"/>
        <v>0</v>
      </c>
      <c r="M54" s="31">
        <f t="shared" si="8"/>
        <v>97.891644665898198</v>
      </c>
      <c r="N54" s="45">
        <f t="shared" si="9"/>
        <v>100.00000000000001</v>
      </c>
      <c r="O54">
        <v>0.15</v>
      </c>
      <c r="P54">
        <v>0.193</v>
      </c>
      <c r="Q54" s="15">
        <f t="shared" si="10"/>
        <v>0.34299999999999997</v>
      </c>
      <c r="R54">
        <v>0.77400000000000002</v>
      </c>
      <c r="S54" s="29">
        <f t="shared" si="11"/>
        <v>1.117</v>
      </c>
      <c r="T54" s="31">
        <f t="shared" si="12"/>
        <v>0.55776596140259549</v>
      </c>
      <c r="U54" s="31">
        <f t="shared" si="13"/>
        <v>0.71765887033800624</v>
      </c>
      <c r="V54" s="31">
        <f t="shared" si="14"/>
        <v>1.2754248317406016</v>
      </c>
      <c r="W54" s="31">
        <f t="shared" si="15"/>
        <v>2.8780723608373924</v>
      </c>
      <c r="X54" s="31">
        <f t="shared" si="16"/>
        <v>4.1534971925779942</v>
      </c>
      <c r="Z54" s="30">
        <v>0</v>
      </c>
      <c r="AA54" s="15">
        <v>0</v>
      </c>
      <c r="AB54" s="31">
        <f t="shared" si="0"/>
        <v>0</v>
      </c>
      <c r="AC54" s="31">
        <f t="shared" si="1"/>
        <v>0</v>
      </c>
      <c r="AE54" s="15">
        <v>0.54100000000000004</v>
      </c>
      <c r="AF54" s="15">
        <v>0.88100000000000001</v>
      </c>
      <c r="AG54" s="38">
        <f t="shared" si="2"/>
        <v>2.0116759007920275</v>
      </c>
      <c r="AH54" s="38">
        <f t="shared" si="3"/>
        <v>3.2759454133045778</v>
      </c>
    </row>
    <row r="55" spans="1:34" ht="14.5" x14ac:dyDescent="0.35">
      <c r="A55" s="39" t="s">
        <v>125</v>
      </c>
      <c r="B55" s="39" t="s">
        <v>196</v>
      </c>
      <c r="C55" s="39" t="s">
        <v>215</v>
      </c>
      <c r="D55" t="s">
        <v>214</v>
      </c>
      <c r="E55">
        <v>0.51900000000000002</v>
      </c>
      <c r="F55">
        <v>0</v>
      </c>
      <c r="G55">
        <v>0</v>
      </c>
      <c r="H55">
        <v>0</v>
      </c>
      <c r="I55" s="29">
        <f t="shared" si="4"/>
        <v>0.51900000000000002</v>
      </c>
      <c r="J55" s="31">
        <f t="shared" si="5"/>
        <v>0</v>
      </c>
      <c r="K55" s="31">
        <f t="shared" si="6"/>
        <v>0</v>
      </c>
      <c r="L55" s="31">
        <f t="shared" si="7"/>
        <v>0</v>
      </c>
      <c r="M55" s="31">
        <f t="shared" si="8"/>
        <v>100</v>
      </c>
      <c r="N55" s="45">
        <f t="shared" si="9"/>
        <v>100</v>
      </c>
      <c r="O55">
        <v>0</v>
      </c>
      <c r="P55">
        <v>0</v>
      </c>
      <c r="Q55" s="15">
        <f t="shared" si="10"/>
        <v>0</v>
      </c>
      <c r="R55">
        <v>0</v>
      </c>
      <c r="S55" s="29">
        <f t="shared" si="11"/>
        <v>0</v>
      </c>
      <c r="T55" s="31">
        <f t="shared" si="12"/>
        <v>0</v>
      </c>
      <c r="U55" s="31">
        <f t="shared" si="13"/>
        <v>0</v>
      </c>
      <c r="V55" s="31">
        <f t="shared" si="14"/>
        <v>0</v>
      </c>
      <c r="W55" s="31">
        <f t="shared" si="15"/>
        <v>0</v>
      </c>
      <c r="X55" s="31">
        <f t="shared" si="16"/>
        <v>0</v>
      </c>
      <c r="Z55" s="30">
        <v>0</v>
      </c>
      <c r="AA55" s="15">
        <v>0</v>
      </c>
      <c r="AB55" s="31">
        <f t="shared" si="0"/>
        <v>0</v>
      </c>
      <c r="AC55" s="31">
        <f t="shared" si="1"/>
        <v>0</v>
      </c>
      <c r="AE55" s="15">
        <v>0</v>
      </c>
      <c r="AF55" s="15">
        <v>0</v>
      </c>
      <c r="AG55" s="38">
        <f t="shared" si="2"/>
        <v>0</v>
      </c>
      <c r="AH55" s="38">
        <f t="shared" si="3"/>
        <v>0</v>
      </c>
    </row>
    <row r="56" spans="1:34" ht="14.5" x14ac:dyDescent="0.35">
      <c r="A56" s="39" t="s">
        <v>126</v>
      </c>
      <c r="B56" s="39" t="s">
        <v>197</v>
      </c>
      <c r="C56" s="39" t="s">
        <v>215</v>
      </c>
      <c r="D56" t="s">
        <v>214</v>
      </c>
      <c r="E56">
        <v>1.877</v>
      </c>
      <c r="F56">
        <v>4.7E-2</v>
      </c>
      <c r="G56">
        <v>0</v>
      </c>
      <c r="H56">
        <v>0</v>
      </c>
      <c r="I56" s="29">
        <f t="shared" si="4"/>
        <v>1.83</v>
      </c>
      <c r="J56" s="31">
        <f t="shared" si="5"/>
        <v>2.503995737879595</v>
      </c>
      <c r="K56" s="31">
        <f t="shared" si="6"/>
        <v>0</v>
      </c>
      <c r="L56" s="31">
        <f t="shared" si="7"/>
        <v>0</v>
      </c>
      <c r="M56" s="31">
        <f t="shared" si="8"/>
        <v>97.496004262120408</v>
      </c>
      <c r="N56" s="45">
        <f t="shared" si="9"/>
        <v>100</v>
      </c>
      <c r="O56">
        <v>1E-3</v>
      </c>
      <c r="P56">
        <v>0</v>
      </c>
      <c r="Q56" s="15">
        <f t="shared" si="10"/>
        <v>1E-3</v>
      </c>
      <c r="R56">
        <v>0.32500000000000001</v>
      </c>
      <c r="S56" s="29">
        <f t="shared" si="11"/>
        <v>0.32600000000000001</v>
      </c>
      <c r="T56" s="31">
        <f t="shared" si="12"/>
        <v>5.3276505061267979E-2</v>
      </c>
      <c r="U56" s="31">
        <f t="shared" si="13"/>
        <v>0</v>
      </c>
      <c r="V56" s="31">
        <f t="shared" si="14"/>
        <v>5.3276505061267979E-2</v>
      </c>
      <c r="W56" s="31">
        <f t="shared" si="15"/>
        <v>17.314864144912097</v>
      </c>
      <c r="X56" s="31">
        <f t="shared" si="16"/>
        <v>17.368140649973363</v>
      </c>
      <c r="Z56" s="30">
        <v>0</v>
      </c>
      <c r="AA56" s="15">
        <v>0</v>
      </c>
      <c r="AB56" s="31">
        <f t="shared" si="0"/>
        <v>0</v>
      </c>
      <c r="AC56" s="31">
        <f t="shared" si="1"/>
        <v>0</v>
      </c>
      <c r="AE56" s="15">
        <v>0</v>
      </c>
      <c r="AF56" s="15">
        <v>0.61</v>
      </c>
      <c r="AG56" s="38">
        <f t="shared" si="2"/>
        <v>0</v>
      </c>
      <c r="AH56" s="38">
        <f t="shared" si="3"/>
        <v>32.498668087373467</v>
      </c>
    </row>
    <row r="57" spans="1:34" ht="14.5" x14ac:dyDescent="0.35">
      <c r="A57" s="39" t="s">
        <v>127</v>
      </c>
      <c r="B57" s="39" t="s">
        <v>198</v>
      </c>
      <c r="C57" s="39" t="s">
        <v>215</v>
      </c>
      <c r="D57" t="s">
        <v>214</v>
      </c>
      <c r="E57">
        <v>0.61699999999999999</v>
      </c>
      <c r="F57">
        <v>0</v>
      </c>
      <c r="G57">
        <v>0</v>
      </c>
      <c r="H57">
        <v>0</v>
      </c>
      <c r="I57" s="29">
        <f t="shared" si="4"/>
        <v>0.61699999999999999</v>
      </c>
      <c r="J57" s="31">
        <f t="shared" si="5"/>
        <v>0</v>
      </c>
      <c r="K57" s="31">
        <f t="shared" si="6"/>
        <v>0</v>
      </c>
      <c r="L57" s="31">
        <f t="shared" si="7"/>
        <v>0</v>
      </c>
      <c r="M57" s="31">
        <f t="shared" si="8"/>
        <v>100</v>
      </c>
      <c r="N57" s="45">
        <f t="shared" si="9"/>
        <v>100</v>
      </c>
      <c r="O57">
        <v>2.3E-2</v>
      </c>
      <c r="P57">
        <v>0.01</v>
      </c>
      <c r="Q57" s="15">
        <f t="shared" si="10"/>
        <v>3.3000000000000002E-2</v>
      </c>
      <c r="R57">
        <v>3.7999999999999999E-2</v>
      </c>
      <c r="S57" s="29">
        <f t="shared" si="11"/>
        <v>7.1000000000000008E-2</v>
      </c>
      <c r="T57" s="31">
        <f t="shared" si="12"/>
        <v>3.7277147487844409</v>
      </c>
      <c r="U57" s="31">
        <f t="shared" si="13"/>
        <v>1.6207455429497568</v>
      </c>
      <c r="V57" s="31">
        <f t="shared" si="14"/>
        <v>5.3484602917341979</v>
      </c>
      <c r="W57" s="31">
        <f t="shared" si="15"/>
        <v>6.1588330632090758</v>
      </c>
      <c r="X57" s="31">
        <f t="shared" si="16"/>
        <v>11.507293354943275</v>
      </c>
      <c r="Z57" s="30">
        <v>0</v>
      </c>
      <c r="AA57" s="15">
        <v>0</v>
      </c>
      <c r="AB57" s="31">
        <f t="shared" si="0"/>
        <v>0</v>
      </c>
      <c r="AC57" s="31">
        <f t="shared" si="1"/>
        <v>0</v>
      </c>
      <c r="AE57" s="15">
        <v>3.3000000000000002E-2</v>
      </c>
      <c r="AF57" s="15">
        <v>4.2999999999999997E-2</v>
      </c>
      <c r="AG57" s="38">
        <f t="shared" si="2"/>
        <v>5.3484602917341979</v>
      </c>
      <c r="AH57" s="38">
        <f t="shared" si="3"/>
        <v>6.9692058346839545</v>
      </c>
    </row>
    <row r="58" spans="1:34" ht="14.5" x14ac:dyDescent="0.35">
      <c r="A58" s="39" t="s">
        <v>128</v>
      </c>
      <c r="B58" s="39" t="s">
        <v>199</v>
      </c>
      <c r="C58" s="39" t="s">
        <v>215</v>
      </c>
      <c r="D58" t="s">
        <v>214</v>
      </c>
      <c r="E58">
        <v>0.379</v>
      </c>
      <c r="F58">
        <v>0</v>
      </c>
      <c r="G58">
        <v>0</v>
      </c>
      <c r="H58">
        <v>0</v>
      </c>
      <c r="I58" s="29">
        <f t="shared" si="4"/>
        <v>0.379</v>
      </c>
      <c r="J58" s="31">
        <f t="shared" si="5"/>
        <v>0</v>
      </c>
      <c r="K58" s="31">
        <f t="shared" si="6"/>
        <v>0</v>
      </c>
      <c r="L58" s="31">
        <f t="shared" si="7"/>
        <v>0</v>
      </c>
      <c r="M58" s="31">
        <f t="shared" si="8"/>
        <v>100</v>
      </c>
      <c r="N58" s="45">
        <f t="shared" si="9"/>
        <v>100</v>
      </c>
      <c r="O58">
        <v>0</v>
      </c>
      <c r="P58">
        <v>0</v>
      </c>
      <c r="Q58" s="15">
        <f t="shared" si="10"/>
        <v>0</v>
      </c>
      <c r="R58">
        <v>0</v>
      </c>
      <c r="S58" s="29">
        <f t="shared" si="11"/>
        <v>0</v>
      </c>
      <c r="T58" s="31">
        <f t="shared" si="12"/>
        <v>0</v>
      </c>
      <c r="U58" s="31">
        <f t="shared" si="13"/>
        <v>0</v>
      </c>
      <c r="V58" s="31">
        <f t="shared" si="14"/>
        <v>0</v>
      </c>
      <c r="W58" s="31">
        <f t="shared" si="15"/>
        <v>0</v>
      </c>
      <c r="X58" s="31">
        <f t="shared" si="16"/>
        <v>0</v>
      </c>
      <c r="Z58" s="30">
        <v>0</v>
      </c>
      <c r="AA58" s="15">
        <v>0</v>
      </c>
      <c r="AB58" s="31">
        <f t="shared" si="0"/>
        <v>0</v>
      </c>
      <c r="AC58" s="31">
        <f t="shared" si="1"/>
        <v>0</v>
      </c>
      <c r="AE58" s="15">
        <v>0</v>
      </c>
      <c r="AF58" s="15">
        <v>0</v>
      </c>
      <c r="AG58" s="38">
        <f t="shared" si="2"/>
        <v>0</v>
      </c>
      <c r="AH58" s="38">
        <f t="shared" si="3"/>
        <v>0</v>
      </c>
    </row>
    <row r="59" spans="1:34" ht="14.5" x14ac:dyDescent="0.35">
      <c r="A59" s="39" t="s">
        <v>129</v>
      </c>
      <c r="B59" s="39" t="s">
        <v>200</v>
      </c>
      <c r="C59" s="39" t="s">
        <v>215</v>
      </c>
      <c r="D59" t="s">
        <v>214</v>
      </c>
      <c r="E59">
        <v>3.8069999999999999</v>
      </c>
      <c r="F59">
        <v>0</v>
      </c>
      <c r="G59">
        <v>0</v>
      </c>
      <c r="H59">
        <v>0</v>
      </c>
      <c r="I59" s="29">
        <f t="shared" si="4"/>
        <v>3.8069999999999999</v>
      </c>
      <c r="J59" s="31">
        <f t="shared" si="5"/>
        <v>0</v>
      </c>
      <c r="K59" s="31">
        <f t="shared" si="6"/>
        <v>0</v>
      </c>
      <c r="L59" s="31">
        <f t="shared" si="7"/>
        <v>0</v>
      </c>
      <c r="M59" s="31">
        <f t="shared" si="8"/>
        <v>100</v>
      </c>
      <c r="N59" s="45">
        <f t="shared" si="9"/>
        <v>100</v>
      </c>
      <c r="O59">
        <v>0</v>
      </c>
      <c r="P59">
        <v>0</v>
      </c>
      <c r="Q59" s="15">
        <f t="shared" si="10"/>
        <v>0</v>
      </c>
      <c r="R59">
        <v>0</v>
      </c>
      <c r="S59" s="29">
        <f t="shared" si="11"/>
        <v>0</v>
      </c>
      <c r="T59" s="31">
        <f t="shared" si="12"/>
        <v>0</v>
      </c>
      <c r="U59" s="31">
        <f t="shared" si="13"/>
        <v>0</v>
      </c>
      <c r="V59" s="31">
        <f t="shared" si="14"/>
        <v>0</v>
      </c>
      <c r="W59" s="31">
        <f t="shared" si="15"/>
        <v>0</v>
      </c>
      <c r="X59" s="31">
        <f t="shared" si="16"/>
        <v>0</v>
      </c>
      <c r="Z59" s="30">
        <v>0</v>
      </c>
      <c r="AA59" s="15">
        <v>0</v>
      </c>
      <c r="AB59" s="31">
        <f t="shared" si="0"/>
        <v>0</v>
      </c>
      <c r="AC59" s="31">
        <f t="shared" si="1"/>
        <v>0</v>
      </c>
      <c r="AE59" s="15">
        <v>0</v>
      </c>
      <c r="AF59" s="15">
        <v>0</v>
      </c>
      <c r="AG59" s="38">
        <f t="shared" si="2"/>
        <v>0</v>
      </c>
      <c r="AH59" s="38">
        <f t="shared" si="3"/>
        <v>0</v>
      </c>
    </row>
    <row r="60" spans="1:34" ht="14.5" x14ac:dyDescent="0.35">
      <c r="A60" s="39" t="s">
        <v>130</v>
      </c>
      <c r="B60" s="39" t="s">
        <v>201</v>
      </c>
      <c r="C60" s="39" t="s">
        <v>215</v>
      </c>
      <c r="D60" t="s">
        <v>214</v>
      </c>
      <c r="E60">
        <v>0.29099999999999998</v>
      </c>
      <c r="F60">
        <v>0</v>
      </c>
      <c r="G60">
        <v>0</v>
      </c>
      <c r="H60">
        <v>0</v>
      </c>
      <c r="I60" s="29">
        <f t="shared" si="4"/>
        <v>0.29099999999999998</v>
      </c>
      <c r="J60" s="31">
        <f t="shared" si="5"/>
        <v>0</v>
      </c>
      <c r="K60" s="31">
        <f t="shared" si="6"/>
        <v>0</v>
      </c>
      <c r="L60" s="31">
        <f t="shared" si="7"/>
        <v>0</v>
      </c>
      <c r="M60" s="31">
        <f t="shared" si="8"/>
        <v>100</v>
      </c>
      <c r="N60" s="45">
        <f t="shared" si="9"/>
        <v>100</v>
      </c>
      <c r="O60">
        <v>0</v>
      </c>
      <c r="P60">
        <v>0</v>
      </c>
      <c r="Q60" s="15">
        <f t="shared" si="10"/>
        <v>0</v>
      </c>
      <c r="R60">
        <v>0</v>
      </c>
      <c r="S60" s="29">
        <f t="shared" si="11"/>
        <v>0</v>
      </c>
      <c r="T60" s="31">
        <f t="shared" si="12"/>
        <v>0</v>
      </c>
      <c r="U60" s="31">
        <f t="shared" si="13"/>
        <v>0</v>
      </c>
      <c r="V60" s="31">
        <f t="shared" si="14"/>
        <v>0</v>
      </c>
      <c r="W60" s="31">
        <f t="shared" si="15"/>
        <v>0</v>
      </c>
      <c r="X60" s="31">
        <f t="shared" si="16"/>
        <v>0</v>
      </c>
      <c r="Z60" s="30">
        <v>0</v>
      </c>
      <c r="AA60" s="15">
        <v>0</v>
      </c>
      <c r="AB60" s="31">
        <f t="shared" si="0"/>
        <v>0</v>
      </c>
      <c r="AC60" s="31">
        <f t="shared" si="1"/>
        <v>0</v>
      </c>
      <c r="AE60" s="15">
        <v>0</v>
      </c>
      <c r="AF60" s="15">
        <v>0</v>
      </c>
      <c r="AG60" s="38">
        <f t="shared" si="2"/>
        <v>0</v>
      </c>
      <c r="AH60" s="38">
        <f t="shared" si="3"/>
        <v>0</v>
      </c>
    </row>
    <row r="61" spans="1:34" ht="14.5" x14ac:dyDescent="0.35">
      <c r="A61" s="39" t="s">
        <v>131</v>
      </c>
      <c r="B61" s="39" t="s">
        <v>202</v>
      </c>
      <c r="C61" s="39" t="s">
        <v>215</v>
      </c>
      <c r="D61" t="s">
        <v>51</v>
      </c>
      <c r="E61">
        <v>38.588999999999999</v>
      </c>
      <c r="F61">
        <v>0.161</v>
      </c>
      <c r="G61">
        <v>0</v>
      </c>
      <c r="H61">
        <v>0</v>
      </c>
      <c r="I61" s="29">
        <f t="shared" si="4"/>
        <v>38.427999999999997</v>
      </c>
      <c r="J61" s="31">
        <f t="shared" si="5"/>
        <v>0.41721734172950842</v>
      </c>
      <c r="K61" s="31">
        <f t="shared" si="6"/>
        <v>0</v>
      </c>
      <c r="L61" s="31">
        <f t="shared" si="7"/>
        <v>0</v>
      </c>
      <c r="M61" s="31">
        <f t="shared" si="8"/>
        <v>99.582782658270489</v>
      </c>
      <c r="N61" s="45">
        <f t="shared" si="9"/>
        <v>100</v>
      </c>
      <c r="O61">
        <v>0.91100000000000003</v>
      </c>
      <c r="P61">
        <v>0.29099999999999998</v>
      </c>
      <c r="Q61" s="15">
        <f t="shared" si="10"/>
        <v>1.202</v>
      </c>
      <c r="R61">
        <v>1.0089999999999999</v>
      </c>
      <c r="S61" s="29">
        <f t="shared" si="11"/>
        <v>2.2109999999999999</v>
      </c>
      <c r="T61" s="31">
        <f t="shared" si="12"/>
        <v>2.3607763870533054</v>
      </c>
      <c r="U61" s="31">
        <f t="shared" si="13"/>
        <v>0.75410090958563325</v>
      </c>
      <c r="V61" s="31">
        <f t="shared" si="14"/>
        <v>3.1148772966389386</v>
      </c>
      <c r="W61" s="31">
        <f t="shared" si="15"/>
        <v>2.6147347689756146</v>
      </c>
      <c r="X61" s="31">
        <f t="shared" si="16"/>
        <v>5.7296120656145533</v>
      </c>
      <c r="Z61" s="30">
        <v>0</v>
      </c>
      <c r="AA61" s="15">
        <v>0</v>
      </c>
      <c r="AB61" s="31">
        <f t="shared" si="0"/>
        <v>0</v>
      </c>
      <c r="AC61" s="31">
        <f t="shared" si="1"/>
        <v>0</v>
      </c>
      <c r="AE61" s="15">
        <v>0.61</v>
      </c>
      <c r="AF61" s="15">
        <v>1.3009999999999999</v>
      </c>
      <c r="AG61" s="38">
        <f t="shared" si="2"/>
        <v>1.5807613568633547</v>
      </c>
      <c r="AH61" s="38">
        <f t="shared" si="3"/>
        <v>3.3714270906216792</v>
      </c>
    </row>
    <row r="62" spans="1:34" ht="14.5" x14ac:dyDescent="0.35">
      <c r="A62" s="39" t="s">
        <v>132</v>
      </c>
      <c r="B62" s="39" t="s">
        <v>203</v>
      </c>
      <c r="C62" s="39" t="s">
        <v>215</v>
      </c>
      <c r="D62" t="s">
        <v>214</v>
      </c>
      <c r="E62">
        <v>3.7029999999999998</v>
      </c>
      <c r="F62">
        <v>9.4E-2</v>
      </c>
      <c r="G62">
        <v>0</v>
      </c>
      <c r="H62">
        <v>1.1399999999999999</v>
      </c>
      <c r="I62" s="29">
        <f t="shared" si="4"/>
        <v>2.4690000000000003</v>
      </c>
      <c r="J62" s="31">
        <f t="shared" si="5"/>
        <v>2.5384823116392115</v>
      </c>
      <c r="K62" s="31">
        <f t="shared" si="6"/>
        <v>0</v>
      </c>
      <c r="L62" s="31">
        <f t="shared" si="7"/>
        <v>30.785849311369155</v>
      </c>
      <c r="M62" s="31">
        <f t="shared" si="8"/>
        <v>66.675668376991638</v>
      </c>
      <c r="N62" s="45">
        <f t="shared" si="9"/>
        <v>100</v>
      </c>
      <c r="O62">
        <v>0</v>
      </c>
      <c r="P62">
        <v>1.7000000000000001E-2</v>
      </c>
      <c r="Q62" s="15">
        <f t="shared" si="10"/>
        <v>1.7000000000000001E-2</v>
      </c>
      <c r="R62">
        <v>0.11899999999999999</v>
      </c>
      <c r="S62" s="29">
        <f t="shared" si="11"/>
        <v>0.13600000000000001</v>
      </c>
      <c r="T62" s="31">
        <f t="shared" si="12"/>
        <v>0</v>
      </c>
      <c r="U62" s="31">
        <f t="shared" si="13"/>
        <v>0.4590872265730489</v>
      </c>
      <c r="V62" s="31">
        <f t="shared" si="14"/>
        <v>0.4590872265730489</v>
      </c>
      <c r="W62" s="31">
        <f t="shared" si="15"/>
        <v>3.2136105860113422</v>
      </c>
      <c r="X62" s="31">
        <f t="shared" si="16"/>
        <v>3.6726978125843912</v>
      </c>
      <c r="Z62" s="30">
        <v>0.71599999999999997</v>
      </c>
      <c r="AA62" s="15">
        <v>0.19700000000000001</v>
      </c>
      <c r="AB62" s="31">
        <f t="shared" si="0"/>
        <v>19.335673778017824</v>
      </c>
      <c r="AC62" s="31">
        <f t="shared" si="1"/>
        <v>5.3200108020523906</v>
      </c>
      <c r="AE62" s="15">
        <v>0.05</v>
      </c>
      <c r="AF62" s="15">
        <v>0.14899999999999999</v>
      </c>
      <c r="AG62" s="38">
        <f t="shared" si="2"/>
        <v>1.3502565487442615</v>
      </c>
      <c r="AH62" s="38">
        <f t="shared" si="3"/>
        <v>4.0237645152578985</v>
      </c>
    </row>
    <row r="63" spans="1:34" ht="14.5" x14ac:dyDescent="0.35">
      <c r="A63" s="39" t="s">
        <v>133</v>
      </c>
      <c r="B63" s="39" t="s">
        <v>204</v>
      </c>
      <c r="C63" s="39" t="s">
        <v>215</v>
      </c>
      <c r="D63" t="s">
        <v>59</v>
      </c>
      <c r="E63">
        <v>2.3759999999999999</v>
      </c>
      <c r="F63">
        <v>0.76600000000000001</v>
      </c>
      <c r="G63">
        <v>0</v>
      </c>
      <c r="H63">
        <v>0.59899999999999998</v>
      </c>
      <c r="I63" s="29">
        <f t="shared" si="4"/>
        <v>1.0109999999999999</v>
      </c>
      <c r="J63" s="31">
        <f t="shared" si="5"/>
        <v>32.239057239057239</v>
      </c>
      <c r="K63" s="31">
        <f t="shared" si="6"/>
        <v>0</v>
      </c>
      <c r="L63" s="31">
        <f t="shared" si="7"/>
        <v>25.210437710437709</v>
      </c>
      <c r="M63" s="31">
        <f t="shared" si="8"/>
        <v>42.550505050505052</v>
      </c>
      <c r="N63" s="45">
        <f t="shared" si="9"/>
        <v>100</v>
      </c>
      <c r="O63">
        <v>0</v>
      </c>
      <c r="P63">
        <v>2.3E-2</v>
      </c>
      <c r="Q63" s="15">
        <f t="shared" si="10"/>
        <v>2.3E-2</v>
      </c>
      <c r="R63">
        <v>0.308</v>
      </c>
      <c r="S63" s="29">
        <f t="shared" si="11"/>
        <v>0.33100000000000002</v>
      </c>
      <c r="T63" s="31">
        <f t="shared" si="12"/>
        <v>0</v>
      </c>
      <c r="U63" s="31">
        <f t="shared" si="13"/>
        <v>0.9680134680134681</v>
      </c>
      <c r="V63" s="31">
        <f t="shared" si="14"/>
        <v>0.9680134680134681</v>
      </c>
      <c r="W63" s="31">
        <f t="shared" si="15"/>
        <v>12.962962962962962</v>
      </c>
      <c r="X63" s="31">
        <f t="shared" si="16"/>
        <v>13.930976430976433</v>
      </c>
      <c r="Z63" s="30">
        <v>0</v>
      </c>
      <c r="AA63" s="15">
        <v>0</v>
      </c>
      <c r="AB63" s="31">
        <f t="shared" si="0"/>
        <v>0</v>
      </c>
      <c r="AC63" s="31">
        <f t="shared" si="1"/>
        <v>0</v>
      </c>
      <c r="AE63" s="15">
        <v>5.1999999999999998E-2</v>
      </c>
      <c r="AF63" s="15">
        <v>0.35599999999999998</v>
      </c>
      <c r="AG63" s="38">
        <f t="shared" si="2"/>
        <v>2.1885521885521886</v>
      </c>
      <c r="AH63" s="38">
        <f t="shared" si="3"/>
        <v>14.983164983164984</v>
      </c>
    </row>
    <row r="64" spans="1:34" ht="14.5" x14ac:dyDescent="0.35">
      <c r="A64" s="39" t="s">
        <v>134</v>
      </c>
      <c r="B64" s="39" t="s">
        <v>205</v>
      </c>
      <c r="C64" s="39" t="s">
        <v>215</v>
      </c>
      <c r="D64" t="s">
        <v>214</v>
      </c>
      <c r="E64">
        <v>8.0009999999999994</v>
      </c>
      <c r="F64">
        <v>0</v>
      </c>
      <c r="G64">
        <v>0</v>
      </c>
      <c r="H64">
        <v>0</v>
      </c>
      <c r="I64" s="29">
        <f t="shared" si="4"/>
        <v>8.0009999999999994</v>
      </c>
      <c r="J64" s="31">
        <f t="shared" si="5"/>
        <v>0</v>
      </c>
      <c r="K64" s="31">
        <f t="shared" si="6"/>
        <v>0</v>
      </c>
      <c r="L64" s="31">
        <f t="shared" si="7"/>
        <v>0</v>
      </c>
      <c r="M64" s="31">
        <f t="shared" si="8"/>
        <v>100</v>
      </c>
      <c r="N64" s="45">
        <f t="shared" si="9"/>
        <v>100</v>
      </c>
      <c r="O64">
        <v>0</v>
      </c>
      <c r="P64">
        <v>0</v>
      </c>
      <c r="Q64" s="15">
        <f t="shared" si="10"/>
        <v>0</v>
      </c>
      <c r="R64">
        <v>0</v>
      </c>
      <c r="S64" s="29">
        <f t="shared" si="11"/>
        <v>0</v>
      </c>
      <c r="T64" s="31">
        <f t="shared" si="12"/>
        <v>0</v>
      </c>
      <c r="U64" s="31">
        <f t="shared" si="13"/>
        <v>0</v>
      </c>
      <c r="V64" s="31">
        <f t="shared" si="14"/>
        <v>0</v>
      </c>
      <c r="W64" s="31">
        <f t="shared" si="15"/>
        <v>0</v>
      </c>
      <c r="X64" s="31">
        <f t="shared" si="16"/>
        <v>0</v>
      </c>
      <c r="Z64" s="30">
        <v>0</v>
      </c>
      <c r="AA64" s="15">
        <v>0</v>
      </c>
      <c r="AB64" s="31">
        <f t="shared" si="0"/>
        <v>0</v>
      </c>
      <c r="AC64" s="31">
        <f t="shared" si="1"/>
        <v>0</v>
      </c>
      <c r="AE64" s="15">
        <v>0</v>
      </c>
      <c r="AF64" s="15">
        <v>0</v>
      </c>
      <c r="AG64" s="38">
        <f t="shared" si="2"/>
        <v>0</v>
      </c>
      <c r="AH64" s="38">
        <f t="shared" si="3"/>
        <v>0</v>
      </c>
    </row>
    <row r="65" spans="1:34" ht="14.5" x14ac:dyDescent="0.35">
      <c r="A65" s="39" t="s">
        <v>135</v>
      </c>
      <c r="B65" s="39" t="s">
        <v>206</v>
      </c>
      <c r="C65" s="39" t="s">
        <v>215</v>
      </c>
      <c r="D65" t="s">
        <v>214</v>
      </c>
      <c r="E65">
        <v>0.73399999999999999</v>
      </c>
      <c r="F65">
        <v>0</v>
      </c>
      <c r="G65">
        <v>0</v>
      </c>
      <c r="H65">
        <v>0</v>
      </c>
      <c r="I65" s="29">
        <f t="shared" si="4"/>
        <v>0.73399999999999999</v>
      </c>
      <c r="J65" s="31">
        <f t="shared" si="5"/>
        <v>0</v>
      </c>
      <c r="K65" s="31">
        <f t="shared" si="6"/>
        <v>0</v>
      </c>
      <c r="L65" s="31">
        <f t="shared" si="7"/>
        <v>0</v>
      </c>
      <c r="M65" s="31">
        <f t="shared" si="8"/>
        <v>100</v>
      </c>
      <c r="N65" s="45">
        <f t="shared" si="9"/>
        <v>100</v>
      </c>
      <c r="O65">
        <v>1E-3</v>
      </c>
      <c r="P65">
        <v>1E-3</v>
      </c>
      <c r="Q65" s="15">
        <f t="shared" si="10"/>
        <v>2E-3</v>
      </c>
      <c r="R65">
        <v>1E-3</v>
      </c>
      <c r="S65" s="29">
        <f t="shared" si="11"/>
        <v>3.0000000000000001E-3</v>
      </c>
      <c r="T65" s="31">
        <f t="shared" si="12"/>
        <v>0.13623978201634876</v>
      </c>
      <c r="U65" s="31">
        <f t="shared" si="13"/>
        <v>0.13623978201634876</v>
      </c>
      <c r="V65" s="31">
        <f t="shared" si="14"/>
        <v>0.27247956403269752</v>
      </c>
      <c r="W65" s="31">
        <f t="shared" si="15"/>
        <v>0.13623978201634876</v>
      </c>
      <c r="X65" s="31">
        <f t="shared" si="16"/>
        <v>0.40871934604904636</v>
      </c>
      <c r="Z65" s="30">
        <v>0</v>
      </c>
      <c r="AA65" s="15">
        <v>0</v>
      </c>
      <c r="AB65" s="31">
        <f t="shared" si="0"/>
        <v>0</v>
      </c>
      <c r="AC65" s="31">
        <f t="shared" si="1"/>
        <v>0</v>
      </c>
      <c r="AE65" s="15">
        <v>2E-3</v>
      </c>
      <c r="AF65" s="15">
        <v>3.0000000000000001E-3</v>
      </c>
      <c r="AG65" s="38">
        <f t="shared" si="2"/>
        <v>0.27247956403269752</v>
      </c>
      <c r="AH65" s="38">
        <f t="shared" si="3"/>
        <v>0.40871934604904636</v>
      </c>
    </row>
    <row r="66" spans="1:34" ht="14.5" x14ac:dyDescent="0.35">
      <c r="A66" s="39" t="s">
        <v>136</v>
      </c>
      <c r="B66" s="39" t="s">
        <v>207</v>
      </c>
      <c r="C66" s="39" t="s">
        <v>215</v>
      </c>
      <c r="D66" t="s">
        <v>59</v>
      </c>
      <c r="E66">
        <v>12.151999999999999</v>
      </c>
      <c r="F66">
        <v>8.4000000000000005E-2</v>
      </c>
      <c r="G66">
        <v>0</v>
      </c>
      <c r="H66">
        <v>0</v>
      </c>
      <c r="I66" s="29">
        <f t="shared" si="4"/>
        <v>12.068</v>
      </c>
      <c r="J66" s="31">
        <f t="shared" si="5"/>
        <v>0.69124423963133641</v>
      </c>
      <c r="K66" s="31">
        <f t="shared" si="6"/>
        <v>0</v>
      </c>
      <c r="L66" s="31">
        <f t="shared" si="7"/>
        <v>0</v>
      </c>
      <c r="M66" s="31">
        <f t="shared" si="8"/>
        <v>99.308755760368669</v>
      </c>
      <c r="N66" s="45">
        <f t="shared" si="9"/>
        <v>100</v>
      </c>
      <c r="O66">
        <v>0.125</v>
      </c>
      <c r="P66">
        <v>0.223</v>
      </c>
      <c r="Q66" s="15">
        <f t="shared" si="10"/>
        <v>0.34799999999999998</v>
      </c>
      <c r="R66">
        <v>1.0389999999999999</v>
      </c>
      <c r="S66" s="29">
        <f t="shared" si="11"/>
        <v>1.387</v>
      </c>
      <c r="T66" s="31">
        <f t="shared" si="12"/>
        <v>1.0286372613561554</v>
      </c>
      <c r="U66" s="31">
        <f t="shared" si="13"/>
        <v>1.8350888742593812</v>
      </c>
      <c r="V66" s="31">
        <f t="shared" si="14"/>
        <v>2.8637261356155368</v>
      </c>
      <c r="W66" s="31">
        <f t="shared" si="15"/>
        <v>8.5500329163923645</v>
      </c>
      <c r="X66" s="31">
        <f t="shared" si="16"/>
        <v>11.413759052007901</v>
      </c>
      <c r="Z66" s="30">
        <v>0</v>
      </c>
      <c r="AA66" s="15">
        <v>0</v>
      </c>
      <c r="AB66" s="31">
        <f t="shared" ref="AB66:AB129" si="17">(Z66/E66)*100</f>
        <v>0</v>
      </c>
      <c r="AC66" s="31">
        <f t="shared" ref="AC66:AC129" si="18">(AA66/E66)*100</f>
        <v>0</v>
      </c>
      <c r="AE66" s="15">
        <v>0.79400000000000004</v>
      </c>
      <c r="AF66" s="15">
        <v>1.355</v>
      </c>
      <c r="AG66" s="38">
        <f t="shared" ref="AG66:AG129" si="19">(AE66/E66)*100</f>
        <v>6.5339038841342996</v>
      </c>
      <c r="AH66" s="38">
        <f t="shared" ref="AH66:AH129" si="20">(AF66/E66)*100</f>
        <v>11.150427913100724</v>
      </c>
    </row>
    <row r="67" spans="1:34" ht="14.5" x14ac:dyDescent="0.35">
      <c r="A67" s="39" t="s">
        <v>137</v>
      </c>
      <c r="B67" s="39" t="s">
        <v>208</v>
      </c>
      <c r="C67" s="39" t="s">
        <v>215</v>
      </c>
      <c r="D67" t="s">
        <v>214</v>
      </c>
      <c r="E67">
        <v>4.5359999999999996</v>
      </c>
      <c r="F67">
        <v>0</v>
      </c>
      <c r="G67">
        <v>0</v>
      </c>
      <c r="H67">
        <v>0</v>
      </c>
      <c r="I67" s="29">
        <f t="shared" ref="I67:I130" si="21">E67-F67-G67-H67</f>
        <v>4.5359999999999996</v>
      </c>
      <c r="J67" s="31">
        <f t="shared" ref="J67:J130" si="22">F67/E67*100</f>
        <v>0</v>
      </c>
      <c r="K67" s="31">
        <f t="shared" ref="K67:K130" si="23">G67/E67*100</f>
        <v>0</v>
      </c>
      <c r="L67" s="31">
        <f t="shared" ref="L67:L130" si="24">H67/E67*100</f>
        <v>0</v>
      </c>
      <c r="M67" s="31">
        <f t="shared" ref="M67:M130" si="25">I67/E67*100</f>
        <v>100</v>
      </c>
      <c r="N67" s="45">
        <f t="shared" ref="N67:N130" si="26">SUM(J67:M67)</f>
        <v>100</v>
      </c>
      <c r="O67">
        <v>0</v>
      </c>
      <c r="P67">
        <v>0</v>
      </c>
      <c r="Q67" s="15">
        <f t="shared" ref="Q67:Q130" si="27">O67+P67</f>
        <v>0</v>
      </c>
      <c r="R67">
        <v>5.2999999999999999E-2</v>
      </c>
      <c r="S67" s="29">
        <f t="shared" ref="S67:S130" si="28">Q67+R67</f>
        <v>5.2999999999999999E-2</v>
      </c>
      <c r="T67" s="31">
        <f t="shared" ref="T67:T130" si="29">O67/E67*100</f>
        <v>0</v>
      </c>
      <c r="U67" s="31">
        <f t="shared" ref="U67:U130" si="30">P67/E67*100</f>
        <v>0</v>
      </c>
      <c r="V67" s="31">
        <f t="shared" ref="V67:V130" si="31">Q67/E67*100</f>
        <v>0</v>
      </c>
      <c r="W67" s="31">
        <f t="shared" ref="W67:W130" si="32">R67/E67*100</f>
        <v>1.1684303350970018</v>
      </c>
      <c r="X67" s="31">
        <f t="shared" ref="X67:X130" si="33">S67/E67*100</f>
        <v>1.1684303350970018</v>
      </c>
      <c r="Z67" s="30">
        <v>0</v>
      </c>
      <c r="AA67" s="15">
        <v>0</v>
      </c>
      <c r="AB67" s="31">
        <f t="shared" si="17"/>
        <v>0</v>
      </c>
      <c r="AC67" s="31">
        <f t="shared" si="18"/>
        <v>0</v>
      </c>
      <c r="AE67" s="15">
        <v>2.1999999999999999E-2</v>
      </c>
      <c r="AF67" s="15">
        <v>9.1999999999999998E-2</v>
      </c>
      <c r="AG67" s="38">
        <f t="shared" si="19"/>
        <v>0.48500881834215165</v>
      </c>
      <c r="AH67" s="38">
        <f t="shared" si="20"/>
        <v>2.028218694885362</v>
      </c>
    </row>
    <row r="68" spans="1:34" ht="14.5" x14ac:dyDescent="0.35">
      <c r="A68" s="39" t="s">
        <v>138</v>
      </c>
      <c r="B68" s="39" t="s">
        <v>209</v>
      </c>
      <c r="C68" s="39" t="s">
        <v>215</v>
      </c>
      <c r="D68" t="s">
        <v>214</v>
      </c>
      <c r="E68">
        <v>4.851</v>
      </c>
      <c r="F68">
        <v>0</v>
      </c>
      <c r="G68">
        <v>0</v>
      </c>
      <c r="H68">
        <v>0</v>
      </c>
      <c r="I68" s="29">
        <f t="shared" si="21"/>
        <v>4.851</v>
      </c>
      <c r="J68" s="31">
        <f t="shared" si="22"/>
        <v>0</v>
      </c>
      <c r="K68" s="31">
        <f t="shared" si="23"/>
        <v>0</v>
      </c>
      <c r="L68" s="31">
        <f t="shared" si="24"/>
        <v>0</v>
      </c>
      <c r="M68" s="31">
        <f t="shared" si="25"/>
        <v>100</v>
      </c>
      <c r="N68" s="45">
        <f t="shared" si="26"/>
        <v>100</v>
      </c>
      <c r="O68">
        <v>0.14599999999999999</v>
      </c>
      <c r="P68">
        <v>0.28699999999999998</v>
      </c>
      <c r="Q68" s="15">
        <f t="shared" si="27"/>
        <v>0.43299999999999994</v>
      </c>
      <c r="R68">
        <v>0.73199999999999998</v>
      </c>
      <c r="S68" s="29">
        <f t="shared" si="28"/>
        <v>1.165</v>
      </c>
      <c r="T68" s="31">
        <f t="shared" si="29"/>
        <v>3.0096887239744379</v>
      </c>
      <c r="U68" s="31">
        <f t="shared" si="30"/>
        <v>5.916305916305916</v>
      </c>
      <c r="V68" s="31">
        <f t="shared" si="31"/>
        <v>8.9259946402803525</v>
      </c>
      <c r="W68" s="31">
        <f t="shared" si="32"/>
        <v>15.089672232529376</v>
      </c>
      <c r="X68" s="31">
        <f t="shared" si="33"/>
        <v>24.015666872809728</v>
      </c>
      <c r="Z68" s="30">
        <v>0</v>
      </c>
      <c r="AA68" s="15">
        <v>0</v>
      </c>
      <c r="AB68" s="31">
        <f t="shared" si="17"/>
        <v>0</v>
      </c>
      <c r="AC68" s="31">
        <f t="shared" si="18"/>
        <v>0</v>
      </c>
      <c r="AE68" s="15">
        <v>0.81100000000000005</v>
      </c>
      <c r="AF68" s="15">
        <v>0.83299999999999996</v>
      </c>
      <c r="AG68" s="38">
        <f t="shared" si="19"/>
        <v>16.718202432488148</v>
      </c>
      <c r="AH68" s="38">
        <f t="shared" si="20"/>
        <v>17.171717171717169</v>
      </c>
    </row>
    <row r="69" spans="1:34" ht="14.5" x14ac:dyDescent="0.35">
      <c r="A69" s="39" t="s">
        <v>139</v>
      </c>
      <c r="B69" s="39" t="s">
        <v>210</v>
      </c>
      <c r="C69" s="39" t="s">
        <v>215</v>
      </c>
      <c r="D69" t="s">
        <v>214</v>
      </c>
      <c r="E69">
        <v>7.117</v>
      </c>
      <c r="F69">
        <v>0</v>
      </c>
      <c r="G69">
        <v>0</v>
      </c>
      <c r="H69">
        <v>0</v>
      </c>
      <c r="I69" s="29">
        <f t="shared" si="21"/>
        <v>7.117</v>
      </c>
      <c r="J69" s="31">
        <f t="shared" si="22"/>
        <v>0</v>
      </c>
      <c r="K69" s="31">
        <f t="shared" si="23"/>
        <v>0</v>
      </c>
      <c r="L69" s="31">
        <f t="shared" si="24"/>
        <v>0</v>
      </c>
      <c r="M69" s="31">
        <f t="shared" si="25"/>
        <v>100</v>
      </c>
      <c r="N69" s="45">
        <f t="shared" si="26"/>
        <v>100</v>
      </c>
      <c r="O69">
        <v>0.22900000000000001</v>
      </c>
      <c r="P69">
        <v>5.0999999999999997E-2</v>
      </c>
      <c r="Q69" s="15">
        <f t="shared" si="27"/>
        <v>0.28000000000000003</v>
      </c>
      <c r="R69">
        <v>0.14899999999999999</v>
      </c>
      <c r="S69" s="29">
        <f t="shared" si="28"/>
        <v>0.42900000000000005</v>
      </c>
      <c r="T69" s="31">
        <f t="shared" si="29"/>
        <v>3.2176478853449488</v>
      </c>
      <c r="U69" s="31">
        <f t="shared" si="30"/>
        <v>0.71659407053533786</v>
      </c>
      <c r="V69" s="31">
        <f t="shared" si="31"/>
        <v>3.934241955880287</v>
      </c>
      <c r="W69" s="31">
        <f t="shared" si="32"/>
        <v>2.0935787550934384</v>
      </c>
      <c r="X69" s="31">
        <f t="shared" si="33"/>
        <v>6.0278207109737254</v>
      </c>
      <c r="Z69" s="30">
        <v>0</v>
      </c>
      <c r="AA69" s="15">
        <v>0</v>
      </c>
      <c r="AB69" s="31">
        <f t="shared" si="17"/>
        <v>0</v>
      </c>
      <c r="AC69" s="31">
        <f t="shared" si="18"/>
        <v>0</v>
      </c>
      <c r="AE69" s="15">
        <v>8.5000000000000006E-2</v>
      </c>
      <c r="AF69" s="15">
        <v>0.223</v>
      </c>
      <c r="AG69" s="38">
        <f t="shared" si="19"/>
        <v>1.1943234508922298</v>
      </c>
      <c r="AH69" s="38">
        <f t="shared" si="20"/>
        <v>3.1333427005760854</v>
      </c>
    </row>
    <row r="70" spans="1:34" ht="14.5" x14ac:dyDescent="0.35">
      <c r="A70" s="39" t="s">
        <v>140</v>
      </c>
      <c r="B70" s="39" t="s">
        <v>211</v>
      </c>
      <c r="C70" s="39" t="s">
        <v>215</v>
      </c>
      <c r="D70" t="s">
        <v>214</v>
      </c>
      <c r="E70">
        <v>3.0529999999999999</v>
      </c>
      <c r="F70">
        <v>0</v>
      </c>
      <c r="G70">
        <v>0</v>
      </c>
      <c r="H70">
        <v>0</v>
      </c>
      <c r="I70" s="29">
        <f t="shared" si="21"/>
        <v>3.0529999999999999</v>
      </c>
      <c r="J70" s="31">
        <f t="shared" si="22"/>
        <v>0</v>
      </c>
      <c r="K70" s="31">
        <f t="shared" si="23"/>
        <v>0</v>
      </c>
      <c r="L70" s="31">
        <f t="shared" si="24"/>
        <v>0</v>
      </c>
      <c r="M70" s="31">
        <f t="shared" si="25"/>
        <v>100</v>
      </c>
      <c r="N70" s="45">
        <f t="shared" si="26"/>
        <v>100</v>
      </c>
      <c r="O70">
        <v>7.1999999999999995E-2</v>
      </c>
      <c r="P70">
        <v>1.2999999999999999E-2</v>
      </c>
      <c r="Q70" s="15">
        <f t="shared" si="27"/>
        <v>8.4999999999999992E-2</v>
      </c>
      <c r="R70">
        <v>5.8999999999999997E-2</v>
      </c>
      <c r="S70" s="29">
        <f t="shared" si="28"/>
        <v>0.14399999999999999</v>
      </c>
      <c r="T70" s="31">
        <f t="shared" si="29"/>
        <v>2.3583360628889616</v>
      </c>
      <c r="U70" s="31">
        <f t="shared" si="30"/>
        <v>0.42581067802161809</v>
      </c>
      <c r="V70" s="31">
        <f t="shared" si="31"/>
        <v>2.7841467409105798</v>
      </c>
      <c r="W70" s="31">
        <f t="shared" si="32"/>
        <v>1.9325253848673434</v>
      </c>
      <c r="X70" s="31">
        <f t="shared" si="33"/>
        <v>4.7166721257779232</v>
      </c>
      <c r="Z70" s="30">
        <v>0</v>
      </c>
      <c r="AA70" s="15">
        <v>0</v>
      </c>
      <c r="AB70" s="31">
        <f t="shared" si="17"/>
        <v>0</v>
      </c>
      <c r="AC70" s="31">
        <f t="shared" si="18"/>
        <v>0</v>
      </c>
      <c r="AE70" s="15">
        <v>1.7999999999999999E-2</v>
      </c>
      <c r="AF70" s="15">
        <v>0.126</v>
      </c>
      <c r="AG70" s="38">
        <f t="shared" si="19"/>
        <v>0.5895840157222404</v>
      </c>
      <c r="AH70" s="38">
        <f t="shared" si="20"/>
        <v>4.1270881100556833</v>
      </c>
    </row>
    <row r="71" spans="1:34" ht="14.5" x14ac:dyDescent="0.35">
      <c r="A71" s="39" t="s">
        <v>141</v>
      </c>
      <c r="B71" s="39" t="s">
        <v>212</v>
      </c>
      <c r="C71" s="39" t="s">
        <v>215</v>
      </c>
      <c r="D71" t="s">
        <v>214</v>
      </c>
      <c r="E71">
        <v>1.0680000000000001</v>
      </c>
      <c r="F71">
        <v>0</v>
      </c>
      <c r="G71">
        <v>0</v>
      </c>
      <c r="H71">
        <v>0</v>
      </c>
      <c r="I71" s="29">
        <f t="shared" si="21"/>
        <v>1.0680000000000001</v>
      </c>
      <c r="J71" s="31">
        <f t="shared" si="22"/>
        <v>0</v>
      </c>
      <c r="K71" s="31">
        <f t="shared" si="23"/>
        <v>0</v>
      </c>
      <c r="L71" s="31">
        <f t="shared" si="24"/>
        <v>0</v>
      </c>
      <c r="M71" s="31">
        <f t="shared" si="25"/>
        <v>100</v>
      </c>
      <c r="N71" s="45">
        <f t="shared" si="26"/>
        <v>100</v>
      </c>
      <c r="O71">
        <v>4.8000000000000001E-2</v>
      </c>
      <c r="P71">
        <v>2.1999999999999999E-2</v>
      </c>
      <c r="Q71" s="15">
        <f t="shared" si="27"/>
        <v>7.0000000000000007E-2</v>
      </c>
      <c r="R71">
        <v>2.7E-2</v>
      </c>
      <c r="S71" s="29">
        <f t="shared" si="28"/>
        <v>9.7000000000000003E-2</v>
      </c>
      <c r="T71" s="31">
        <f t="shared" si="29"/>
        <v>4.4943820224719104</v>
      </c>
      <c r="U71" s="31">
        <f t="shared" si="30"/>
        <v>2.0599250936329585</v>
      </c>
      <c r="V71" s="31">
        <f t="shared" si="31"/>
        <v>6.5543071161048694</v>
      </c>
      <c r="W71" s="31">
        <f t="shared" si="32"/>
        <v>2.5280898876404492</v>
      </c>
      <c r="X71" s="31">
        <f t="shared" si="33"/>
        <v>9.082397003745319</v>
      </c>
      <c r="Z71" s="30">
        <v>0</v>
      </c>
      <c r="AA71" s="15">
        <v>0</v>
      </c>
      <c r="AB71" s="31">
        <f t="shared" si="17"/>
        <v>0</v>
      </c>
      <c r="AC71" s="31">
        <f t="shared" si="18"/>
        <v>0</v>
      </c>
      <c r="AE71" s="15">
        <v>3.2000000000000001E-2</v>
      </c>
      <c r="AF71" s="15">
        <v>5.6000000000000001E-2</v>
      </c>
      <c r="AG71" s="38">
        <f t="shared" si="19"/>
        <v>2.9962546816479403</v>
      </c>
      <c r="AH71" s="38">
        <f t="shared" si="20"/>
        <v>5.2434456928838946</v>
      </c>
    </row>
    <row r="72" spans="1:34" ht="14.5" x14ac:dyDescent="0.35">
      <c r="A72" s="39" t="s">
        <v>142</v>
      </c>
      <c r="B72" s="39" t="s">
        <v>213</v>
      </c>
      <c r="C72" s="39" t="s">
        <v>215</v>
      </c>
      <c r="D72" t="s">
        <v>214</v>
      </c>
      <c r="E72">
        <v>9.1999999999999998E-2</v>
      </c>
      <c r="F72">
        <v>0</v>
      </c>
      <c r="G72">
        <v>0</v>
      </c>
      <c r="H72">
        <v>0</v>
      </c>
      <c r="I72" s="29">
        <f t="shared" si="21"/>
        <v>9.1999999999999998E-2</v>
      </c>
      <c r="J72" s="31">
        <f t="shared" si="22"/>
        <v>0</v>
      </c>
      <c r="K72" s="31">
        <f t="shared" si="23"/>
        <v>0</v>
      </c>
      <c r="L72" s="31">
        <f t="shared" si="24"/>
        <v>0</v>
      </c>
      <c r="M72" s="31">
        <f t="shared" si="25"/>
        <v>100</v>
      </c>
      <c r="N72" s="45">
        <f t="shared" si="26"/>
        <v>100</v>
      </c>
      <c r="O72">
        <v>0</v>
      </c>
      <c r="P72">
        <v>1.2999999999999999E-2</v>
      </c>
      <c r="Q72" s="15">
        <f t="shared" si="27"/>
        <v>1.2999999999999999E-2</v>
      </c>
      <c r="R72">
        <v>5.0000000000000001E-3</v>
      </c>
      <c r="S72" s="29">
        <f t="shared" si="28"/>
        <v>1.7999999999999999E-2</v>
      </c>
      <c r="T72" s="31">
        <f t="shared" si="29"/>
        <v>0</v>
      </c>
      <c r="U72" s="31">
        <f t="shared" si="30"/>
        <v>14.130434782608695</v>
      </c>
      <c r="V72" s="31">
        <f t="shared" si="31"/>
        <v>14.130434782608695</v>
      </c>
      <c r="W72" s="31">
        <f t="shared" si="32"/>
        <v>5.4347826086956523</v>
      </c>
      <c r="X72" s="31">
        <f t="shared" si="33"/>
        <v>19.565217391304344</v>
      </c>
      <c r="Z72" s="30">
        <v>0</v>
      </c>
      <c r="AA72" s="15">
        <v>0</v>
      </c>
      <c r="AB72" s="31">
        <f t="shared" si="17"/>
        <v>0</v>
      </c>
      <c r="AC72" s="31">
        <f t="shared" si="18"/>
        <v>0</v>
      </c>
      <c r="AE72" s="15">
        <v>1.6E-2</v>
      </c>
      <c r="AF72" s="15">
        <v>6.0000000000000001E-3</v>
      </c>
      <c r="AG72" s="38">
        <f t="shared" si="19"/>
        <v>17.391304347826086</v>
      </c>
      <c r="AH72" s="38">
        <f t="shared" si="20"/>
        <v>6.5217391304347823</v>
      </c>
    </row>
    <row r="73" spans="1:34" ht="14.5" x14ac:dyDescent="0.35">
      <c r="A73" s="39" t="s">
        <v>216</v>
      </c>
      <c r="B73" s="39" t="s">
        <v>338</v>
      </c>
      <c r="C73" s="39" t="s">
        <v>458</v>
      </c>
      <c r="D73" t="s">
        <v>214</v>
      </c>
      <c r="E73">
        <v>3.8250000000000002</v>
      </c>
      <c r="F73">
        <v>0</v>
      </c>
      <c r="G73">
        <v>0</v>
      </c>
      <c r="H73">
        <v>0</v>
      </c>
      <c r="I73" s="29">
        <f t="shared" si="21"/>
        <v>3.8250000000000002</v>
      </c>
      <c r="J73" s="31">
        <f t="shared" si="22"/>
        <v>0</v>
      </c>
      <c r="K73" s="31">
        <f t="shared" si="23"/>
        <v>0</v>
      </c>
      <c r="L73" s="31">
        <f t="shared" si="24"/>
        <v>0</v>
      </c>
      <c r="M73" s="31">
        <f t="shared" si="25"/>
        <v>100</v>
      </c>
      <c r="N73" s="45">
        <f t="shared" si="26"/>
        <v>100</v>
      </c>
      <c r="O73">
        <v>1E-3</v>
      </c>
      <c r="P73">
        <v>3.5999999999999997E-2</v>
      </c>
      <c r="Q73" s="15">
        <f t="shared" si="27"/>
        <v>3.6999999999999998E-2</v>
      </c>
      <c r="R73">
        <v>0.112</v>
      </c>
      <c r="S73" s="29">
        <f t="shared" si="28"/>
        <v>0.14899999999999999</v>
      </c>
      <c r="T73" s="31">
        <f t="shared" si="29"/>
        <v>2.61437908496732E-2</v>
      </c>
      <c r="U73" s="31">
        <f t="shared" si="30"/>
        <v>0.94117647058823517</v>
      </c>
      <c r="V73" s="31">
        <f t="shared" si="31"/>
        <v>0.9673202614379085</v>
      </c>
      <c r="W73" s="31">
        <f t="shared" si="32"/>
        <v>2.9281045751633985</v>
      </c>
      <c r="X73" s="31">
        <f t="shared" si="33"/>
        <v>3.8954248366013071</v>
      </c>
      <c r="Z73" s="30">
        <v>0</v>
      </c>
      <c r="AA73" s="15">
        <v>0</v>
      </c>
      <c r="AB73" s="31">
        <f t="shared" si="17"/>
        <v>0</v>
      </c>
      <c r="AC73" s="31">
        <f t="shared" si="18"/>
        <v>0</v>
      </c>
      <c r="AE73" s="15">
        <v>0.12</v>
      </c>
      <c r="AF73" s="15">
        <v>0.157</v>
      </c>
      <c r="AG73" s="38">
        <f t="shared" si="19"/>
        <v>3.1372549019607843</v>
      </c>
      <c r="AH73" s="38">
        <f t="shared" si="20"/>
        <v>4.1045751633986924</v>
      </c>
    </row>
    <row r="74" spans="1:34" ht="14.5" x14ac:dyDescent="0.35">
      <c r="A74" s="39" t="s">
        <v>217</v>
      </c>
      <c r="B74" s="39" t="s">
        <v>339</v>
      </c>
      <c r="C74" s="39" t="s">
        <v>458</v>
      </c>
      <c r="D74" t="s">
        <v>214</v>
      </c>
      <c r="E74">
        <v>0.80400000000000005</v>
      </c>
      <c r="F74">
        <v>0</v>
      </c>
      <c r="G74">
        <v>0</v>
      </c>
      <c r="H74">
        <v>0</v>
      </c>
      <c r="I74" s="29">
        <f t="shared" si="21"/>
        <v>0.80400000000000005</v>
      </c>
      <c r="J74" s="31">
        <f t="shared" si="22"/>
        <v>0</v>
      </c>
      <c r="K74" s="31">
        <f t="shared" si="23"/>
        <v>0</v>
      </c>
      <c r="L74" s="31">
        <f t="shared" si="24"/>
        <v>0</v>
      </c>
      <c r="M74" s="31">
        <f t="shared" si="25"/>
        <v>100</v>
      </c>
      <c r="N74" s="45">
        <f t="shared" si="26"/>
        <v>100</v>
      </c>
      <c r="O74">
        <v>1.4999999999999999E-2</v>
      </c>
      <c r="P74">
        <v>2.4E-2</v>
      </c>
      <c r="Q74" s="15">
        <f t="shared" si="27"/>
        <v>3.9E-2</v>
      </c>
      <c r="R74">
        <v>0.16200000000000001</v>
      </c>
      <c r="S74" s="29">
        <f t="shared" si="28"/>
        <v>0.20100000000000001</v>
      </c>
      <c r="T74" s="31">
        <f t="shared" si="29"/>
        <v>1.8656716417910446</v>
      </c>
      <c r="U74" s="31">
        <f t="shared" si="30"/>
        <v>2.9850746268656714</v>
      </c>
      <c r="V74" s="31">
        <f t="shared" si="31"/>
        <v>4.8507462686567155</v>
      </c>
      <c r="W74" s="31">
        <f t="shared" si="32"/>
        <v>20.149253731343283</v>
      </c>
      <c r="X74" s="31">
        <f t="shared" si="33"/>
        <v>25</v>
      </c>
      <c r="Z74" s="30">
        <v>0</v>
      </c>
      <c r="AA74" s="15">
        <v>0</v>
      </c>
      <c r="AB74" s="31">
        <f t="shared" si="17"/>
        <v>0</v>
      </c>
      <c r="AC74" s="31">
        <f t="shared" si="18"/>
        <v>0</v>
      </c>
      <c r="AE74" s="15">
        <v>0.11700000000000001</v>
      </c>
      <c r="AF74" s="15">
        <v>0.21</v>
      </c>
      <c r="AG74" s="38">
        <f t="shared" si="19"/>
        <v>14.55223880597015</v>
      </c>
      <c r="AH74" s="38">
        <f t="shared" si="20"/>
        <v>26.119402985074625</v>
      </c>
    </row>
    <row r="75" spans="1:34" ht="14.5" x14ac:dyDescent="0.35">
      <c r="A75" s="39" t="s">
        <v>218</v>
      </c>
      <c r="B75" s="39" t="s">
        <v>340</v>
      </c>
      <c r="C75" s="39" t="s">
        <v>458</v>
      </c>
      <c r="D75" t="s">
        <v>214</v>
      </c>
      <c r="E75">
        <v>0.253</v>
      </c>
      <c r="F75">
        <v>0</v>
      </c>
      <c r="G75">
        <v>0</v>
      </c>
      <c r="H75">
        <v>0</v>
      </c>
      <c r="I75" s="29">
        <f t="shared" si="21"/>
        <v>0.253</v>
      </c>
      <c r="J75" s="31">
        <f t="shared" si="22"/>
        <v>0</v>
      </c>
      <c r="K75" s="31">
        <f t="shared" si="23"/>
        <v>0</v>
      </c>
      <c r="L75" s="31">
        <f t="shared" si="24"/>
        <v>0</v>
      </c>
      <c r="M75" s="31">
        <f t="shared" si="25"/>
        <v>100</v>
      </c>
      <c r="N75" s="45">
        <f t="shared" si="26"/>
        <v>100</v>
      </c>
      <c r="O75">
        <v>0</v>
      </c>
      <c r="P75">
        <v>0</v>
      </c>
      <c r="Q75" s="15">
        <f t="shared" si="27"/>
        <v>0</v>
      </c>
      <c r="R75">
        <v>3.2000000000000001E-2</v>
      </c>
      <c r="S75" s="29">
        <f t="shared" si="28"/>
        <v>3.2000000000000001E-2</v>
      </c>
      <c r="T75" s="31">
        <f t="shared" si="29"/>
        <v>0</v>
      </c>
      <c r="U75" s="31">
        <f t="shared" si="30"/>
        <v>0</v>
      </c>
      <c r="V75" s="31">
        <f t="shared" si="31"/>
        <v>0</v>
      </c>
      <c r="W75" s="31">
        <f t="shared" si="32"/>
        <v>12.648221343873518</v>
      </c>
      <c r="X75" s="31">
        <f t="shared" si="33"/>
        <v>12.648221343873518</v>
      </c>
      <c r="Z75" s="30">
        <v>0</v>
      </c>
      <c r="AA75" s="15">
        <v>0</v>
      </c>
      <c r="AB75" s="31">
        <f t="shared" si="17"/>
        <v>0</v>
      </c>
      <c r="AC75" s="31">
        <f t="shared" si="18"/>
        <v>0</v>
      </c>
      <c r="AE75" s="15">
        <v>2.8000000000000001E-2</v>
      </c>
      <c r="AF75" s="15">
        <v>0.04</v>
      </c>
      <c r="AG75" s="38">
        <f t="shared" si="19"/>
        <v>11.067193675889328</v>
      </c>
      <c r="AH75" s="38">
        <f t="shared" si="20"/>
        <v>15.810276679841898</v>
      </c>
    </row>
    <row r="76" spans="1:34" ht="14.5" x14ac:dyDescent="0.35">
      <c r="A76" s="39" t="s">
        <v>219</v>
      </c>
      <c r="B76" s="39" t="s">
        <v>341</v>
      </c>
      <c r="C76" s="39" t="s">
        <v>458</v>
      </c>
      <c r="D76" t="s">
        <v>214</v>
      </c>
      <c r="E76">
        <v>4.7590000000000003</v>
      </c>
      <c r="F76">
        <v>2.2389999999999999</v>
      </c>
      <c r="G76">
        <v>3.1E-2</v>
      </c>
      <c r="H76">
        <v>0.35199999999999998</v>
      </c>
      <c r="I76" s="29">
        <f t="shared" si="21"/>
        <v>2.1370000000000005</v>
      </c>
      <c r="J76" s="31">
        <f t="shared" si="22"/>
        <v>47.047699096448831</v>
      </c>
      <c r="K76" s="31">
        <f t="shared" si="23"/>
        <v>0.65139735238495478</v>
      </c>
      <c r="L76" s="31">
        <f t="shared" si="24"/>
        <v>7.3965118722420664</v>
      </c>
      <c r="M76" s="31">
        <f t="shared" si="25"/>
        <v>44.904391678924149</v>
      </c>
      <c r="N76" s="45">
        <f t="shared" si="26"/>
        <v>100</v>
      </c>
      <c r="O76">
        <v>0.16900000000000001</v>
      </c>
      <c r="P76">
        <v>0.22</v>
      </c>
      <c r="Q76" s="15">
        <f t="shared" si="27"/>
        <v>0.38900000000000001</v>
      </c>
      <c r="R76">
        <v>0.40899999999999997</v>
      </c>
      <c r="S76" s="29">
        <f t="shared" si="28"/>
        <v>0.79800000000000004</v>
      </c>
      <c r="T76" s="31">
        <f t="shared" si="29"/>
        <v>3.5511662113889475</v>
      </c>
      <c r="U76" s="31">
        <f t="shared" si="30"/>
        <v>4.6228199201512918</v>
      </c>
      <c r="V76" s="31">
        <f t="shared" si="31"/>
        <v>8.1739861315402393</v>
      </c>
      <c r="W76" s="31">
        <f t="shared" si="32"/>
        <v>8.5942424879176293</v>
      </c>
      <c r="X76" s="31">
        <f t="shared" si="33"/>
        <v>16.768228619457869</v>
      </c>
      <c r="Z76" s="30">
        <v>0.35699999999999998</v>
      </c>
      <c r="AA76" s="15">
        <v>0.308</v>
      </c>
      <c r="AB76" s="31">
        <f t="shared" si="17"/>
        <v>7.5015759613364139</v>
      </c>
      <c r="AC76" s="31">
        <f t="shared" si="18"/>
        <v>6.4719478882118082</v>
      </c>
      <c r="AE76" s="15">
        <v>0.498</v>
      </c>
      <c r="AF76" s="15">
        <v>0.96499999999999997</v>
      </c>
      <c r="AG76" s="38">
        <f t="shared" si="19"/>
        <v>10.464383273797015</v>
      </c>
      <c r="AH76" s="38">
        <f t="shared" si="20"/>
        <v>20.277369195209076</v>
      </c>
    </row>
    <row r="77" spans="1:34" ht="14.5" x14ac:dyDescent="0.35">
      <c r="A77" s="39" t="s">
        <v>220</v>
      </c>
      <c r="B77" s="39" t="s">
        <v>342</v>
      </c>
      <c r="C77" s="39" t="s">
        <v>458</v>
      </c>
      <c r="D77" t="s">
        <v>214</v>
      </c>
      <c r="E77">
        <v>0.89700000000000002</v>
      </c>
      <c r="F77">
        <v>0</v>
      </c>
      <c r="G77">
        <v>0</v>
      </c>
      <c r="H77">
        <v>0</v>
      </c>
      <c r="I77" s="29">
        <f t="shared" si="21"/>
        <v>0.89700000000000002</v>
      </c>
      <c r="J77" s="31">
        <f t="shared" si="22"/>
        <v>0</v>
      </c>
      <c r="K77" s="31">
        <f t="shared" si="23"/>
        <v>0</v>
      </c>
      <c r="L77" s="31">
        <f t="shared" si="24"/>
        <v>0</v>
      </c>
      <c r="M77" s="31">
        <f t="shared" si="25"/>
        <v>100</v>
      </c>
      <c r="N77" s="45">
        <f t="shared" si="26"/>
        <v>100</v>
      </c>
      <c r="O77">
        <v>0</v>
      </c>
      <c r="P77">
        <v>0</v>
      </c>
      <c r="Q77" s="15">
        <f t="shared" si="27"/>
        <v>0</v>
      </c>
      <c r="R77">
        <v>3.9E-2</v>
      </c>
      <c r="S77" s="29">
        <f t="shared" si="28"/>
        <v>3.9E-2</v>
      </c>
      <c r="T77" s="31">
        <f t="shared" si="29"/>
        <v>0</v>
      </c>
      <c r="U77" s="31">
        <f t="shared" si="30"/>
        <v>0</v>
      </c>
      <c r="V77" s="31">
        <f t="shared" si="31"/>
        <v>0</v>
      </c>
      <c r="W77" s="31">
        <f t="shared" si="32"/>
        <v>4.3478260869565215</v>
      </c>
      <c r="X77" s="31">
        <f t="shared" si="33"/>
        <v>4.3478260869565215</v>
      </c>
      <c r="Z77" s="30">
        <v>0</v>
      </c>
      <c r="AA77" s="15">
        <v>0</v>
      </c>
      <c r="AB77" s="31">
        <f t="shared" si="17"/>
        <v>0</v>
      </c>
      <c r="AC77" s="31">
        <f t="shared" si="18"/>
        <v>0</v>
      </c>
      <c r="AE77" s="15">
        <v>0.01</v>
      </c>
      <c r="AF77" s="15">
        <v>4.3999999999999997E-2</v>
      </c>
      <c r="AG77" s="38">
        <f t="shared" si="19"/>
        <v>1.1148272017837235</v>
      </c>
      <c r="AH77" s="38">
        <f t="shared" si="20"/>
        <v>4.9052396878483835</v>
      </c>
    </row>
    <row r="78" spans="1:34" ht="14.5" x14ac:dyDescent="0.35">
      <c r="A78" s="39" t="s">
        <v>221</v>
      </c>
      <c r="B78" s="39" t="s">
        <v>343</v>
      </c>
      <c r="C78" s="39" t="s">
        <v>458</v>
      </c>
      <c r="D78" t="s">
        <v>214</v>
      </c>
      <c r="E78">
        <v>1.5469999999999999</v>
      </c>
      <c r="F78">
        <v>0.11</v>
      </c>
      <c r="G78">
        <v>0</v>
      </c>
      <c r="H78">
        <v>0</v>
      </c>
      <c r="I78" s="29">
        <f t="shared" si="21"/>
        <v>1.4369999999999998</v>
      </c>
      <c r="J78" s="31">
        <f t="shared" si="22"/>
        <v>7.1105365223012278</v>
      </c>
      <c r="K78" s="31">
        <f t="shared" si="23"/>
        <v>0</v>
      </c>
      <c r="L78" s="31">
        <f t="shared" si="24"/>
        <v>0</v>
      </c>
      <c r="M78" s="31">
        <f t="shared" si="25"/>
        <v>92.889463477698769</v>
      </c>
      <c r="N78" s="45">
        <f t="shared" si="26"/>
        <v>100</v>
      </c>
      <c r="O78">
        <v>4.1000000000000002E-2</v>
      </c>
      <c r="P78">
        <v>0.17699999999999999</v>
      </c>
      <c r="Q78" s="15">
        <f t="shared" si="27"/>
        <v>0.218</v>
      </c>
      <c r="R78">
        <v>0.77900000000000003</v>
      </c>
      <c r="S78" s="29">
        <f t="shared" si="28"/>
        <v>0.997</v>
      </c>
      <c r="T78" s="31">
        <f t="shared" si="29"/>
        <v>2.6502908855850036</v>
      </c>
      <c r="U78" s="31">
        <f t="shared" si="30"/>
        <v>11.441499676793795</v>
      </c>
      <c r="V78" s="31">
        <f t="shared" si="31"/>
        <v>14.091790562378797</v>
      </c>
      <c r="W78" s="31">
        <f t="shared" si="32"/>
        <v>50.35552682611506</v>
      </c>
      <c r="X78" s="31">
        <f t="shared" si="33"/>
        <v>64.447317388493857</v>
      </c>
      <c r="Z78" s="30">
        <v>0</v>
      </c>
      <c r="AA78" s="15">
        <v>0</v>
      </c>
      <c r="AB78" s="31">
        <f t="shared" si="17"/>
        <v>0</v>
      </c>
      <c r="AC78" s="31">
        <f t="shared" si="18"/>
        <v>0</v>
      </c>
      <c r="AE78" s="15">
        <v>0.46600000000000003</v>
      </c>
      <c r="AF78" s="15">
        <v>0.70199999999999996</v>
      </c>
      <c r="AG78" s="38">
        <f t="shared" si="19"/>
        <v>30.122818358112479</v>
      </c>
      <c r="AH78" s="38">
        <f t="shared" si="20"/>
        <v>45.378151260504204</v>
      </c>
    </row>
    <row r="79" spans="1:34" ht="14.5" x14ac:dyDescent="0.35">
      <c r="A79" s="39" t="s">
        <v>222</v>
      </c>
      <c r="B79" s="39" t="s">
        <v>344</v>
      </c>
      <c r="C79" s="39" t="s">
        <v>458</v>
      </c>
      <c r="D79" t="s">
        <v>214</v>
      </c>
      <c r="E79">
        <v>0.97199999999999998</v>
      </c>
      <c r="F79">
        <v>0</v>
      </c>
      <c r="G79">
        <v>0</v>
      </c>
      <c r="H79">
        <v>0</v>
      </c>
      <c r="I79" s="29">
        <f t="shared" si="21"/>
        <v>0.97199999999999998</v>
      </c>
      <c r="J79" s="31">
        <f t="shared" si="22"/>
        <v>0</v>
      </c>
      <c r="K79" s="31">
        <f t="shared" si="23"/>
        <v>0</v>
      </c>
      <c r="L79" s="31">
        <f t="shared" si="24"/>
        <v>0</v>
      </c>
      <c r="M79" s="31">
        <f t="shared" si="25"/>
        <v>100</v>
      </c>
      <c r="N79" s="45">
        <f t="shared" si="26"/>
        <v>100</v>
      </c>
      <c r="O79">
        <v>0</v>
      </c>
      <c r="P79">
        <v>0</v>
      </c>
      <c r="Q79" s="15">
        <f t="shared" si="27"/>
        <v>0</v>
      </c>
      <c r="R79">
        <v>7.0000000000000001E-3</v>
      </c>
      <c r="S79" s="29">
        <f t="shared" si="28"/>
        <v>7.0000000000000001E-3</v>
      </c>
      <c r="T79" s="31">
        <f t="shared" si="29"/>
        <v>0</v>
      </c>
      <c r="U79" s="31">
        <f t="shared" si="30"/>
        <v>0</v>
      </c>
      <c r="V79" s="31">
        <f t="shared" si="31"/>
        <v>0</v>
      </c>
      <c r="W79" s="31">
        <f t="shared" si="32"/>
        <v>0.72016460905349799</v>
      </c>
      <c r="X79" s="31">
        <f t="shared" si="33"/>
        <v>0.72016460905349799</v>
      </c>
      <c r="Z79" s="15">
        <v>0</v>
      </c>
      <c r="AA79" s="15">
        <v>0</v>
      </c>
      <c r="AB79" s="31">
        <f t="shared" si="17"/>
        <v>0</v>
      </c>
      <c r="AC79" s="31">
        <f t="shared" si="18"/>
        <v>0</v>
      </c>
      <c r="AE79" s="15">
        <v>6.0000000000000001E-3</v>
      </c>
      <c r="AF79" s="15">
        <v>8.0000000000000002E-3</v>
      </c>
      <c r="AG79" s="38">
        <f t="shared" si="19"/>
        <v>0.61728395061728403</v>
      </c>
      <c r="AH79" s="38">
        <f t="shared" si="20"/>
        <v>0.82304526748971196</v>
      </c>
    </row>
    <row r="80" spans="1:34" ht="14.5" x14ac:dyDescent="0.35">
      <c r="A80" s="39" t="s">
        <v>223</v>
      </c>
      <c r="B80" s="39" t="s">
        <v>345</v>
      </c>
      <c r="C80" s="39" t="s">
        <v>458</v>
      </c>
      <c r="D80" t="s">
        <v>59</v>
      </c>
      <c r="E80">
        <v>66.605000000000004</v>
      </c>
      <c r="F80">
        <v>0.999</v>
      </c>
      <c r="G80">
        <v>0</v>
      </c>
      <c r="H80">
        <v>0</v>
      </c>
      <c r="I80" s="29">
        <f t="shared" si="21"/>
        <v>65.606000000000009</v>
      </c>
      <c r="J80" s="31">
        <f t="shared" si="22"/>
        <v>1.4998873958411529</v>
      </c>
      <c r="K80" s="31">
        <f t="shared" si="23"/>
        <v>0</v>
      </c>
      <c r="L80" s="31">
        <f t="shared" si="24"/>
        <v>0</v>
      </c>
      <c r="M80" s="31">
        <f t="shared" si="25"/>
        <v>98.500112604158858</v>
      </c>
      <c r="N80" s="45">
        <f t="shared" si="26"/>
        <v>100.00000000000001</v>
      </c>
      <c r="O80">
        <v>1.722</v>
      </c>
      <c r="P80">
        <v>0.66900000000000004</v>
      </c>
      <c r="Q80" s="15">
        <f t="shared" si="27"/>
        <v>2.391</v>
      </c>
      <c r="R80">
        <v>2.6480000000000001</v>
      </c>
      <c r="S80" s="29">
        <f t="shared" si="28"/>
        <v>5.0389999999999997</v>
      </c>
      <c r="T80" s="31">
        <f t="shared" si="29"/>
        <v>2.585391487125591</v>
      </c>
      <c r="U80" s="31">
        <f t="shared" si="30"/>
        <v>1.0044290969146461</v>
      </c>
      <c r="V80" s="31">
        <f t="shared" si="31"/>
        <v>3.5898205840402366</v>
      </c>
      <c r="W80" s="31">
        <f t="shared" si="32"/>
        <v>3.975677501689062</v>
      </c>
      <c r="X80" s="31">
        <f t="shared" si="33"/>
        <v>7.5654980857292982</v>
      </c>
      <c r="Z80" s="15">
        <v>0</v>
      </c>
      <c r="AA80" s="15">
        <v>0</v>
      </c>
      <c r="AB80" s="31">
        <f t="shared" si="17"/>
        <v>0</v>
      </c>
      <c r="AC80" s="31">
        <f t="shared" si="18"/>
        <v>0</v>
      </c>
      <c r="AE80" s="15">
        <v>2.1240000000000001</v>
      </c>
      <c r="AF80" s="15">
        <v>4.0209999999999999</v>
      </c>
      <c r="AG80" s="38">
        <f t="shared" si="19"/>
        <v>3.1889497785451542</v>
      </c>
      <c r="AH80" s="38">
        <f t="shared" si="20"/>
        <v>6.0370843029802561</v>
      </c>
    </row>
    <row r="81" spans="1:34" ht="14.5" x14ac:dyDescent="0.35">
      <c r="A81" s="39" t="s">
        <v>224</v>
      </c>
      <c r="B81" s="39" t="s">
        <v>346</v>
      </c>
      <c r="C81" s="39" t="s">
        <v>458</v>
      </c>
      <c r="D81" t="s">
        <v>214</v>
      </c>
      <c r="E81">
        <v>4.6079999999999997</v>
      </c>
      <c r="F81">
        <v>0</v>
      </c>
      <c r="G81">
        <v>0</v>
      </c>
      <c r="H81">
        <v>0</v>
      </c>
      <c r="I81" s="29">
        <f t="shared" si="21"/>
        <v>4.6079999999999997</v>
      </c>
      <c r="J81" s="31">
        <f t="shared" si="22"/>
        <v>0</v>
      </c>
      <c r="K81" s="31">
        <f t="shared" si="23"/>
        <v>0</v>
      </c>
      <c r="L81" s="31">
        <f t="shared" si="24"/>
        <v>0</v>
      </c>
      <c r="M81" s="31">
        <f t="shared" si="25"/>
        <v>100</v>
      </c>
      <c r="N81" s="45">
        <f t="shared" si="26"/>
        <v>100</v>
      </c>
      <c r="O81">
        <v>1.2999999999999999E-2</v>
      </c>
      <c r="P81">
        <v>6.6000000000000003E-2</v>
      </c>
      <c r="Q81" s="15">
        <f t="shared" si="27"/>
        <v>7.9000000000000001E-2</v>
      </c>
      <c r="R81">
        <v>0.2</v>
      </c>
      <c r="S81" s="29">
        <f t="shared" si="28"/>
        <v>0.27900000000000003</v>
      </c>
      <c r="T81" s="31">
        <f t="shared" si="29"/>
        <v>0.28211805555555552</v>
      </c>
      <c r="U81" s="31">
        <f t="shared" si="30"/>
        <v>1.4322916666666667</v>
      </c>
      <c r="V81" s="31">
        <f t="shared" si="31"/>
        <v>1.7144097222222223</v>
      </c>
      <c r="W81" s="31">
        <f t="shared" si="32"/>
        <v>4.3402777777777786</v>
      </c>
      <c r="X81" s="31">
        <f t="shared" si="33"/>
        <v>6.0546875000000009</v>
      </c>
      <c r="Z81" s="15">
        <v>0</v>
      </c>
      <c r="AA81" s="15">
        <v>0</v>
      </c>
      <c r="AB81" s="31">
        <f t="shared" si="17"/>
        <v>0</v>
      </c>
      <c r="AC81" s="31">
        <f t="shared" si="18"/>
        <v>0</v>
      </c>
      <c r="AE81" s="15">
        <v>0.184</v>
      </c>
      <c r="AF81" s="15">
        <v>0.26800000000000002</v>
      </c>
      <c r="AG81" s="38">
        <f t="shared" si="19"/>
        <v>3.9930555555555558</v>
      </c>
      <c r="AH81" s="38">
        <f t="shared" si="20"/>
        <v>5.8159722222222232</v>
      </c>
    </row>
    <row r="82" spans="1:34" ht="14.5" x14ac:dyDescent="0.35">
      <c r="A82" s="39" t="s">
        <v>225</v>
      </c>
      <c r="B82" s="39" t="s">
        <v>347</v>
      </c>
      <c r="C82" s="39" t="s">
        <v>458</v>
      </c>
      <c r="D82" t="s">
        <v>214</v>
      </c>
      <c r="E82">
        <v>3.7879999999999998</v>
      </c>
      <c r="F82">
        <v>0</v>
      </c>
      <c r="G82">
        <v>0</v>
      </c>
      <c r="H82">
        <v>0</v>
      </c>
      <c r="I82" s="29">
        <f t="shared" si="21"/>
        <v>3.7879999999999998</v>
      </c>
      <c r="J82" s="31">
        <f t="shared" si="22"/>
        <v>0</v>
      </c>
      <c r="K82" s="31">
        <f t="shared" si="23"/>
        <v>0</v>
      </c>
      <c r="L82" s="31">
        <f t="shared" si="24"/>
        <v>0</v>
      </c>
      <c r="M82" s="31">
        <f t="shared" si="25"/>
        <v>100</v>
      </c>
      <c r="N82" s="45">
        <f t="shared" si="26"/>
        <v>100</v>
      </c>
      <c r="O82">
        <v>6.8000000000000005E-2</v>
      </c>
      <c r="P82">
        <v>0.14299999999999999</v>
      </c>
      <c r="Q82" s="15">
        <f t="shared" si="27"/>
        <v>0.21099999999999999</v>
      </c>
      <c r="R82">
        <v>0.98899999999999999</v>
      </c>
      <c r="S82" s="29">
        <f t="shared" si="28"/>
        <v>1.2</v>
      </c>
      <c r="T82" s="31">
        <f t="shared" si="29"/>
        <v>1.7951425554382263</v>
      </c>
      <c r="U82" s="31">
        <f t="shared" si="30"/>
        <v>3.7750791974656814</v>
      </c>
      <c r="V82" s="31">
        <f t="shared" si="31"/>
        <v>5.5702217529039073</v>
      </c>
      <c r="W82" s="31">
        <f t="shared" si="32"/>
        <v>26.108764519535377</v>
      </c>
      <c r="X82" s="31">
        <f t="shared" si="33"/>
        <v>31.678986272439282</v>
      </c>
      <c r="Z82" s="15">
        <v>0</v>
      </c>
      <c r="AA82" s="15">
        <v>0</v>
      </c>
      <c r="AB82" s="31">
        <f t="shared" si="17"/>
        <v>0</v>
      </c>
      <c r="AC82" s="31">
        <f t="shared" si="18"/>
        <v>0</v>
      </c>
      <c r="AE82" s="15">
        <v>0.223</v>
      </c>
      <c r="AF82" s="15">
        <v>0.74399999999999999</v>
      </c>
      <c r="AG82" s="38">
        <f t="shared" si="19"/>
        <v>5.8870116156282997</v>
      </c>
      <c r="AH82" s="38">
        <f t="shared" si="20"/>
        <v>19.640971488912356</v>
      </c>
    </row>
    <row r="83" spans="1:34" ht="14.5" x14ac:dyDescent="0.35">
      <c r="A83" s="39" t="s">
        <v>226</v>
      </c>
      <c r="B83" s="39" t="s">
        <v>348</v>
      </c>
      <c r="C83" s="39" t="s">
        <v>458</v>
      </c>
      <c r="D83" t="s">
        <v>214</v>
      </c>
      <c r="E83">
        <v>0.71099999999999997</v>
      </c>
      <c r="F83">
        <v>0</v>
      </c>
      <c r="G83">
        <v>0</v>
      </c>
      <c r="H83">
        <v>0</v>
      </c>
      <c r="I83" s="29">
        <f t="shared" si="21"/>
        <v>0.71099999999999997</v>
      </c>
      <c r="J83" s="31">
        <f t="shared" si="22"/>
        <v>0</v>
      </c>
      <c r="K83" s="31">
        <f t="shared" si="23"/>
        <v>0</v>
      </c>
      <c r="L83" s="31">
        <f t="shared" si="24"/>
        <v>0</v>
      </c>
      <c r="M83" s="31">
        <f t="shared" si="25"/>
        <v>100</v>
      </c>
      <c r="N83" s="45">
        <f t="shared" si="26"/>
        <v>100</v>
      </c>
      <c r="O83">
        <v>1E-3</v>
      </c>
      <c r="P83">
        <v>0</v>
      </c>
      <c r="Q83" s="15">
        <f t="shared" si="27"/>
        <v>1E-3</v>
      </c>
      <c r="R83">
        <v>0.13800000000000001</v>
      </c>
      <c r="S83" s="29">
        <f t="shared" si="28"/>
        <v>0.13900000000000001</v>
      </c>
      <c r="T83" s="31">
        <f t="shared" si="29"/>
        <v>0.14064697609001406</v>
      </c>
      <c r="U83" s="31">
        <f t="shared" si="30"/>
        <v>0</v>
      </c>
      <c r="V83" s="31">
        <f t="shared" si="31"/>
        <v>0.14064697609001406</v>
      </c>
      <c r="W83" s="31">
        <f t="shared" si="32"/>
        <v>19.409282700421944</v>
      </c>
      <c r="X83" s="31">
        <f t="shared" si="33"/>
        <v>19.549929676511958</v>
      </c>
      <c r="Z83" s="15">
        <v>0</v>
      </c>
      <c r="AA83" s="15">
        <v>0</v>
      </c>
      <c r="AB83" s="31">
        <f t="shared" si="17"/>
        <v>0</v>
      </c>
      <c r="AC83" s="31">
        <f t="shared" si="18"/>
        <v>0</v>
      </c>
      <c r="AE83" s="15">
        <v>0.03</v>
      </c>
      <c r="AF83" s="15">
        <v>0.16300000000000001</v>
      </c>
      <c r="AG83" s="38">
        <f t="shared" si="19"/>
        <v>4.2194092827004219</v>
      </c>
      <c r="AH83" s="38">
        <f t="shared" si="20"/>
        <v>22.925457102672294</v>
      </c>
    </row>
    <row r="84" spans="1:34" ht="14.5" x14ac:dyDescent="0.35">
      <c r="A84" s="39" t="s">
        <v>227</v>
      </c>
      <c r="B84" s="39" t="s">
        <v>349</v>
      </c>
      <c r="C84" s="39" t="s">
        <v>458</v>
      </c>
      <c r="D84" t="s">
        <v>214</v>
      </c>
      <c r="E84">
        <v>6.9180000000000001</v>
      </c>
      <c r="F84">
        <v>1.4E-2</v>
      </c>
      <c r="G84">
        <v>6.9020000000000001</v>
      </c>
      <c r="H84">
        <v>2E-3</v>
      </c>
      <c r="I84" s="29">
        <f t="shared" si="21"/>
        <v>-2.203098814490545E-16</v>
      </c>
      <c r="J84" s="31">
        <f t="shared" si="22"/>
        <v>0.20237062734894479</v>
      </c>
      <c r="K84" s="31">
        <f t="shared" si="23"/>
        <v>99.768719283029768</v>
      </c>
      <c r="L84" s="31">
        <f t="shared" si="24"/>
        <v>2.8910089621277828E-2</v>
      </c>
      <c r="M84" s="31">
        <f t="shared" si="25"/>
        <v>-3.1845892085726296E-15</v>
      </c>
      <c r="N84" s="45">
        <f t="shared" si="26"/>
        <v>99.999999999999986</v>
      </c>
      <c r="O84">
        <v>0</v>
      </c>
      <c r="P84">
        <v>2.5000000000000001E-2</v>
      </c>
      <c r="Q84" s="15">
        <f t="shared" si="27"/>
        <v>2.5000000000000001E-2</v>
      </c>
      <c r="R84">
        <v>0.24</v>
      </c>
      <c r="S84" s="29">
        <f t="shared" si="28"/>
        <v>0.26500000000000001</v>
      </c>
      <c r="T84" s="31">
        <f t="shared" si="29"/>
        <v>0</v>
      </c>
      <c r="U84" s="31">
        <f t="shared" si="30"/>
        <v>0.36137612026597282</v>
      </c>
      <c r="V84" s="31">
        <f t="shared" si="31"/>
        <v>0.36137612026597282</v>
      </c>
      <c r="W84" s="31">
        <f t="shared" si="32"/>
        <v>3.4692107545533388</v>
      </c>
      <c r="X84" s="31">
        <f t="shared" si="33"/>
        <v>3.8305868748193119</v>
      </c>
      <c r="Z84" s="15">
        <v>0</v>
      </c>
      <c r="AA84" s="15">
        <v>0</v>
      </c>
      <c r="AB84" s="31">
        <f t="shared" si="17"/>
        <v>0</v>
      </c>
      <c r="AC84" s="31">
        <f t="shared" si="18"/>
        <v>0</v>
      </c>
      <c r="AE84" s="15">
        <v>0.14899999999999999</v>
      </c>
      <c r="AF84" s="15">
        <v>0.35899999999999999</v>
      </c>
      <c r="AG84" s="38">
        <f t="shared" si="19"/>
        <v>2.1538016767851982</v>
      </c>
      <c r="AH84" s="38">
        <f t="shared" si="20"/>
        <v>5.1893610870193694</v>
      </c>
    </row>
    <row r="85" spans="1:34" ht="14.5" x14ac:dyDescent="0.35">
      <c r="A85" s="39" t="s">
        <v>228</v>
      </c>
      <c r="B85" s="39" t="s">
        <v>350</v>
      </c>
      <c r="C85" s="39" t="s">
        <v>458</v>
      </c>
      <c r="D85" t="s">
        <v>214</v>
      </c>
      <c r="E85">
        <v>8.0429999999999993</v>
      </c>
      <c r="F85">
        <v>0</v>
      </c>
      <c r="G85">
        <v>0</v>
      </c>
      <c r="H85">
        <v>0</v>
      </c>
      <c r="I85" s="29">
        <f t="shared" si="21"/>
        <v>8.0429999999999993</v>
      </c>
      <c r="J85" s="31">
        <f t="shared" si="22"/>
        <v>0</v>
      </c>
      <c r="K85" s="31">
        <f t="shared" si="23"/>
        <v>0</v>
      </c>
      <c r="L85" s="31">
        <f t="shared" si="24"/>
        <v>0</v>
      </c>
      <c r="M85" s="31">
        <f t="shared" si="25"/>
        <v>100</v>
      </c>
      <c r="N85" s="45">
        <f t="shared" si="26"/>
        <v>100</v>
      </c>
      <c r="O85">
        <v>0.13100000000000001</v>
      </c>
      <c r="P85">
        <v>4.4999999999999998E-2</v>
      </c>
      <c r="Q85" s="15">
        <f t="shared" si="27"/>
        <v>0.17599999999999999</v>
      </c>
      <c r="R85">
        <v>0.114</v>
      </c>
      <c r="S85" s="29">
        <f t="shared" si="28"/>
        <v>0.28999999999999998</v>
      </c>
      <c r="T85" s="31">
        <f t="shared" si="29"/>
        <v>1.6287454929752583</v>
      </c>
      <c r="U85" s="31">
        <f t="shared" si="30"/>
        <v>0.55949272659455429</v>
      </c>
      <c r="V85" s="31">
        <f t="shared" si="31"/>
        <v>2.1882382195698122</v>
      </c>
      <c r="W85" s="31">
        <f t="shared" si="32"/>
        <v>1.4173815740395377</v>
      </c>
      <c r="X85" s="31">
        <f t="shared" si="33"/>
        <v>3.6056197936093501</v>
      </c>
      <c r="Z85" s="15">
        <v>0</v>
      </c>
      <c r="AA85" s="15">
        <v>0</v>
      </c>
      <c r="AB85" s="31">
        <f t="shared" si="17"/>
        <v>0</v>
      </c>
      <c r="AC85" s="31">
        <f t="shared" si="18"/>
        <v>0</v>
      </c>
      <c r="AE85" s="15">
        <v>7.1999999999999995E-2</v>
      </c>
      <c r="AF85" s="15">
        <v>0.14299999999999999</v>
      </c>
      <c r="AG85" s="38">
        <f t="shared" si="19"/>
        <v>0.89518836255128675</v>
      </c>
      <c r="AH85" s="38">
        <f t="shared" si="20"/>
        <v>1.7779435534004726</v>
      </c>
    </row>
    <row r="86" spans="1:34" ht="14.5" x14ac:dyDescent="0.35">
      <c r="A86" s="39" t="s">
        <v>229</v>
      </c>
      <c r="B86" s="39" t="s">
        <v>351</v>
      </c>
      <c r="C86" s="39" t="s">
        <v>458</v>
      </c>
      <c r="D86" t="s">
        <v>214</v>
      </c>
      <c r="E86">
        <v>9.82</v>
      </c>
      <c r="F86">
        <v>5.8999999999999997E-2</v>
      </c>
      <c r="G86">
        <v>0</v>
      </c>
      <c r="H86">
        <v>0</v>
      </c>
      <c r="I86" s="29">
        <f t="shared" si="21"/>
        <v>9.761000000000001</v>
      </c>
      <c r="J86" s="31">
        <f t="shared" si="22"/>
        <v>0.60081466395112004</v>
      </c>
      <c r="K86" s="31">
        <f t="shared" si="23"/>
        <v>0</v>
      </c>
      <c r="L86" s="31">
        <f t="shared" si="24"/>
        <v>0</v>
      </c>
      <c r="M86" s="31">
        <f t="shared" si="25"/>
        <v>99.399185336048888</v>
      </c>
      <c r="N86" s="45">
        <f t="shared" si="26"/>
        <v>100.00000000000001</v>
      </c>
      <c r="O86">
        <v>7.0000000000000007E-2</v>
      </c>
      <c r="P86">
        <v>9.7000000000000003E-2</v>
      </c>
      <c r="Q86" s="15">
        <f t="shared" si="27"/>
        <v>0.16700000000000001</v>
      </c>
      <c r="R86">
        <v>0.66200000000000003</v>
      </c>
      <c r="S86" s="29">
        <f t="shared" si="28"/>
        <v>0.82900000000000007</v>
      </c>
      <c r="T86" s="31">
        <f t="shared" si="29"/>
        <v>0.71283095723014256</v>
      </c>
      <c r="U86" s="31">
        <f t="shared" si="30"/>
        <v>0.98778004073319758</v>
      </c>
      <c r="V86" s="31">
        <f t="shared" si="31"/>
        <v>1.7006109979633401</v>
      </c>
      <c r="W86" s="31">
        <f t="shared" si="32"/>
        <v>6.741344195519348</v>
      </c>
      <c r="X86" s="31">
        <f t="shared" si="33"/>
        <v>8.4419551934826895</v>
      </c>
      <c r="Z86" s="15">
        <v>0</v>
      </c>
      <c r="AA86" s="15">
        <v>0</v>
      </c>
      <c r="AB86" s="31">
        <f t="shared" si="17"/>
        <v>0</v>
      </c>
      <c r="AC86" s="31">
        <f t="shared" si="18"/>
        <v>0</v>
      </c>
      <c r="AE86" s="15">
        <v>0.54</v>
      </c>
      <c r="AF86" s="15">
        <v>0.86799999999999999</v>
      </c>
      <c r="AG86" s="38">
        <f t="shared" si="19"/>
        <v>5.4989816700610996</v>
      </c>
      <c r="AH86" s="38">
        <f t="shared" si="20"/>
        <v>8.8391038696537674</v>
      </c>
    </row>
    <row r="87" spans="1:34" ht="14.5" x14ac:dyDescent="0.35">
      <c r="A87" s="39" t="s">
        <v>230</v>
      </c>
      <c r="B87" s="39" t="s">
        <v>352</v>
      </c>
      <c r="C87" s="39" t="s">
        <v>458</v>
      </c>
      <c r="D87" t="s">
        <v>214</v>
      </c>
      <c r="E87">
        <v>19.614999999999998</v>
      </c>
      <c r="F87">
        <v>0.63100000000000001</v>
      </c>
      <c r="G87">
        <v>0</v>
      </c>
      <c r="H87">
        <v>0</v>
      </c>
      <c r="I87" s="29">
        <f t="shared" si="21"/>
        <v>18.983999999999998</v>
      </c>
      <c r="J87" s="31">
        <f t="shared" si="22"/>
        <v>3.216925822074943</v>
      </c>
      <c r="K87" s="31">
        <f t="shared" si="23"/>
        <v>0</v>
      </c>
      <c r="L87" s="31">
        <f t="shared" si="24"/>
        <v>0</v>
      </c>
      <c r="M87" s="31">
        <f t="shared" si="25"/>
        <v>96.783074177925059</v>
      </c>
      <c r="N87" s="45">
        <f t="shared" si="26"/>
        <v>100</v>
      </c>
      <c r="O87">
        <v>0.20200000000000001</v>
      </c>
      <c r="P87">
        <v>0.159</v>
      </c>
      <c r="Q87" s="15">
        <f t="shared" si="27"/>
        <v>0.36099999999999999</v>
      </c>
      <c r="R87">
        <v>2.024</v>
      </c>
      <c r="S87" s="29">
        <f t="shared" si="28"/>
        <v>2.3849999999999998</v>
      </c>
      <c r="T87" s="31">
        <f t="shared" si="29"/>
        <v>1.0298241141983178</v>
      </c>
      <c r="U87" s="31">
        <f t="shared" si="30"/>
        <v>0.8106041294927353</v>
      </c>
      <c r="V87" s="31">
        <f t="shared" si="31"/>
        <v>1.8404282436910528</v>
      </c>
      <c r="W87" s="31">
        <f t="shared" si="32"/>
        <v>10.318633698699974</v>
      </c>
      <c r="X87" s="31">
        <f t="shared" si="33"/>
        <v>12.159061942391027</v>
      </c>
      <c r="Z87" s="15">
        <v>0</v>
      </c>
      <c r="AA87" s="15">
        <v>0</v>
      </c>
      <c r="AB87" s="31">
        <f t="shared" si="17"/>
        <v>0</v>
      </c>
      <c r="AC87" s="31">
        <f t="shared" si="18"/>
        <v>0</v>
      </c>
      <c r="AE87" s="15">
        <v>0.27800000000000002</v>
      </c>
      <c r="AF87" s="15">
        <v>1.6759999999999999</v>
      </c>
      <c r="AG87" s="38">
        <f t="shared" si="19"/>
        <v>1.417282691817487</v>
      </c>
      <c r="AH87" s="38">
        <f t="shared" si="20"/>
        <v>8.5444812643385166</v>
      </c>
    </row>
    <row r="88" spans="1:34" ht="14.5" x14ac:dyDescent="0.35">
      <c r="A88" s="39" t="s">
        <v>231</v>
      </c>
      <c r="B88" s="39" t="s">
        <v>353</v>
      </c>
      <c r="C88" s="39" t="s">
        <v>458</v>
      </c>
      <c r="D88" t="s">
        <v>214</v>
      </c>
      <c r="E88">
        <v>1.8919999999999999</v>
      </c>
      <c r="F88">
        <v>0</v>
      </c>
      <c r="G88">
        <v>0</v>
      </c>
      <c r="H88">
        <v>0</v>
      </c>
      <c r="I88" s="29">
        <f t="shared" si="21"/>
        <v>1.8919999999999999</v>
      </c>
      <c r="J88" s="31">
        <f t="shared" si="22"/>
        <v>0</v>
      </c>
      <c r="K88" s="31">
        <f t="shared" si="23"/>
        <v>0</v>
      </c>
      <c r="L88" s="31">
        <f t="shared" si="24"/>
        <v>0</v>
      </c>
      <c r="M88" s="31">
        <f t="shared" si="25"/>
        <v>100</v>
      </c>
      <c r="N88" s="45">
        <f t="shared" si="26"/>
        <v>100</v>
      </c>
      <c r="O88">
        <v>8.9999999999999993E-3</v>
      </c>
      <c r="P88">
        <v>7.4999999999999997E-2</v>
      </c>
      <c r="Q88" s="15">
        <f t="shared" si="27"/>
        <v>8.3999999999999991E-2</v>
      </c>
      <c r="R88">
        <v>0.20899999999999999</v>
      </c>
      <c r="S88" s="29">
        <f t="shared" si="28"/>
        <v>0.29299999999999998</v>
      </c>
      <c r="T88" s="31">
        <f t="shared" si="29"/>
        <v>0.47568710359408034</v>
      </c>
      <c r="U88" s="31">
        <f t="shared" si="30"/>
        <v>3.964059196617336</v>
      </c>
      <c r="V88" s="31">
        <f t="shared" si="31"/>
        <v>4.4397463002114161</v>
      </c>
      <c r="W88" s="31">
        <f t="shared" si="32"/>
        <v>11.046511627906977</v>
      </c>
      <c r="X88" s="31">
        <f t="shared" si="33"/>
        <v>15.486257928118393</v>
      </c>
      <c r="Z88" s="15">
        <v>0</v>
      </c>
      <c r="AA88" s="15">
        <v>0</v>
      </c>
      <c r="AB88" s="31">
        <f t="shared" si="17"/>
        <v>0</v>
      </c>
      <c r="AC88" s="31">
        <f t="shared" si="18"/>
        <v>0</v>
      </c>
      <c r="AE88" s="15">
        <v>0.21099999999999999</v>
      </c>
      <c r="AF88" s="15">
        <v>0.26500000000000001</v>
      </c>
      <c r="AG88" s="38">
        <f t="shared" si="19"/>
        <v>11.152219873150106</v>
      </c>
      <c r="AH88" s="38">
        <f t="shared" si="20"/>
        <v>14.006342494714588</v>
      </c>
    </row>
    <row r="89" spans="1:34" ht="14.5" x14ac:dyDescent="0.35">
      <c r="A89" s="39" t="s">
        <v>232</v>
      </c>
      <c r="B89" s="39" t="s">
        <v>354</v>
      </c>
      <c r="C89" s="39" t="s">
        <v>458</v>
      </c>
      <c r="D89" t="s">
        <v>214</v>
      </c>
      <c r="E89">
        <v>13.117000000000001</v>
      </c>
      <c r="F89">
        <v>0</v>
      </c>
      <c r="G89">
        <v>0</v>
      </c>
      <c r="H89">
        <v>0</v>
      </c>
      <c r="I89" s="29">
        <f t="shared" si="21"/>
        <v>13.117000000000001</v>
      </c>
      <c r="J89" s="31">
        <f t="shared" si="22"/>
        <v>0</v>
      </c>
      <c r="K89" s="31">
        <f t="shared" si="23"/>
        <v>0</v>
      </c>
      <c r="L89" s="31">
        <f t="shared" si="24"/>
        <v>0</v>
      </c>
      <c r="M89" s="31">
        <f t="shared" si="25"/>
        <v>100</v>
      </c>
      <c r="N89" s="45">
        <f t="shared" si="26"/>
        <v>100</v>
      </c>
      <c r="O89">
        <v>0.11700000000000001</v>
      </c>
      <c r="P89">
        <v>0.113</v>
      </c>
      <c r="Q89" s="15">
        <f t="shared" si="27"/>
        <v>0.23</v>
      </c>
      <c r="R89">
        <v>0.58499999999999996</v>
      </c>
      <c r="S89" s="29">
        <f t="shared" si="28"/>
        <v>0.81499999999999995</v>
      </c>
      <c r="T89" s="31">
        <f t="shared" si="29"/>
        <v>0.89197224975222988</v>
      </c>
      <c r="U89" s="31">
        <f t="shared" si="30"/>
        <v>0.86147747198292302</v>
      </c>
      <c r="V89" s="31">
        <f t="shared" si="31"/>
        <v>1.7534497217351528</v>
      </c>
      <c r="W89" s="31">
        <f t="shared" si="32"/>
        <v>4.4598612487611486</v>
      </c>
      <c r="X89" s="31">
        <f t="shared" si="33"/>
        <v>6.2133109704963019</v>
      </c>
      <c r="Z89" s="15">
        <v>0</v>
      </c>
      <c r="AA89" s="15">
        <v>0</v>
      </c>
      <c r="AB89" s="31">
        <f t="shared" si="17"/>
        <v>0</v>
      </c>
      <c r="AC89" s="31">
        <f t="shared" si="18"/>
        <v>0</v>
      </c>
      <c r="AE89" s="15">
        <v>0.46700000000000003</v>
      </c>
      <c r="AF89" s="15">
        <v>0.82699999999999996</v>
      </c>
      <c r="AG89" s="38">
        <f t="shared" si="19"/>
        <v>3.5602653045665926</v>
      </c>
      <c r="AH89" s="38">
        <f t="shared" si="20"/>
        <v>6.304795303804223</v>
      </c>
    </row>
    <row r="90" spans="1:34" ht="14.5" x14ac:dyDescent="0.35">
      <c r="A90" s="39" t="s">
        <v>233</v>
      </c>
      <c r="B90" s="39" t="s">
        <v>355</v>
      </c>
      <c r="C90" s="39" t="s">
        <v>458</v>
      </c>
      <c r="D90" t="s">
        <v>214</v>
      </c>
      <c r="E90">
        <v>11.195</v>
      </c>
      <c r="F90">
        <v>0</v>
      </c>
      <c r="G90">
        <v>0</v>
      </c>
      <c r="H90">
        <v>0</v>
      </c>
      <c r="I90" s="29">
        <f t="shared" si="21"/>
        <v>11.195</v>
      </c>
      <c r="J90" s="31">
        <f t="shared" si="22"/>
        <v>0</v>
      </c>
      <c r="K90" s="31">
        <f t="shared" si="23"/>
        <v>0</v>
      </c>
      <c r="L90" s="31">
        <f t="shared" si="24"/>
        <v>0</v>
      </c>
      <c r="M90" s="31">
        <f t="shared" si="25"/>
        <v>100</v>
      </c>
      <c r="N90" s="45">
        <f t="shared" si="26"/>
        <v>100</v>
      </c>
      <c r="O90">
        <v>0.11799999999999999</v>
      </c>
      <c r="P90">
        <v>0.34200000000000003</v>
      </c>
      <c r="Q90" s="15">
        <f t="shared" si="27"/>
        <v>0.46</v>
      </c>
      <c r="R90">
        <v>1.478</v>
      </c>
      <c r="S90" s="29">
        <f t="shared" si="28"/>
        <v>1.9379999999999999</v>
      </c>
      <c r="T90" s="31">
        <f t="shared" si="29"/>
        <v>1.0540419830281376</v>
      </c>
      <c r="U90" s="31">
        <f t="shared" si="30"/>
        <v>3.0549352389459581</v>
      </c>
      <c r="V90" s="31">
        <f t="shared" si="31"/>
        <v>4.1089772219740954</v>
      </c>
      <c r="W90" s="31">
        <f t="shared" si="32"/>
        <v>13.202322465386333</v>
      </c>
      <c r="X90" s="31">
        <f t="shared" si="33"/>
        <v>17.311299687360428</v>
      </c>
      <c r="Z90" s="15">
        <v>0</v>
      </c>
      <c r="AA90" s="15">
        <v>0</v>
      </c>
      <c r="AB90" s="31">
        <f t="shared" si="17"/>
        <v>0</v>
      </c>
      <c r="AC90" s="31">
        <f t="shared" si="18"/>
        <v>0</v>
      </c>
      <c r="AE90" s="15">
        <v>0.54500000000000004</v>
      </c>
      <c r="AF90" s="15">
        <v>1.1910000000000001</v>
      </c>
      <c r="AG90" s="38">
        <f t="shared" si="19"/>
        <v>4.8682447521214831</v>
      </c>
      <c r="AH90" s="38">
        <f t="shared" si="20"/>
        <v>10.638677981241626</v>
      </c>
    </row>
    <row r="91" spans="1:34" ht="14.5" x14ac:dyDescent="0.35">
      <c r="A91" s="39" t="s">
        <v>234</v>
      </c>
      <c r="B91" s="39" t="s">
        <v>356</v>
      </c>
      <c r="C91" s="39" t="s">
        <v>458</v>
      </c>
      <c r="D91" t="s">
        <v>214</v>
      </c>
      <c r="E91">
        <v>3.7490000000000001</v>
      </c>
      <c r="F91">
        <v>0</v>
      </c>
      <c r="G91">
        <v>0</v>
      </c>
      <c r="H91">
        <v>0</v>
      </c>
      <c r="I91" s="29">
        <f t="shared" si="21"/>
        <v>3.7490000000000001</v>
      </c>
      <c r="J91" s="31">
        <f t="shared" si="22"/>
        <v>0</v>
      </c>
      <c r="K91" s="31">
        <f t="shared" si="23"/>
        <v>0</v>
      </c>
      <c r="L91" s="31">
        <f t="shared" si="24"/>
        <v>0</v>
      </c>
      <c r="M91" s="31">
        <f t="shared" si="25"/>
        <v>100</v>
      </c>
      <c r="N91" s="45">
        <f t="shared" si="26"/>
        <v>100</v>
      </c>
      <c r="O91">
        <v>6.8000000000000005E-2</v>
      </c>
      <c r="P91">
        <v>0.14199999999999999</v>
      </c>
      <c r="Q91" s="15">
        <f t="shared" si="27"/>
        <v>0.21</v>
      </c>
      <c r="R91">
        <v>0.98199999999999998</v>
      </c>
      <c r="S91" s="29">
        <f t="shared" si="28"/>
        <v>1.1919999999999999</v>
      </c>
      <c r="T91" s="31">
        <f t="shared" si="29"/>
        <v>1.8138170178714323</v>
      </c>
      <c r="U91" s="31">
        <f t="shared" si="30"/>
        <v>3.7876767137903435</v>
      </c>
      <c r="V91" s="31">
        <f t="shared" si="31"/>
        <v>5.6014937316617761</v>
      </c>
      <c r="W91" s="31">
        <f t="shared" si="32"/>
        <v>26.193651640437448</v>
      </c>
      <c r="X91" s="31">
        <f t="shared" si="33"/>
        <v>31.795145372099228</v>
      </c>
      <c r="Z91" s="15">
        <v>0</v>
      </c>
      <c r="AA91" s="15">
        <v>0</v>
      </c>
      <c r="AB91" s="31">
        <f t="shared" si="17"/>
        <v>0</v>
      </c>
      <c r="AC91" s="31">
        <f t="shared" si="18"/>
        <v>0</v>
      </c>
      <c r="AE91" s="15">
        <v>0.221</v>
      </c>
      <c r="AF91" s="15">
        <v>0.73699999999999999</v>
      </c>
      <c r="AG91" s="38">
        <f t="shared" si="19"/>
        <v>5.894905308082155</v>
      </c>
      <c r="AH91" s="38">
        <f t="shared" si="20"/>
        <v>19.658575620165379</v>
      </c>
    </row>
    <row r="92" spans="1:34" ht="14.5" x14ac:dyDescent="0.35">
      <c r="A92" s="39" t="s">
        <v>235</v>
      </c>
      <c r="B92" s="39" t="s">
        <v>357</v>
      </c>
      <c r="C92" s="39" t="s">
        <v>458</v>
      </c>
      <c r="D92" t="s">
        <v>214</v>
      </c>
      <c r="E92">
        <v>0.376</v>
      </c>
      <c r="F92">
        <v>4.2000000000000003E-2</v>
      </c>
      <c r="G92">
        <v>0</v>
      </c>
      <c r="H92">
        <v>0</v>
      </c>
      <c r="I92" s="29">
        <f t="shared" si="21"/>
        <v>0.33400000000000002</v>
      </c>
      <c r="J92" s="31">
        <f t="shared" si="22"/>
        <v>11.170212765957448</v>
      </c>
      <c r="K92" s="31">
        <f t="shared" si="23"/>
        <v>0</v>
      </c>
      <c r="L92" s="31">
        <f t="shared" si="24"/>
        <v>0</v>
      </c>
      <c r="M92" s="31">
        <f t="shared" si="25"/>
        <v>88.829787234042556</v>
      </c>
      <c r="N92" s="45">
        <f t="shared" si="26"/>
        <v>100</v>
      </c>
      <c r="O92">
        <v>0</v>
      </c>
      <c r="P92">
        <v>0</v>
      </c>
      <c r="Q92" s="15">
        <f t="shared" si="27"/>
        <v>0</v>
      </c>
      <c r="R92">
        <v>0</v>
      </c>
      <c r="S92" s="29">
        <f t="shared" si="28"/>
        <v>0</v>
      </c>
      <c r="T92" s="31">
        <f t="shared" si="29"/>
        <v>0</v>
      </c>
      <c r="U92" s="31">
        <f t="shared" si="30"/>
        <v>0</v>
      </c>
      <c r="V92" s="31">
        <f t="shared" si="31"/>
        <v>0</v>
      </c>
      <c r="W92" s="31">
        <f t="shared" si="32"/>
        <v>0</v>
      </c>
      <c r="X92" s="31">
        <f t="shared" si="33"/>
        <v>0</v>
      </c>
      <c r="Z92" s="15">
        <v>0</v>
      </c>
      <c r="AA92" s="15">
        <v>0</v>
      </c>
      <c r="AB92" s="31">
        <f t="shared" si="17"/>
        <v>0</v>
      </c>
      <c r="AC92" s="31">
        <f t="shared" si="18"/>
        <v>0</v>
      </c>
      <c r="AE92" s="15">
        <v>0</v>
      </c>
      <c r="AF92" s="15">
        <v>0</v>
      </c>
      <c r="AG92" s="38">
        <f t="shared" si="19"/>
        <v>0</v>
      </c>
      <c r="AH92" s="38">
        <f t="shared" si="20"/>
        <v>0</v>
      </c>
    </row>
    <row r="93" spans="1:34" ht="14.5" x14ac:dyDescent="0.35">
      <c r="A93" s="39" t="s">
        <v>236</v>
      </c>
      <c r="B93" s="39" t="s">
        <v>358</v>
      </c>
      <c r="C93" s="39" t="s">
        <v>458</v>
      </c>
      <c r="D93" t="s">
        <v>214</v>
      </c>
      <c r="E93">
        <v>8.0459999999999994</v>
      </c>
      <c r="F93">
        <v>0</v>
      </c>
      <c r="G93">
        <v>0</v>
      </c>
      <c r="H93">
        <v>0</v>
      </c>
      <c r="I93" s="29">
        <f t="shared" si="21"/>
        <v>8.0459999999999994</v>
      </c>
      <c r="J93" s="31">
        <f t="shared" si="22"/>
        <v>0</v>
      </c>
      <c r="K93" s="31">
        <f t="shared" si="23"/>
        <v>0</v>
      </c>
      <c r="L93" s="31">
        <f t="shared" si="24"/>
        <v>0</v>
      </c>
      <c r="M93" s="31">
        <f t="shared" si="25"/>
        <v>100</v>
      </c>
      <c r="N93" s="45">
        <f t="shared" si="26"/>
        <v>100</v>
      </c>
      <c r="O93">
        <v>0.184</v>
      </c>
      <c r="P93">
        <v>0.121</v>
      </c>
      <c r="Q93" s="15">
        <f t="shared" si="27"/>
        <v>0.30499999999999999</v>
      </c>
      <c r="R93">
        <v>0.60299999999999998</v>
      </c>
      <c r="S93" s="29">
        <f t="shared" si="28"/>
        <v>0.90799999999999992</v>
      </c>
      <c r="T93" s="31">
        <f t="shared" si="29"/>
        <v>2.2868506089982601</v>
      </c>
      <c r="U93" s="31">
        <f t="shared" si="30"/>
        <v>1.5038528461347254</v>
      </c>
      <c r="V93" s="31">
        <f t="shared" si="31"/>
        <v>3.7907034551329857</v>
      </c>
      <c r="W93" s="31">
        <f t="shared" si="32"/>
        <v>7.4944071588366894</v>
      </c>
      <c r="X93" s="31">
        <f t="shared" si="33"/>
        <v>11.285110613969675</v>
      </c>
      <c r="Z93" s="15">
        <v>0</v>
      </c>
      <c r="AA93" s="15">
        <v>0</v>
      </c>
      <c r="AB93" s="31">
        <f t="shared" si="17"/>
        <v>0</v>
      </c>
      <c r="AC93" s="31">
        <f t="shared" si="18"/>
        <v>0</v>
      </c>
      <c r="AE93" s="15">
        <v>0.251</v>
      </c>
      <c r="AF93" s="15">
        <v>0.59799999999999998</v>
      </c>
      <c r="AG93" s="38">
        <f t="shared" si="19"/>
        <v>3.1195625155356699</v>
      </c>
      <c r="AH93" s="38">
        <f t="shared" si="20"/>
        <v>7.4322644792443455</v>
      </c>
    </row>
    <row r="94" spans="1:34" ht="14.5" x14ac:dyDescent="0.35">
      <c r="A94" s="39" t="s">
        <v>237</v>
      </c>
      <c r="B94" s="39" t="s">
        <v>359</v>
      </c>
      <c r="C94" s="39" t="s">
        <v>458</v>
      </c>
      <c r="D94" t="s">
        <v>51</v>
      </c>
      <c r="E94">
        <v>11.845000000000001</v>
      </c>
      <c r="F94">
        <v>0</v>
      </c>
      <c r="G94">
        <v>0</v>
      </c>
      <c r="H94">
        <v>0</v>
      </c>
      <c r="I94" s="29">
        <f t="shared" si="21"/>
        <v>11.845000000000001</v>
      </c>
      <c r="J94" s="31">
        <f t="shared" si="22"/>
        <v>0</v>
      </c>
      <c r="K94" s="31">
        <f t="shared" si="23"/>
        <v>0</v>
      </c>
      <c r="L94" s="31">
        <f t="shared" si="24"/>
        <v>0</v>
      </c>
      <c r="M94" s="31">
        <f t="shared" si="25"/>
        <v>100</v>
      </c>
      <c r="N94" s="45">
        <f t="shared" si="26"/>
        <v>100</v>
      </c>
      <c r="O94">
        <v>0.13100000000000001</v>
      </c>
      <c r="P94">
        <v>0.16200000000000001</v>
      </c>
      <c r="Q94" s="15">
        <f t="shared" si="27"/>
        <v>0.29300000000000004</v>
      </c>
      <c r="R94">
        <v>1.0509999999999999</v>
      </c>
      <c r="S94" s="29">
        <f t="shared" si="28"/>
        <v>1.3439999999999999</v>
      </c>
      <c r="T94" s="31">
        <f t="shared" si="29"/>
        <v>1.1059518784297171</v>
      </c>
      <c r="U94" s="31">
        <f t="shared" si="30"/>
        <v>1.3676656817222457</v>
      </c>
      <c r="V94" s="31">
        <f t="shared" si="31"/>
        <v>2.473617560151963</v>
      </c>
      <c r="W94" s="31">
        <f t="shared" si="32"/>
        <v>8.8729421696918518</v>
      </c>
      <c r="X94" s="31">
        <f t="shared" si="33"/>
        <v>11.346559729843813</v>
      </c>
      <c r="Z94" s="15">
        <v>0</v>
      </c>
      <c r="AA94" s="15">
        <v>0</v>
      </c>
      <c r="AB94" s="31">
        <f t="shared" si="17"/>
        <v>0</v>
      </c>
      <c r="AC94" s="31">
        <f t="shared" si="18"/>
        <v>0</v>
      </c>
      <c r="AE94" s="15">
        <v>0.38500000000000001</v>
      </c>
      <c r="AF94" s="15">
        <v>0.91</v>
      </c>
      <c r="AG94" s="38">
        <f t="shared" si="19"/>
        <v>3.2503165892781767</v>
      </c>
      <c r="AH94" s="38">
        <f t="shared" si="20"/>
        <v>7.6825664837484169</v>
      </c>
    </row>
    <row r="95" spans="1:34" ht="14.5" x14ac:dyDescent="0.35">
      <c r="A95" s="39" t="s">
        <v>238</v>
      </c>
      <c r="B95" s="39" t="s">
        <v>360</v>
      </c>
      <c r="C95" s="39" t="s">
        <v>458</v>
      </c>
      <c r="D95" t="s">
        <v>214</v>
      </c>
      <c r="E95">
        <v>5.7409999999999997</v>
      </c>
      <c r="F95">
        <v>0</v>
      </c>
      <c r="G95">
        <v>0</v>
      </c>
      <c r="H95">
        <v>0</v>
      </c>
      <c r="I95" s="29">
        <f t="shared" si="21"/>
        <v>5.7409999999999997</v>
      </c>
      <c r="J95" s="31">
        <f t="shared" si="22"/>
        <v>0</v>
      </c>
      <c r="K95" s="31">
        <f t="shared" si="23"/>
        <v>0</v>
      </c>
      <c r="L95" s="31">
        <f t="shared" si="24"/>
        <v>0</v>
      </c>
      <c r="M95" s="31">
        <f t="shared" si="25"/>
        <v>100</v>
      </c>
      <c r="N95" s="45">
        <f t="shared" si="26"/>
        <v>100</v>
      </c>
      <c r="O95">
        <v>2.9000000000000001E-2</v>
      </c>
      <c r="P95">
        <v>1.0999999999999999E-2</v>
      </c>
      <c r="Q95" s="15">
        <f t="shared" si="27"/>
        <v>0.04</v>
      </c>
      <c r="R95">
        <v>0.124</v>
      </c>
      <c r="S95" s="29">
        <f t="shared" si="28"/>
        <v>0.16400000000000001</v>
      </c>
      <c r="T95" s="31">
        <f t="shared" si="29"/>
        <v>0.50513847761713992</v>
      </c>
      <c r="U95" s="31">
        <f t="shared" si="30"/>
        <v>0.19160425013063925</v>
      </c>
      <c r="V95" s="31">
        <f t="shared" si="31"/>
        <v>0.69674272774777912</v>
      </c>
      <c r="W95" s="31">
        <f t="shared" si="32"/>
        <v>2.1599024560181155</v>
      </c>
      <c r="X95" s="31">
        <f t="shared" si="33"/>
        <v>2.8566451837658948</v>
      </c>
      <c r="Z95" s="15">
        <v>0</v>
      </c>
      <c r="AA95" s="15">
        <v>0</v>
      </c>
      <c r="AB95" s="31">
        <f t="shared" si="17"/>
        <v>0</v>
      </c>
      <c r="AC95" s="31">
        <f t="shared" si="18"/>
        <v>0</v>
      </c>
      <c r="AE95" s="15">
        <v>6.4000000000000001E-2</v>
      </c>
      <c r="AF95" s="15">
        <v>0.20200000000000001</v>
      </c>
      <c r="AG95" s="38">
        <f t="shared" si="19"/>
        <v>1.1147883643964467</v>
      </c>
      <c r="AH95" s="38">
        <f t="shared" si="20"/>
        <v>3.5185507751262848</v>
      </c>
    </row>
    <row r="96" spans="1:34" ht="14.5" x14ac:dyDescent="0.35">
      <c r="A96" s="39" t="s">
        <v>239</v>
      </c>
      <c r="B96" s="39" t="s">
        <v>361</v>
      </c>
      <c r="C96" s="39" t="s">
        <v>458</v>
      </c>
      <c r="D96" t="s">
        <v>214</v>
      </c>
      <c r="E96">
        <v>0.23300000000000001</v>
      </c>
      <c r="F96">
        <v>0</v>
      </c>
      <c r="G96">
        <v>0</v>
      </c>
      <c r="H96">
        <v>0</v>
      </c>
      <c r="I96" s="29">
        <f t="shared" si="21"/>
        <v>0.23300000000000001</v>
      </c>
      <c r="J96" s="31">
        <f t="shared" si="22"/>
        <v>0</v>
      </c>
      <c r="K96" s="31">
        <f t="shared" si="23"/>
        <v>0</v>
      </c>
      <c r="L96" s="31">
        <f t="shared" si="24"/>
        <v>0</v>
      </c>
      <c r="M96" s="31">
        <f t="shared" si="25"/>
        <v>100</v>
      </c>
      <c r="N96" s="45">
        <f t="shared" si="26"/>
        <v>100</v>
      </c>
      <c r="O96">
        <v>0</v>
      </c>
      <c r="P96">
        <v>0</v>
      </c>
      <c r="Q96" s="15">
        <f t="shared" si="27"/>
        <v>0</v>
      </c>
      <c r="R96">
        <v>0</v>
      </c>
      <c r="S96" s="29">
        <f t="shared" si="28"/>
        <v>0</v>
      </c>
      <c r="T96" s="31">
        <f t="shared" si="29"/>
        <v>0</v>
      </c>
      <c r="U96" s="31">
        <f t="shared" si="30"/>
        <v>0</v>
      </c>
      <c r="V96" s="31">
        <f t="shared" si="31"/>
        <v>0</v>
      </c>
      <c r="W96" s="31">
        <f t="shared" si="32"/>
        <v>0</v>
      </c>
      <c r="X96" s="31">
        <f t="shared" si="33"/>
        <v>0</v>
      </c>
      <c r="Z96" s="15">
        <v>0</v>
      </c>
      <c r="AA96" s="15">
        <v>0</v>
      </c>
      <c r="AB96" s="31">
        <f t="shared" si="17"/>
        <v>0</v>
      </c>
      <c r="AC96" s="31">
        <f t="shared" si="18"/>
        <v>0</v>
      </c>
      <c r="AE96" s="15">
        <v>0</v>
      </c>
      <c r="AF96" s="15">
        <v>0</v>
      </c>
      <c r="AG96" s="38">
        <f t="shared" si="19"/>
        <v>0</v>
      </c>
      <c r="AH96" s="38">
        <f t="shared" si="20"/>
        <v>0</v>
      </c>
    </row>
    <row r="97" spans="1:34" ht="14.5" x14ac:dyDescent="0.35">
      <c r="A97" s="39" t="s">
        <v>240</v>
      </c>
      <c r="B97" s="39" t="s">
        <v>362</v>
      </c>
      <c r="C97" s="39" t="s">
        <v>458</v>
      </c>
      <c r="D97" t="s">
        <v>214</v>
      </c>
      <c r="E97">
        <v>1.931</v>
      </c>
      <c r="F97">
        <v>0</v>
      </c>
      <c r="G97">
        <v>0</v>
      </c>
      <c r="H97">
        <v>0</v>
      </c>
      <c r="I97" s="29">
        <f t="shared" si="21"/>
        <v>1.931</v>
      </c>
      <c r="J97" s="31">
        <f t="shared" si="22"/>
        <v>0</v>
      </c>
      <c r="K97" s="31">
        <f t="shared" si="23"/>
        <v>0</v>
      </c>
      <c r="L97" s="31">
        <f t="shared" si="24"/>
        <v>0</v>
      </c>
      <c r="M97" s="31">
        <f t="shared" si="25"/>
        <v>100</v>
      </c>
      <c r="N97" s="45">
        <f t="shared" si="26"/>
        <v>100</v>
      </c>
      <c r="O97">
        <v>0</v>
      </c>
      <c r="P97">
        <v>0</v>
      </c>
      <c r="Q97" s="15">
        <f t="shared" si="27"/>
        <v>0</v>
      </c>
      <c r="R97">
        <v>0.104</v>
      </c>
      <c r="S97" s="29">
        <f t="shared" si="28"/>
        <v>0.104</v>
      </c>
      <c r="T97" s="31">
        <f t="shared" si="29"/>
        <v>0</v>
      </c>
      <c r="U97" s="31">
        <f t="shared" si="30"/>
        <v>0</v>
      </c>
      <c r="V97" s="31">
        <f t="shared" si="31"/>
        <v>0</v>
      </c>
      <c r="W97" s="31">
        <f t="shared" si="32"/>
        <v>5.3858104609010873</v>
      </c>
      <c r="X97" s="31">
        <f t="shared" si="33"/>
        <v>5.3858104609010873</v>
      </c>
      <c r="Z97" s="15">
        <v>0</v>
      </c>
      <c r="AA97" s="15">
        <v>0</v>
      </c>
      <c r="AB97" s="31">
        <f t="shared" si="17"/>
        <v>0</v>
      </c>
      <c r="AC97" s="31">
        <f t="shared" si="18"/>
        <v>0</v>
      </c>
      <c r="AE97" s="15">
        <v>4.9000000000000002E-2</v>
      </c>
      <c r="AF97" s="15">
        <v>0.13800000000000001</v>
      </c>
      <c r="AG97" s="38">
        <f t="shared" si="19"/>
        <v>2.5375453133091663</v>
      </c>
      <c r="AH97" s="38">
        <f t="shared" si="20"/>
        <v>7.146556188503367</v>
      </c>
    </row>
    <row r="98" spans="1:34" ht="14.5" x14ac:dyDescent="0.35">
      <c r="A98" s="39" t="s">
        <v>241</v>
      </c>
      <c r="B98" s="39" t="s">
        <v>363</v>
      </c>
      <c r="C98" s="39" t="s">
        <v>458</v>
      </c>
      <c r="D98" t="s">
        <v>214</v>
      </c>
      <c r="E98">
        <v>4.0709999999999997</v>
      </c>
      <c r="F98">
        <v>0.159</v>
      </c>
      <c r="G98">
        <v>0</v>
      </c>
      <c r="H98">
        <v>1.784</v>
      </c>
      <c r="I98" s="29">
        <f t="shared" si="21"/>
        <v>2.1280000000000001</v>
      </c>
      <c r="J98" s="31">
        <f t="shared" si="22"/>
        <v>3.9056742815033165</v>
      </c>
      <c r="K98" s="31">
        <f t="shared" si="23"/>
        <v>0</v>
      </c>
      <c r="L98" s="31">
        <f t="shared" si="24"/>
        <v>43.822156718251051</v>
      </c>
      <c r="M98" s="31">
        <f t="shared" si="25"/>
        <v>52.272169000245647</v>
      </c>
      <c r="N98" s="45">
        <f t="shared" si="26"/>
        <v>100.00000000000001</v>
      </c>
      <c r="O98">
        <v>0.186</v>
      </c>
      <c r="P98">
        <v>0.23699999999999999</v>
      </c>
      <c r="Q98" s="15">
        <f t="shared" si="27"/>
        <v>0.42299999999999999</v>
      </c>
      <c r="R98">
        <v>0.44900000000000001</v>
      </c>
      <c r="S98" s="29">
        <f t="shared" si="28"/>
        <v>0.872</v>
      </c>
      <c r="T98" s="31">
        <f t="shared" si="29"/>
        <v>4.5689019896831242</v>
      </c>
      <c r="U98" s="31">
        <f t="shared" si="30"/>
        <v>5.8216654384672069</v>
      </c>
      <c r="V98" s="31">
        <f t="shared" si="31"/>
        <v>10.390567428150332</v>
      </c>
      <c r="W98" s="31">
        <f t="shared" si="32"/>
        <v>11.029231147138297</v>
      </c>
      <c r="X98" s="31">
        <f t="shared" si="33"/>
        <v>21.419798575288628</v>
      </c>
      <c r="Z98" s="15">
        <v>5.7000000000000002E-2</v>
      </c>
      <c r="AA98" s="15">
        <v>0</v>
      </c>
      <c r="AB98" s="31">
        <f t="shared" si="17"/>
        <v>1.4001473839351513</v>
      </c>
      <c r="AC98" s="31">
        <f t="shared" si="18"/>
        <v>0</v>
      </c>
      <c r="AE98" s="15">
        <v>0.498</v>
      </c>
      <c r="AF98" s="15">
        <v>0.61399999999999999</v>
      </c>
      <c r="AG98" s="38">
        <f t="shared" si="19"/>
        <v>12.232866617538688</v>
      </c>
      <c r="AH98" s="38">
        <f t="shared" si="20"/>
        <v>15.082289363792681</v>
      </c>
    </row>
    <row r="99" spans="1:34" ht="14.5" x14ac:dyDescent="0.35">
      <c r="A99" s="39" t="s">
        <v>242</v>
      </c>
      <c r="B99" s="39" t="s">
        <v>364</v>
      </c>
      <c r="C99" s="39" t="s">
        <v>458</v>
      </c>
      <c r="D99" t="s">
        <v>214</v>
      </c>
      <c r="E99">
        <v>1.8979999999999999</v>
      </c>
      <c r="F99">
        <v>0</v>
      </c>
      <c r="G99">
        <v>0</v>
      </c>
      <c r="H99">
        <v>0.19700000000000001</v>
      </c>
      <c r="I99" s="29">
        <f t="shared" si="21"/>
        <v>1.7009999999999998</v>
      </c>
      <c r="J99" s="31">
        <f t="shared" si="22"/>
        <v>0</v>
      </c>
      <c r="K99" s="31">
        <f t="shared" si="23"/>
        <v>0</v>
      </c>
      <c r="L99" s="31">
        <f t="shared" si="24"/>
        <v>10.379346680716544</v>
      </c>
      <c r="M99" s="31">
        <f t="shared" si="25"/>
        <v>89.620653319283448</v>
      </c>
      <c r="N99" s="45">
        <f t="shared" si="26"/>
        <v>100</v>
      </c>
      <c r="O99">
        <v>1.7999999999999999E-2</v>
      </c>
      <c r="P99">
        <v>2.3E-2</v>
      </c>
      <c r="Q99" s="15">
        <f t="shared" si="27"/>
        <v>4.0999999999999995E-2</v>
      </c>
      <c r="R99">
        <v>0.19</v>
      </c>
      <c r="S99" s="29">
        <f t="shared" si="28"/>
        <v>0.23099999999999998</v>
      </c>
      <c r="T99" s="31">
        <f t="shared" si="29"/>
        <v>0.9483667017913594</v>
      </c>
      <c r="U99" s="31">
        <f t="shared" si="30"/>
        <v>1.2118018967334037</v>
      </c>
      <c r="V99" s="31">
        <f t="shared" si="31"/>
        <v>2.1601685985247627</v>
      </c>
      <c r="W99" s="31">
        <f t="shared" si="32"/>
        <v>10.010537407797683</v>
      </c>
      <c r="X99" s="31">
        <f t="shared" si="33"/>
        <v>12.170706006322444</v>
      </c>
      <c r="Z99" s="15">
        <v>0</v>
      </c>
      <c r="AA99" s="15">
        <v>0</v>
      </c>
      <c r="AB99" s="31">
        <f t="shared" si="17"/>
        <v>0</v>
      </c>
      <c r="AC99" s="31">
        <f t="shared" si="18"/>
        <v>0</v>
      </c>
      <c r="AE99" s="15">
        <v>0.128</v>
      </c>
      <c r="AF99" s="15">
        <v>0.23100000000000001</v>
      </c>
      <c r="AG99" s="38">
        <f t="shared" si="19"/>
        <v>6.7439409905163341</v>
      </c>
      <c r="AH99" s="38">
        <f t="shared" si="20"/>
        <v>12.170706006322446</v>
      </c>
    </row>
    <row r="100" spans="1:34" ht="14.5" x14ac:dyDescent="0.35">
      <c r="A100" s="39" t="s">
        <v>243</v>
      </c>
      <c r="B100" s="39" t="s">
        <v>365</v>
      </c>
      <c r="C100" s="39" t="s">
        <v>458</v>
      </c>
      <c r="D100" t="s">
        <v>214</v>
      </c>
      <c r="E100">
        <v>3.32</v>
      </c>
      <c r="F100">
        <v>0</v>
      </c>
      <c r="G100">
        <v>0</v>
      </c>
      <c r="H100">
        <v>0</v>
      </c>
      <c r="I100" s="29">
        <f t="shared" si="21"/>
        <v>3.32</v>
      </c>
      <c r="J100" s="31">
        <f t="shared" si="22"/>
        <v>0</v>
      </c>
      <c r="K100" s="31">
        <f t="shared" si="23"/>
        <v>0</v>
      </c>
      <c r="L100" s="31">
        <f t="shared" si="24"/>
        <v>0</v>
      </c>
      <c r="M100" s="31">
        <f t="shared" si="25"/>
        <v>100</v>
      </c>
      <c r="N100" s="45">
        <f t="shared" si="26"/>
        <v>100</v>
      </c>
      <c r="O100">
        <v>2.9000000000000001E-2</v>
      </c>
      <c r="P100">
        <v>0.20200000000000001</v>
      </c>
      <c r="Q100" s="15">
        <f t="shared" si="27"/>
        <v>0.23100000000000001</v>
      </c>
      <c r="R100">
        <v>1.1619999999999999</v>
      </c>
      <c r="S100" s="29">
        <f t="shared" si="28"/>
        <v>1.393</v>
      </c>
      <c r="T100" s="31">
        <f t="shared" si="29"/>
        <v>0.87349397590361455</v>
      </c>
      <c r="U100" s="31">
        <f t="shared" si="30"/>
        <v>6.0843373493975905</v>
      </c>
      <c r="V100" s="31">
        <f t="shared" si="31"/>
        <v>6.9578313253012061</v>
      </c>
      <c r="W100" s="31">
        <f t="shared" si="32"/>
        <v>35</v>
      </c>
      <c r="X100" s="31">
        <f t="shared" si="33"/>
        <v>41.957831325301207</v>
      </c>
      <c r="Z100" s="15">
        <v>0</v>
      </c>
      <c r="AA100" s="15">
        <v>0</v>
      </c>
      <c r="AB100" s="31">
        <f t="shared" si="17"/>
        <v>0</v>
      </c>
      <c r="AC100" s="31">
        <f t="shared" si="18"/>
        <v>0</v>
      </c>
      <c r="AE100" s="15">
        <v>0.33100000000000002</v>
      </c>
      <c r="AF100" s="15">
        <v>1.0189999999999999</v>
      </c>
      <c r="AG100" s="38">
        <f t="shared" si="19"/>
        <v>9.9698795180722897</v>
      </c>
      <c r="AH100" s="38">
        <f t="shared" si="20"/>
        <v>30.692771084337352</v>
      </c>
    </row>
    <row r="101" spans="1:34" ht="14.5" x14ac:dyDescent="0.35">
      <c r="A101" s="39" t="s">
        <v>244</v>
      </c>
      <c r="B101" s="39" t="s">
        <v>366</v>
      </c>
      <c r="C101" s="39" t="s">
        <v>458</v>
      </c>
      <c r="D101" t="s">
        <v>214</v>
      </c>
      <c r="E101">
        <v>0.35399999999999998</v>
      </c>
      <c r="F101">
        <v>0</v>
      </c>
      <c r="G101">
        <v>0</v>
      </c>
      <c r="H101">
        <v>0</v>
      </c>
      <c r="I101" s="29">
        <f t="shared" si="21"/>
        <v>0.35399999999999998</v>
      </c>
      <c r="J101" s="31">
        <f t="shared" si="22"/>
        <v>0</v>
      </c>
      <c r="K101" s="31">
        <f t="shared" si="23"/>
        <v>0</v>
      </c>
      <c r="L101" s="31">
        <f t="shared" si="24"/>
        <v>0</v>
      </c>
      <c r="M101" s="31">
        <f t="shared" si="25"/>
        <v>100</v>
      </c>
      <c r="N101" s="45">
        <f t="shared" si="26"/>
        <v>100</v>
      </c>
      <c r="O101">
        <v>0</v>
      </c>
      <c r="P101">
        <v>0</v>
      </c>
      <c r="Q101" s="15">
        <f t="shared" si="27"/>
        <v>0</v>
      </c>
      <c r="R101">
        <v>0.01</v>
      </c>
      <c r="S101" s="29">
        <f t="shared" si="28"/>
        <v>0.01</v>
      </c>
      <c r="T101" s="31">
        <f t="shared" si="29"/>
        <v>0</v>
      </c>
      <c r="U101" s="31">
        <f t="shared" si="30"/>
        <v>0</v>
      </c>
      <c r="V101" s="31">
        <f t="shared" si="31"/>
        <v>0</v>
      </c>
      <c r="W101" s="31">
        <f t="shared" si="32"/>
        <v>2.8248587570621471</v>
      </c>
      <c r="X101" s="31">
        <f t="shared" si="33"/>
        <v>2.8248587570621471</v>
      </c>
      <c r="Z101" s="15">
        <v>0</v>
      </c>
      <c r="AA101" s="15">
        <v>0</v>
      </c>
      <c r="AB101" s="31">
        <f t="shared" si="17"/>
        <v>0</v>
      </c>
      <c r="AC101" s="31">
        <f t="shared" si="18"/>
        <v>0</v>
      </c>
      <c r="AE101" s="15">
        <v>0</v>
      </c>
      <c r="AF101" s="15">
        <v>8.9999999999999993E-3</v>
      </c>
      <c r="AG101" s="38">
        <f t="shared" si="19"/>
        <v>0</v>
      </c>
      <c r="AH101" s="38">
        <f t="shared" si="20"/>
        <v>2.5423728813559321</v>
      </c>
    </row>
    <row r="102" spans="1:34" ht="14.5" x14ac:dyDescent="0.35">
      <c r="A102" s="39" t="s">
        <v>245</v>
      </c>
      <c r="B102" s="39" t="s">
        <v>367</v>
      </c>
      <c r="C102" s="39" t="s">
        <v>458</v>
      </c>
      <c r="D102" t="s">
        <v>214</v>
      </c>
      <c r="E102">
        <v>1.8759999999999999</v>
      </c>
      <c r="F102">
        <v>9.6000000000000002E-2</v>
      </c>
      <c r="G102">
        <v>0</v>
      </c>
      <c r="H102">
        <v>0</v>
      </c>
      <c r="I102" s="29">
        <f t="shared" si="21"/>
        <v>1.7799999999999998</v>
      </c>
      <c r="J102" s="31">
        <f t="shared" si="22"/>
        <v>5.1172707889125801</v>
      </c>
      <c r="K102" s="31">
        <f t="shared" si="23"/>
        <v>0</v>
      </c>
      <c r="L102" s="31">
        <f t="shared" si="24"/>
        <v>0</v>
      </c>
      <c r="M102" s="31">
        <f t="shared" si="25"/>
        <v>94.882729211087408</v>
      </c>
      <c r="N102" s="45">
        <f t="shared" si="26"/>
        <v>99.999999999999986</v>
      </c>
      <c r="O102">
        <v>0.04</v>
      </c>
      <c r="P102">
        <v>0.17599999999999999</v>
      </c>
      <c r="Q102" s="15">
        <f t="shared" si="27"/>
        <v>0.216</v>
      </c>
      <c r="R102">
        <v>0.77100000000000002</v>
      </c>
      <c r="S102" s="29">
        <f t="shared" si="28"/>
        <v>0.98699999999999999</v>
      </c>
      <c r="T102" s="31">
        <f t="shared" si="29"/>
        <v>2.1321961620469088</v>
      </c>
      <c r="U102" s="31">
        <f t="shared" si="30"/>
        <v>9.3816631130063968</v>
      </c>
      <c r="V102" s="31">
        <f t="shared" si="31"/>
        <v>11.513859275053305</v>
      </c>
      <c r="W102" s="31">
        <f t="shared" si="32"/>
        <v>41.098081023454164</v>
      </c>
      <c r="X102" s="31">
        <f t="shared" si="33"/>
        <v>52.611940298507463</v>
      </c>
      <c r="Z102" s="15">
        <v>0</v>
      </c>
      <c r="AA102" s="15">
        <v>0</v>
      </c>
      <c r="AB102" s="31">
        <f t="shared" si="17"/>
        <v>0</v>
      </c>
      <c r="AC102" s="31">
        <f t="shared" si="18"/>
        <v>0</v>
      </c>
      <c r="AE102" s="15">
        <v>0.46200000000000002</v>
      </c>
      <c r="AF102" s="15">
        <v>0.69499999999999995</v>
      </c>
      <c r="AG102" s="38">
        <f t="shared" si="19"/>
        <v>24.626865671641792</v>
      </c>
      <c r="AH102" s="38">
        <f t="shared" si="20"/>
        <v>37.046908315565034</v>
      </c>
    </row>
    <row r="103" spans="1:34" ht="14.5" x14ac:dyDescent="0.35">
      <c r="A103" s="39" t="s">
        <v>246</v>
      </c>
      <c r="B103" s="39" t="s">
        <v>368</v>
      </c>
      <c r="C103" s="39" t="s">
        <v>458</v>
      </c>
      <c r="D103" t="s">
        <v>214</v>
      </c>
      <c r="E103">
        <v>0.78500000000000003</v>
      </c>
      <c r="F103">
        <v>0</v>
      </c>
      <c r="G103">
        <v>0</v>
      </c>
      <c r="H103">
        <v>0</v>
      </c>
      <c r="I103" s="29">
        <f t="shared" si="21"/>
        <v>0.78500000000000003</v>
      </c>
      <c r="J103" s="31">
        <f t="shared" si="22"/>
        <v>0</v>
      </c>
      <c r="K103" s="31">
        <f t="shared" si="23"/>
        <v>0</v>
      </c>
      <c r="L103" s="31">
        <f t="shared" si="24"/>
        <v>0</v>
      </c>
      <c r="M103" s="31">
        <f t="shared" si="25"/>
        <v>100</v>
      </c>
      <c r="N103" s="45">
        <f t="shared" si="26"/>
        <v>100</v>
      </c>
      <c r="O103">
        <v>0</v>
      </c>
      <c r="P103">
        <v>0</v>
      </c>
      <c r="Q103" s="15">
        <f t="shared" si="27"/>
        <v>0</v>
      </c>
      <c r="R103">
        <v>0</v>
      </c>
      <c r="S103" s="29">
        <f t="shared" si="28"/>
        <v>0</v>
      </c>
      <c r="T103" s="31">
        <f t="shared" si="29"/>
        <v>0</v>
      </c>
      <c r="U103" s="31">
        <f t="shared" si="30"/>
        <v>0</v>
      </c>
      <c r="V103" s="31">
        <f t="shared" si="31"/>
        <v>0</v>
      </c>
      <c r="W103" s="31">
        <f t="shared" si="32"/>
        <v>0</v>
      </c>
      <c r="X103" s="31">
        <f t="shared" si="33"/>
        <v>0</v>
      </c>
      <c r="Z103" s="15">
        <v>0</v>
      </c>
      <c r="AA103" s="15">
        <v>0</v>
      </c>
      <c r="AB103" s="31">
        <f t="shared" si="17"/>
        <v>0</v>
      </c>
      <c r="AC103" s="31">
        <f t="shared" si="18"/>
        <v>0</v>
      </c>
      <c r="AE103" s="15">
        <v>0</v>
      </c>
      <c r="AF103" s="15">
        <v>0</v>
      </c>
      <c r="AG103" s="38">
        <f t="shared" si="19"/>
        <v>0</v>
      </c>
      <c r="AH103" s="38">
        <f t="shared" si="20"/>
        <v>0</v>
      </c>
    </row>
    <row r="104" spans="1:34" ht="14.5" x14ac:dyDescent="0.35">
      <c r="A104" s="39" t="s">
        <v>247</v>
      </c>
      <c r="B104" s="39" t="s">
        <v>369</v>
      </c>
      <c r="C104" s="39" t="s">
        <v>458</v>
      </c>
      <c r="D104" t="s">
        <v>214</v>
      </c>
      <c r="E104">
        <v>21.713999999999999</v>
      </c>
      <c r="F104">
        <v>0.36699999999999999</v>
      </c>
      <c r="G104">
        <v>0</v>
      </c>
      <c r="H104">
        <v>0</v>
      </c>
      <c r="I104" s="29">
        <f t="shared" si="21"/>
        <v>21.346999999999998</v>
      </c>
      <c r="J104" s="31">
        <f t="shared" si="22"/>
        <v>1.6901538178133926</v>
      </c>
      <c r="K104" s="31">
        <f t="shared" si="23"/>
        <v>0</v>
      </c>
      <c r="L104" s="31">
        <f t="shared" si="24"/>
        <v>0</v>
      </c>
      <c r="M104" s="31">
        <f t="shared" si="25"/>
        <v>98.309846182186604</v>
      </c>
      <c r="N104" s="45">
        <f t="shared" si="26"/>
        <v>100</v>
      </c>
      <c r="O104">
        <v>0.315</v>
      </c>
      <c r="P104">
        <v>0.313</v>
      </c>
      <c r="Q104" s="15">
        <f t="shared" si="27"/>
        <v>0.628</v>
      </c>
      <c r="R104">
        <v>0.57899999999999996</v>
      </c>
      <c r="S104" s="29">
        <f t="shared" si="28"/>
        <v>1.2069999999999999</v>
      </c>
      <c r="T104" s="31">
        <f t="shared" si="29"/>
        <v>1.4506769825918764</v>
      </c>
      <c r="U104" s="31">
        <f t="shared" si="30"/>
        <v>1.4414663350833565</v>
      </c>
      <c r="V104" s="31">
        <f t="shared" si="31"/>
        <v>2.8921433176752327</v>
      </c>
      <c r="W104" s="31">
        <f t="shared" si="32"/>
        <v>2.6664824537164962</v>
      </c>
      <c r="X104" s="31">
        <f t="shared" si="33"/>
        <v>5.5586257713917284</v>
      </c>
      <c r="Z104" s="15">
        <v>0</v>
      </c>
      <c r="AA104" s="15">
        <v>0</v>
      </c>
      <c r="AB104" s="31">
        <f t="shared" si="17"/>
        <v>0</v>
      </c>
      <c r="AC104" s="31">
        <f t="shared" si="18"/>
        <v>0</v>
      </c>
      <c r="AE104" s="15">
        <v>0.45600000000000002</v>
      </c>
      <c r="AF104" s="15">
        <v>0.85399999999999998</v>
      </c>
      <c r="AG104" s="38">
        <f t="shared" si="19"/>
        <v>2.1000276319425257</v>
      </c>
      <c r="AH104" s="38">
        <f t="shared" si="20"/>
        <v>3.9329464861379755</v>
      </c>
    </row>
    <row r="105" spans="1:34" ht="14.5" x14ac:dyDescent="0.35">
      <c r="A105" s="39" t="s">
        <v>248</v>
      </c>
      <c r="B105" s="39" t="s">
        <v>370</v>
      </c>
      <c r="C105" s="39" t="s">
        <v>458</v>
      </c>
      <c r="D105" t="s">
        <v>59</v>
      </c>
      <c r="E105">
        <v>10.207000000000001</v>
      </c>
      <c r="F105">
        <v>0.57799999999999996</v>
      </c>
      <c r="G105">
        <v>5.0999999999999997E-2</v>
      </c>
      <c r="H105">
        <v>0.63100000000000001</v>
      </c>
      <c r="I105" s="29">
        <f t="shared" si="21"/>
        <v>8.947000000000001</v>
      </c>
      <c r="J105" s="31">
        <f t="shared" si="22"/>
        <v>5.662780444792789</v>
      </c>
      <c r="K105" s="31">
        <f t="shared" si="23"/>
        <v>0.49965709806995195</v>
      </c>
      <c r="L105" s="31">
        <f t="shared" si="24"/>
        <v>6.1820319388654843</v>
      </c>
      <c r="M105" s="31">
        <f t="shared" si="25"/>
        <v>87.655530518271775</v>
      </c>
      <c r="N105" s="45">
        <f t="shared" si="26"/>
        <v>100</v>
      </c>
      <c r="O105">
        <v>7.9000000000000001E-2</v>
      </c>
      <c r="P105">
        <v>9.6000000000000002E-2</v>
      </c>
      <c r="Q105" s="15">
        <f t="shared" si="27"/>
        <v>0.17499999999999999</v>
      </c>
      <c r="R105">
        <v>0.316</v>
      </c>
      <c r="S105" s="29">
        <f t="shared" si="28"/>
        <v>0.49099999999999999</v>
      </c>
      <c r="T105" s="31">
        <f t="shared" si="29"/>
        <v>0.77397864210835698</v>
      </c>
      <c r="U105" s="31">
        <f t="shared" si="30"/>
        <v>0.94053100813167434</v>
      </c>
      <c r="V105" s="31">
        <f t="shared" si="31"/>
        <v>1.714509650240031</v>
      </c>
      <c r="W105" s="31">
        <f t="shared" si="32"/>
        <v>3.0959145684334279</v>
      </c>
      <c r="X105" s="31">
        <f t="shared" si="33"/>
        <v>4.8104242186734592</v>
      </c>
      <c r="Z105" s="15">
        <v>0.22800000000000001</v>
      </c>
      <c r="AA105" s="15">
        <v>1.9E-2</v>
      </c>
      <c r="AB105" s="31">
        <f t="shared" si="17"/>
        <v>2.2337611443127265</v>
      </c>
      <c r="AC105" s="31">
        <f t="shared" si="18"/>
        <v>0.18614676202606054</v>
      </c>
      <c r="AE105" s="15">
        <v>0.22800000000000001</v>
      </c>
      <c r="AF105" s="15">
        <v>0.496</v>
      </c>
      <c r="AG105" s="38">
        <f t="shared" si="19"/>
        <v>2.2337611443127265</v>
      </c>
      <c r="AH105" s="38">
        <f t="shared" si="20"/>
        <v>4.859410208680317</v>
      </c>
    </row>
    <row r="106" spans="1:34" ht="14.5" x14ac:dyDescent="0.35">
      <c r="A106" s="39" t="s">
        <v>249</v>
      </c>
      <c r="B106" s="39" t="s">
        <v>371</v>
      </c>
      <c r="C106" s="39" t="s">
        <v>458</v>
      </c>
      <c r="D106" t="s">
        <v>214</v>
      </c>
      <c r="E106">
        <v>78.947000000000003</v>
      </c>
      <c r="F106">
        <v>0.318</v>
      </c>
      <c r="G106">
        <v>0</v>
      </c>
      <c r="H106">
        <v>0</v>
      </c>
      <c r="I106" s="29">
        <f t="shared" si="21"/>
        <v>78.629000000000005</v>
      </c>
      <c r="J106" s="31">
        <f t="shared" si="22"/>
        <v>0.40280187974210552</v>
      </c>
      <c r="K106" s="31">
        <f t="shared" si="23"/>
        <v>0</v>
      </c>
      <c r="L106" s="31">
        <f t="shared" si="24"/>
        <v>0</v>
      </c>
      <c r="M106" s="31">
        <f t="shared" si="25"/>
        <v>99.5971981202579</v>
      </c>
      <c r="N106" s="45">
        <f t="shared" si="26"/>
        <v>100</v>
      </c>
      <c r="O106">
        <v>1.056</v>
      </c>
      <c r="P106">
        <v>2.0390000000000001</v>
      </c>
      <c r="Q106" s="15">
        <f t="shared" si="27"/>
        <v>3.0950000000000002</v>
      </c>
      <c r="R106">
        <v>8.5389999999999997</v>
      </c>
      <c r="S106" s="29">
        <f t="shared" si="28"/>
        <v>11.634</v>
      </c>
      <c r="T106" s="31">
        <f t="shared" si="29"/>
        <v>1.3376062421624635</v>
      </c>
      <c r="U106" s="31">
        <f t="shared" si="30"/>
        <v>2.5827453861451355</v>
      </c>
      <c r="V106" s="31">
        <f t="shared" si="31"/>
        <v>3.9203516283075985</v>
      </c>
      <c r="W106" s="31">
        <f t="shared" si="32"/>
        <v>10.816117141879996</v>
      </c>
      <c r="X106" s="31">
        <f t="shared" si="33"/>
        <v>14.736468770187594</v>
      </c>
      <c r="Z106" s="30">
        <v>0</v>
      </c>
      <c r="AA106" s="15">
        <v>0</v>
      </c>
      <c r="AB106" s="31">
        <f t="shared" si="17"/>
        <v>0</v>
      </c>
      <c r="AC106" s="31">
        <f t="shared" si="18"/>
        <v>0</v>
      </c>
      <c r="AE106" s="15">
        <v>4.5990000000000002</v>
      </c>
      <c r="AF106" s="15">
        <v>9.9540000000000006</v>
      </c>
      <c r="AG106" s="38">
        <f t="shared" si="19"/>
        <v>5.8254271853268644</v>
      </c>
      <c r="AH106" s="38">
        <f t="shared" si="20"/>
        <v>12.608458839474585</v>
      </c>
    </row>
    <row r="107" spans="1:34" ht="14.5" x14ac:dyDescent="0.35">
      <c r="A107" s="39" t="s">
        <v>250</v>
      </c>
      <c r="B107" s="39" t="s">
        <v>372</v>
      </c>
      <c r="C107" s="39" t="s">
        <v>458</v>
      </c>
      <c r="D107" t="s">
        <v>214</v>
      </c>
      <c r="E107">
        <v>3.2879999999999998</v>
      </c>
      <c r="F107">
        <v>0</v>
      </c>
      <c r="G107">
        <v>0</v>
      </c>
      <c r="H107">
        <v>0</v>
      </c>
      <c r="I107" s="29">
        <f t="shared" si="21"/>
        <v>3.2879999999999998</v>
      </c>
      <c r="J107" s="31">
        <f t="shared" si="22"/>
        <v>0</v>
      </c>
      <c r="K107" s="31">
        <f t="shared" si="23"/>
        <v>0</v>
      </c>
      <c r="L107" s="31">
        <f t="shared" si="24"/>
        <v>0</v>
      </c>
      <c r="M107" s="31">
        <f t="shared" si="25"/>
        <v>100</v>
      </c>
      <c r="N107" s="45">
        <f t="shared" si="26"/>
        <v>100</v>
      </c>
      <c r="O107">
        <v>0.107</v>
      </c>
      <c r="P107">
        <v>5.7000000000000002E-2</v>
      </c>
      <c r="Q107" s="15">
        <f t="shared" si="27"/>
        <v>0.16400000000000001</v>
      </c>
      <c r="R107">
        <v>0.34100000000000003</v>
      </c>
      <c r="S107" s="29">
        <f t="shared" si="28"/>
        <v>0.505</v>
      </c>
      <c r="T107" s="31">
        <f t="shared" si="29"/>
        <v>3.2542579075425793</v>
      </c>
      <c r="U107" s="31">
        <f t="shared" si="30"/>
        <v>1.7335766423357668</v>
      </c>
      <c r="V107" s="31">
        <f t="shared" si="31"/>
        <v>4.9878345498783458</v>
      </c>
      <c r="W107" s="31">
        <f t="shared" si="32"/>
        <v>10.371046228710464</v>
      </c>
      <c r="X107" s="31">
        <f t="shared" si="33"/>
        <v>15.35888077858881</v>
      </c>
      <c r="Z107" s="29">
        <v>0</v>
      </c>
      <c r="AA107" s="15">
        <v>0</v>
      </c>
      <c r="AB107" s="31">
        <f t="shared" si="17"/>
        <v>0</v>
      </c>
      <c r="AC107" s="31">
        <f t="shared" si="18"/>
        <v>0</v>
      </c>
      <c r="AE107" s="15">
        <v>0.16300000000000001</v>
      </c>
      <c r="AF107" s="15">
        <v>0.36799999999999999</v>
      </c>
      <c r="AG107" s="38">
        <f t="shared" si="19"/>
        <v>4.9574209245742091</v>
      </c>
      <c r="AH107" s="38">
        <f t="shared" si="20"/>
        <v>11.192214111922141</v>
      </c>
    </row>
    <row r="108" spans="1:34" ht="14.5" x14ac:dyDescent="0.35">
      <c r="A108" s="39" t="s">
        <v>251</v>
      </c>
      <c r="B108" s="39" t="s">
        <v>373</v>
      </c>
      <c r="C108" s="39" t="s">
        <v>458</v>
      </c>
      <c r="D108" t="s">
        <v>59</v>
      </c>
      <c r="E108">
        <v>40.654000000000003</v>
      </c>
      <c r="F108">
        <v>0</v>
      </c>
      <c r="G108">
        <v>0</v>
      </c>
      <c r="H108">
        <v>0</v>
      </c>
      <c r="I108" s="29">
        <f t="shared" si="21"/>
        <v>40.654000000000003</v>
      </c>
      <c r="J108" s="31">
        <f t="shared" si="22"/>
        <v>0</v>
      </c>
      <c r="K108" s="31">
        <f t="shared" si="23"/>
        <v>0</v>
      </c>
      <c r="L108" s="31">
        <f t="shared" si="24"/>
        <v>0</v>
      </c>
      <c r="M108" s="31">
        <f t="shared" si="25"/>
        <v>100</v>
      </c>
      <c r="N108" s="45">
        <f t="shared" si="26"/>
        <v>100</v>
      </c>
      <c r="O108">
        <v>0.60799999999999998</v>
      </c>
      <c r="P108">
        <v>1.9379999999999999</v>
      </c>
      <c r="Q108" s="15">
        <f t="shared" si="27"/>
        <v>2.5459999999999998</v>
      </c>
      <c r="R108">
        <v>5.125</v>
      </c>
      <c r="S108" s="29">
        <f t="shared" si="28"/>
        <v>7.6709999999999994</v>
      </c>
      <c r="T108" s="31">
        <f t="shared" si="29"/>
        <v>1.4955477935750479</v>
      </c>
      <c r="U108" s="31">
        <f t="shared" si="30"/>
        <v>4.7670585920204651</v>
      </c>
      <c r="V108" s="31">
        <f t="shared" si="31"/>
        <v>6.2626063855955119</v>
      </c>
      <c r="W108" s="31">
        <f t="shared" si="32"/>
        <v>12.606385595513355</v>
      </c>
      <c r="X108" s="31">
        <f t="shared" si="33"/>
        <v>18.868991981108866</v>
      </c>
      <c r="Z108" s="15">
        <v>0</v>
      </c>
      <c r="AA108" s="15">
        <v>0</v>
      </c>
      <c r="AB108" s="31">
        <f t="shared" si="17"/>
        <v>0</v>
      </c>
      <c r="AC108" s="31">
        <f t="shared" si="18"/>
        <v>0</v>
      </c>
      <c r="AE108" s="15">
        <v>3.23</v>
      </c>
      <c r="AF108" s="15">
        <v>4.6429999999999998</v>
      </c>
      <c r="AG108" s="38">
        <f t="shared" si="19"/>
        <v>7.9450976533674416</v>
      </c>
      <c r="AH108" s="38">
        <f t="shared" si="20"/>
        <v>11.420770403896293</v>
      </c>
    </row>
    <row r="109" spans="1:34" ht="14.5" x14ac:dyDescent="0.35">
      <c r="A109" s="39" t="s">
        <v>252</v>
      </c>
      <c r="B109" s="39" t="s">
        <v>374</v>
      </c>
      <c r="C109" s="39" t="s">
        <v>458</v>
      </c>
      <c r="D109" t="s">
        <v>214</v>
      </c>
      <c r="E109">
        <v>1.236</v>
      </c>
      <c r="F109">
        <v>0</v>
      </c>
      <c r="G109">
        <v>0</v>
      </c>
      <c r="H109">
        <v>0</v>
      </c>
      <c r="I109" s="29">
        <f t="shared" si="21"/>
        <v>1.236</v>
      </c>
      <c r="J109" s="31">
        <f t="shared" si="22"/>
        <v>0</v>
      </c>
      <c r="K109" s="31">
        <f t="shared" si="23"/>
        <v>0</v>
      </c>
      <c r="L109" s="31">
        <f t="shared" si="24"/>
        <v>0</v>
      </c>
      <c r="M109" s="31">
        <f t="shared" si="25"/>
        <v>100</v>
      </c>
      <c r="N109" s="45">
        <f t="shared" si="26"/>
        <v>100</v>
      </c>
      <c r="O109">
        <v>0</v>
      </c>
      <c r="P109">
        <v>1.0999999999999999E-2</v>
      </c>
      <c r="Q109" s="15">
        <f t="shared" si="27"/>
        <v>1.0999999999999999E-2</v>
      </c>
      <c r="R109">
        <v>5.2999999999999999E-2</v>
      </c>
      <c r="S109" s="29">
        <f t="shared" si="28"/>
        <v>6.4000000000000001E-2</v>
      </c>
      <c r="T109" s="31">
        <f t="shared" si="29"/>
        <v>0</v>
      </c>
      <c r="U109" s="31">
        <f t="shared" si="30"/>
        <v>0.88996763754045305</v>
      </c>
      <c r="V109" s="31">
        <f t="shared" si="31"/>
        <v>0.88996763754045305</v>
      </c>
      <c r="W109" s="31">
        <f t="shared" si="32"/>
        <v>4.2880258899676376</v>
      </c>
      <c r="X109" s="31">
        <f t="shared" si="33"/>
        <v>5.1779935275080913</v>
      </c>
      <c r="Z109" s="15">
        <v>0.186</v>
      </c>
      <c r="AA109" s="15">
        <v>0.17199999999999999</v>
      </c>
      <c r="AB109" s="31">
        <f t="shared" si="17"/>
        <v>15.048543689320388</v>
      </c>
      <c r="AC109" s="31">
        <f t="shared" si="18"/>
        <v>13.915857605177992</v>
      </c>
      <c r="AE109" s="15">
        <v>4.3999999999999997E-2</v>
      </c>
      <c r="AF109" s="15">
        <v>6.7000000000000004E-2</v>
      </c>
      <c r="AG109" s="38">
        <f t="shared" si="19"/>
        <v>3.5598705501618122</v>
      </c>
      <c r="AH109" s="38">
        <f t="shared" si="20"/>
        <v>5.4207119741100325</v>
      </c>
    </row>
    <row r="110" spans="1:34" ht="14.5" x14ac:dyDescent="0.35">
      <c r="A110" s="39" t="s">
        <v>253</v>
      </c>
      <c r="B110" s="39" t="s">
        <v>375</v>
      </c>
      <c r="C110" s="39" t="s">
        <v>458</v>
      </c>
      <c r="D110" t="s">
        <v>214</v>
      </c>
      <c r="E110">
        <v>1.514</v>
      </c>
      <c r="F110">
        <v>0</v>
      </c>
      <c r="G110">
        <v>0</v>
      </c>
      <c r="H110">
        <v>0</v>
      </c>
      <c r="I110" s="29">
        <f t="shared" si="21"/>
        <v>1.514</v>
      </c>
      <c r="J110" s="31">
        <f t="shared" si="22"/>
        <v>0</v>
      </c>
      <c r="K110" s="31">
        <f t="shared" si="23"/>
        <v>0</v>
      </c>
      <c r="L110" s="31">
        <f t="shared" si="24"/>
        <v>0</v>
      </c>
      <c r="M110" s="31">
        <f t="shared" si="25"/>
        <v>100</v>
      </c>
      <c r="N110" s="45">
        <f t="shared" si="26"/>
        <v>100</v>
      </c>
      <c r="O110">
        <v>3.7999999999999999E-2</v>
      </c>
      <c r="P110">
        <v>0.02</v>
      </c>
      <c r="Q110" s="15">
        <f t="shared" si="27"/>
        <v>5.7999999999999996E-2</v>
      </c>
      <c r="R110">
        <v>0.09</v>
      </c>
      <c r="S110" s="29">
        <f t="shared" si="28"/>
        <v>0.14799999999999999</v>
      </c>
      <c r="T110" s="31">
        <f t="shared" si="29"/>
        <v>2.509907529722589</v>
      </c>
      <c r="U110" s="31">
        <f t="shared" si="30"/>
        <v>1.321003963011889</v>
      </c>
      <c r="V110" s="31">
        <f t="shared" si="31"/>
        <v>3.8309114927344776</v>
      </c>
      <c r="W110" s="31">
        <f t="shared" si="32"/>
        <v>5.9445178335535003</v>
      </c>
      <c r="X110" s="31">
        <f t="shared" si="33"/>
        <v>9.7754293262879788</v>
      </c>
      <c r="Z110" s="15">
        <v>0</v>
      </c>
      <c r="AA110" s="15">
        <v>0</v>
      </c>
      <c r="AB110" s="31">
        <f t="shared" si="17"/>
        <v>0</v>
      </c>
      <c r="AC110" s="31">
        <f t="shared" si="18"/>
        <v>0</v>
      </c>
      <c r="AE110" s="15">
        <v>0.06</v>
      </c>
      <c r="AF110" s="15">
        <v>0.112</v>
      </c>
      <c r="AG110" s="38">
        <f t="shared" si="19"/>
        <v>3.9630118890356671</v>
      </c>
      <c r="AH110" s="38">
        <f t="shared" si="20"/>
        <v>7.3976221928665788</v>
      </c>
    </row>
    <row r="111" spans="1:34" ht="14.5" x14ac:dyDescent="0.35">
      <c r="A111" s="39" t="s">
        <v>254</v>
      </c>
      <c r="B111" s="39" t="s">
        <v>376</v>
      </c>
      <c r="C111" s="39" t="s">
        <v>458</v>
      </c>
      <c r="D111" t="s">
        <v>214</v>
      </c>
      <c r="E111">
        <v>1.169</v>
      </c>
      <c r="F111">
        <v>0</v>
      </c>
      <c r="G111">
        <v>0</v>
      </c>
      <c r="H111">
        <v>0</v>
      </c>
      <c r="I111" s="29">
        <f t="shared" si="21"/>
        <v>1.169</v>
      </c>
      <c r="J111" s="31">
        <f t="shared" si="22"/>
        <v>0</v>
      </c>
      <c r="K111" s="31">
        <f t="shared" si="23"/>
        <v>0</v>
      </c>
      <c r="L111" s="31">
        <f t="shared" si="24"/>
        <v>0</v>
      </c>
      <c r="M111" s="31">
        <f t="shared" si="25"/>
        <v>100</v>
      </c>
      <c r="N111" s="45">
        <f t="shared" si="26"/>
        <v>100</v>
      </c>
      <c r="O111">
        <v>0</v>
      </c>
      <c r="P111">
        <v>2E-3</v>
      </c>
      <c r="Q111" s="15">
        <f t="shared" si="27"/>
        <v>2E-3</v>
      </c>
      <c r="R111">
        <v>1.0999999999999999E-2</v>
      </c>
      <c r="S111" s="29">
        <f t="shared" si="28"/>
        <v>1.2999999999999999E-2</v>
      </c>
      <c r="T111" s="31">
        <f t="shared" si="29"/>
        <v>0</v>
      </c>
      <c r="U111" s="31">
        <f t="shared" si="30"/>
        <v>0.17108639863130881</v>
      </c>
      <c r="V111" s="31">
        <f t="shared" si="31"/>
        <v>0.17108639863130881</v>
      </c>
      <c r="W111" s="31">
        <f t="shared" si="32"/>
        <v>0.94097519247219841</v>
      </c>
      <c r="X111" s="31">
        <f t="shared" si="33"/>
        <v>1.1120615911035072</v>
      </c>
      <c r="Z111" s="15">
        <v>0</v>
      </c>
      <c r="AA111" s="15">
        <v>0</v>
      </c>
      <c r="AB111" s="31">
        <f t="shared" si="17"/>
        <v>0</v>
      </c>
      <c r="AC111" s="31">
        <f t="shared" si="18"/>
        <v>0</v>
      </c>
      <c r="AE111" s="15">
        <v>4.0000000000000001E-3</v>
      </c>
      <c r="AF111" s="15">
        <v>1.6E-2</v>
      </c>
      <c r="AG111" s="38">
        <f t="shared" si="19"/>
        <v>0.34217279726261762</v>
      </c>
      <c r="AH111" s="38">
        <f t="shared" si="20"/>
        <v>1.3686911890504705</v>
      </c>
    </row>
    <row r="112" spans="1:34" ht="14.5" x14ac:dyDescent="0.35">
      <c r="A112" s="39" t="s">
        <v>255</v>
      </c>
      <c r="B112" s="39" t="s">
        <v>377</v>
      </c>
      <c r="C112" s="39" t="s">
        <v>458</v>
      </c>
      <c r="D112" t="s">
        <v>214</v>
      </c>
      <c r="E112">
        <v>1.508</v>
      </c>
      <c r="F112">
        <v>0</v>
      </c>
      <c r="G112">
        <v>0</v>
      </c>
      <c r="H112">
        <v>0</v>
      </c>
      <c r="I112" s="29">
        <f t="shared" si="21"/>
        <v>1.508</v>
      </c>
      <c r="J112" s="31">
        <f t="shared" si="22"/>
        <v>0</v>
      </c>
      <c r="K112" s="31">
        <f t="shared" si="23"/>
        <v>0</v>
      </c>
      <c r="L112" s="31">
        <f t="shared" si="24"/>
        <v>0</v>
      </c>
      <c r="M112" s="31">
        <f t="shared" si="25"/>
        <v>100</v>
      </c>
      <c r="N112" s="45">
        <f t="shared" si="26"/>
        <v>100</v>
      </c>
      <c r="O112">
        <v>7.0000000000000001E-3</v>
      </c>
      <c r="P112">
        <v>1.4E-2</v>
      </c>
      <c r="Q112" s="15">
        <f t="shared" si="27"/>
        <v>2.1000000000000001E-2</v>
      </c>
      <c r="R112">
        <v>0.03</v>
      </c>
      <c r="S112" s="29">
        <f t="shared" si="28"/>
        <v>5.1000000000000004E-2</v>
      </c>
      <c r="T112" s="31">
        <f t="shared" si="29"/>
        <v>0.46419098143236071</v>
      </c>
      <c r="U112" s="31">
        <f t="shared" si="30"/>
        <v>0.92838196286472141</v>
      </c>
      <c r="V112" s="31">
        <f t="shared" si="31"/>
        <v>1.3925729442970822</v>
      </c>
      <c r="W112" s="31">
        <f t="shared" si="32"/>
        <v>1.989389920424403</v>
      </c>
      <c r="X112" s="31">
        <f t="shared" si="33"/>
        <v>3.3819628647214857</v>
      </c>
      <c r="Z112" s="15">
        <v>0</v>
      </c>
      <c r="AA112" s="15">
        <v>0</v>
      </c>
      <c r="AB112" s="31">
        <f t="shared" si="17"/>
        <v>0</v>
      </c>
      <c r="AC112" s="31">
        <f t="shared" si="18"/>
        <v>0</v>
      </c>
      <c r="AE112" s="15">
        <v>2.9000000000000001E-2</v>
      </c>
      <c r="AF112" s="15">
        <v>5.6000000000000001E-2</v>
      </c>
      <c r="AG112" s="38">
        <f t="shared" si="19"/>
        <v>1.9230769230769231</v>
      </c>
      <c r="AH112" s="38">
        <f t="shared" si="20"/>
        <v>3.7135278514588856</v>
      </c>
    </row>
    <row r="113" spans="1:34" ht="14.5" x14ac:dyDescent="0.35">
      <c r="A113" s="39" t="s">
        <v>256</v>
      </c>
      <c r="B113" s="39" t="s">
        <v>378</v>
      </c>
      <c r="C113" s="39" t="s">
        <v>458</v>
      </c>
      <c r="D113" t="s">
        <v>214</v>
      </c>
      <c r="E113">
        <v>2.1999999999999999E-2</v>
      </c>
      <c r="F113">
        <v>0</v>
      </c>
      <c r="G113">
        <v>0</v>
      </c>
      <c r="H113">
        <v>0</v>
      </c>
      <c r="I113" s="29">
        <f t="shared" si="21"/>
        <v>2.1999999999999999E-2</v>
      </c>
      <c r="J113" s="31">
        <f t="shared" si="22"/>
        <v>0</v>
      </c>
      <c r="K113" s="31">
        <f t="shared" si="23"/>
        <v>0</v>
      </c>
      <c r="L113" s="31">
        <f t="shared" si="24"/>
        <v>0</v>
      </c>
      <c r="M113" s="31">
        <f t="shared" si="25"/>
        <v>100</v>
      </c>
      <c r="N113" s="45">
        <f t="shared" si="26"/>
        <v>100</v>
      </c>
      <c r="O113">
        <v>0</v>
      </c>
      <c r="P113">
        <v>0</v>
      </c>
      <c r="Q113" s="15">
        <f t="shared" si="27"/>
        <v>0</v>
      </c>
      <c r="R113">
        <v>0</v>
      </c>
      <c r="S113" s="29">
        <f t="shared" si="28"/>
        <v>0</v>
      </c>
      <c r="T113" s="31">
        <f t="shared" si="29"/>
        <v>0</v>
      </c>
      <c r="U113" s="31">
        <f t="shared" si="30"/>
        <v>0</v>
      </c>
      <c r="V113" s="31">
        <f t="shared" si="31"/>
        <v>0</v>
      </c>
      <c r="W113" s="31">
        <f t="shared" si="32"/>
        <v>0</v>
      </c>
      <c r="X113" s="31">
        <f t="shared" si="33"/>
        <v>0</v>
      </c>
      <c r="Z113" s="15">
        <v>0</v>
      </c>
      <c r="AA113" s="15">
        <v>0</v>
      </c>
      <c r="AB113" s="31">
        <f t="shared" si="17"/>
        <v>0</v>
      </c>
      <c r="AC113" s="31">
        <f t="shared" si="18"/>
        <v>0</v>
      </c>
      <c r="AE113" s="15">
        <v>0</v>
      </c>
      <c r="AF113" s="15">
        <v>0</v>
      </c>
      <c r="AG113" s="38">
        <f t="shared" si="19"/>
        <v>0</v>
      </c>
      <c r="AH113" s="38">
        <f t="shared" si="20"/>
        <v>0</v>
      </c>
    </row>
    <row r="114" spans="1:34" ht="14.5" x14ac:dyDescent="0.35">
      <c r="A114" s="39" t="s">
        <v>257</v>
      </c>
      <c r="B114" s="39" t="s">
        <v>379</v>
      </c>
      <c r="C114" s="39" t="s">
        <v>458</v>
      </c>
      <c r="D114" t="s">
        <v>214</v>
      </c>
      <c r="E114">
        <v>2.5000000000000001E-2</v>
      </c>
      <c r="F114">
        <v>0</v>
      </c>
      <c r="G114">
        <v>0</v>
      </c>
      <c r="H114">
        <v>0</v>
      </c>
      <c r="I114" s="29">
        <f t="shared" si="21"/>
        <v>2.5000000000000001E-2</v>
      </c>
      <c r="J114" s="31">
        <f t="shared" si="22"/>
        <v>0</v>
      </c>
      <c r="K114" s="31">
        <f t="shared" si="23"/>
        <v>0</v>
      </c>
      <c r="L114" s="31">
        <f t="shared" si="24"/>
        <v>0</v>
      </c>
      <c r="M114" s="31">
        <f t="shared" si="25"/>
        <v>100</v>
      </c>
      <c r="N114" s="45">
        <f t="shared" si="26"/>
        <v>100</v>
      </c>
      <c r="O114">
        <v>0</v>
      </c>
      <c r="P114">
        <v>0</v>
      </c>
      <c r="Q114" s="15">
        <f t="shared" si="27"/>
        <v>0</v>
      </c>
      <c r="R114">
        <v>0</v>
      </c>
      <c r="S114" s="29">
        <f t="shared" si="28"/>
        <v>0</v>
      </c>
      <c r="T114" s="31">
        <f t="shared" si="29"/>
        <v>0</v>
      </c>
      <c r="U114" s="31">
        <f t="shared" si="30"/>
        <v>0</v>
      </c>
      <c r="V114" s="31">
        <f t="shared" si="31"/>
        <v>0</v>
      </c>
      <c r="W114" s="31">
        <f t="shared" si="32"/>
        <v>0</v>
      </c>
      <c r="X114" s="31">
        <f t="shared" si="33"/>
        <v>0</v>
      </c>
      <c r="Z114" s="15">
        <v>0</v>
      </c>
      <c r="AA114" s="15">
        <v>0</v>
      </c>
      <c r="AB114" s="31">
        <f t="shared" si="17"/>
        <v>0</v>
      </c>
      <c r="AC114" s="31">
        <f t="shared" si="18"/>
        <v>0</v>
      </c>
      <c r="AE114" s="15">
        <v>0</v>
      </c>
      <c r="AF114" s="15">
        <v>0</v>
      </c>
      <c r="AG114" s="38">
        <f t="shared" si="19"/>
        <v>0</v>
      </c>
      <c r="AH114" s="38">
        <f t="shared" si="20"/>
        <v>0</v>
      </c>
    </row>
    <row r="115" spans="1:34" ht="14.5" x14ac:dyDescent="0.35">
      <c r="A115" s="39" t="s">
        <v>258</v>
      </c>
      <c r="B115" s="39" t="s">
        <v>380</v>
      </c>
      <c r="C115" s="39" t="s">
        <v>458</v>
      </c>
      <c r="D115" t="s">
        <v>214</v>
      </c>
      <c r="E115">
        <v>6.4000000000000001E-2</v>
      </c>
      <c r="F115">
        <v>0</v>
      </c>
      <c r="G115">
        <v>0</v>
      </c>
      <c r="H115">
        <v>0</v>
      </c>
      <c r="I115" s="29">
        <f t="shared" si="21"/>
        <v>6.4000000000000001E-2</v>
      </c>
      <c r="J115" s="31">
        <f t="shared" si="22"/>
        <v>0</v>
      </c>
      <c r="K115" s="31">
        <f t="shared" si="23"/>
        <v>0</v>
      </c>
      <c r="L115" s="31">
        <f t="shared" si="24"/>
        <v>0</v>
      </c>
      <c r="M115" s="31">
        <f t="shared" si="25"/>
        <v>100</v>
      </c>
      <c r="N115" s="45">
        <f t="shared" si="26"/>
        <v>100</v>
      </c>
      <c r="O115">
        <v>0</v>
      </c>
      <c r="P115">
        <v>1E-3</v>
      </c>
      <c r="Q115" s="15">
        <f t="shared" si="27"/>
        <v>1E-3</v>
      </c>
      <c r="R115">
        <v>0.02</v>
      </c>
      <c r="S115" s="29">
        <f t="shared" si="28"/>
        <v>2.1000000000000001E-2</v>
      </c>
      <c r="T115" s="31">
        <f t="shared" si="29"/>
        <v>0</v>
      </c>
      <c r="U115" s="31">
        <f t="shared" si="30"/>
        <v>1.5625</v>
      </c>
      <c r="V115" s="31">
        <f t="shared" si="31"/>
        <v>1.5625</v>
      </c>
      <c r="W115" s="31">
        <f t="shared" si="32"/>
        <v>31.25</v>
      </c>
      <c r="X115" s="31">
        <f t="shared" si="33"/>
        <v>32.8125</v>
      </c>
      <c r="Z115" s="15">
        <v>0</v>
      </c>
      <c r="AA115" s="15">
        <v>0</v>
      </c>
      <c r="AB115" s="31">
        <f t="shared" si="17"/>
        <v>0</v>
      </c>
      <c r="AC115" s="31">
        <f t="shared" si="18"/>
        <v>0</v>
      </c>
      <c r="AE115" s="15">
        <v>5.0000000000000001E-3</v>
      </c>
      <c r="AF115" s="15">
        <v>2.5999999999999999E-2</v>
      </c>
      <c r="AG115" s="38">
        <f t="shared" si="19"/>
        <v>7.8125</v>
      </c>
      <c r="AH115" s="38">
        <f t="shared" si="20"/>
        <v>40.625</v>
      </c>
    </row>
    <row r="116" spans="1:34" ht="14.5" x14ac:dyDescent="0.35">
      <c r="A116" s="39" t="s">
        <v>259</v>
      </c>
      <c r="B116" s="39" t="s">
        <v>381</v>
      </c>
      <c r="C116" s="39" t="s">
        <v>458</v>
      </c>
      <c r="D116" t="s">
        <v>214</v>
      </c>
      <c r="E116">
        <v>3.5999999999999997E-2</v>
      </c>
      <c r="F116">
        <v>0</v>
      </c>
      <c r="G116">
        <v>0</v>
      </c>
      <c r="H116">
        <v>0</v>
      </c>
      <c r="I116" s="29">
        <f t="shared" si="21"/>
        <v>3.5999999999999997E-2</v>
      </c>
      <c r="J116" s="31">
        <f t="shared" si="22"/>
        <v>0</v>
      </c>
      <c r="K116" s="31">
        <f t="shared" si="23"/>
        <v>0</v>
      </c>
      <c r="L116" s="31">
        <f t="shared" si="24"/>
        <v>0</v>
      </c>
      <c r="M116" s="31">
        <f t="shared" si="25"/>
        <v>100</v>
      </c>
      <c r="N116" s="45">
        <f t="shared" si="26"/>
        <v>100</v>
      </c>
      <c r="O116">
        <v>0</v>
      </c>
      <c r="P116">
        <v>0</v>
      </c>
      <c r="Q116" s="15">
        <f t="shared" si="27"/>
        <v>0</v>
      </c>
      <c r="R116">
        <v>0</v>
      </c>
      <c r="S116" s="29">
        <f t="shared" si="28"/>
        <v>0</v>
      </c>
      <c r="T116" s="31">
        <f t="shared" si="29"/>
        <v>0</v>
      </c>
      <c r="U116" s="31">
        <f t="shared" si="30"/>
        <v>0</v>
      </c>
      <c r="V116" s="31">
        <f t="shared" si="31"/>
        <v>0</v>
      </c>
      <c r="W116" s="31">
        <f t="shared" si="32"/>
        <v>0</v>
      </c>
      <c r="X116" s="31">
        <f t="shared" si="33"/>
        <v>0</v>
      </c>
      <c r="Z116" s="15">
        <v>0</v>
      </c>
      <c r="AA116" s="15">
        <v>0</v>
      </c>
      <c r="AB116" s="31">
        <f t="shared" si="17"/>
        <v>0</v>
      </c>
      <c r="AC116" s="31">
        <f t="shared" si="18"/>
        <v>0</v>
      </c>
      <c r="AE116" s="15">
        <v>0</v>
      </c>
      <c r="AF116" s="15">
        <v>0</v>
      </c>
      <c r="AG116" s="38">
        <f t="shared" si="19"/>
        <v>0</v>
      </c>
      <c r="AH116" s="38">
        <f t="shared" si="20"/>
        <v>0</v>
      </c>
    </row>
    <row r="117" spans="1:34" ht="14.5" x14ac:dyDescent="0.35">
      <c r="A117" s="39" t="s">
        <v>260</v>
      </c>
      <c r="B117" s="39" t="s">
        <v>382</v>
      </c>
      <c r="C117" s="39" t="s">
        <v>458</v>
      </c>
      <c r="D117" t="s">
        <v>214</v>
      </c>
      <c r="E117">
        <v>3.5999999999999997E-2</v>
      </c>
      <c r="F117">
        <v>0</v>
      </c>
      <c r="G117">
        <v>0</v>
      </c>
      <c r="H117">
        <v>0</v>
      </c>
      <c r="I117" s="29">
        <f t="shared" si="21"/>
        <v>3.5999999999999997E-2</v>
      </c>
      <c r="J117" s="31">
        <f t="shared" si="22"/>
        <v>0</v>
      </c>
      <c r="K117" s="31">
        <f t="shared" si="23"/>
        <v>0</v>
      </c>
      <c r="L117" s="31">
        <f t="shared" si="24"/>
        <v>0</v>
      </c>
      <c r="M117" s="31">
        <f t="shared" si="25"/>
        <v>100</v>
      </c>
      <c r="N117" s="45">
        <f t="shared" si="26"/>
        <v>100</v>
      </c>
      <c r="O117">
        <v>0</v>
      </c>
      <c r="P117">
        <v>0</v>
      </c>
      <c r="Q117" s="15">
        <f t="shared" si="27"/>
        <v>0</v>
      </c>
      <c r="R117">
        <v>0</v>
      </c>
      <c r="S117" s="29">
        <f t="shared" si="28"/>
        <v>0</v>
      </c>
      <c r="T117" s="31">
        <f t="shared" si="29"/>
        <v>0</v>
      </c>
      <c r="U117" s="31">
        <f t="shared" si="30"/>
        <v>0</v>
      </c>
      <c r="V117" s="31">
        <f t="shared" si="31"/>
        <v>0</v>
      </c>
      <c r="W117" s="31">
        <f t="shared" si="32"/>
        <v>0</v>
      </c>
      <c r="X117" s="31">
        <f t="shared" si="33"/>
        <v>0</v>
      </c>
      <c r="Z117" s="15">
        <v>0</v>
      </c>
      <c r="AA117" s="15">
        <v>0</v>
      </c>
      <c r="AB117" s="31">
        <f t="shared" si="17"/>
        <v>0</v>
      </c>
      <c r="AC117" s="31">
        <f t="shared" si="18"/>
        <v>0</v>
      </c>
      <c r="AE117" s="15">
        <v>0</v>
      </c>
      <c r="AF117" s="15">
        <v>0</v>
      </c>
      <c r="AG117" s="38">
        <f t="shared" si="19"/>
        <v>0</v>
      </c>
      <c r="AH117" s="38">
        <f t="shared" si="20"/>
        <v>0</v>
      </c>
    </row>
    <row r="118" spans="1:34" ht="14.5" x14ac:dyDescent="0.35">
      <c r="A118" s="39" t="s">
        <v>261</v>
      </c>
      <c r="B118" s="39" t="s">
        <v>383</v>
      </c>
      <c r="C118" s="39" t="s">
        <v>458</v>
      </c>
      <c r="D118" t="s">
        <v>214</v>
      </c>
      <c r="E118">
        <v>6.0999999999999999E-2</v>
      </c>
      <c r="F118">
        <v>0</v>
      </c>
      <c r="G118">
        <v>0</v>
      </c>
      <c r="H118">
        <v>0</v>
      </c>
      <c r="I118" s="29">
        <f t="shared" si="21"/>
        <v>6.0999999999999999E-2</v>
      </c>
      <c r="J118" s="31">
        <f t="shared" si="22"/>
        <v>0</v>
      </c>
      <c r="K118" s="31">
        <f t="shared" si="23"/>
        <v>0</v>
      </c>
      <c r="L118" s="31">
        <f t="shared" si="24"/>
        <v>0</v>
      </c>
      <c r="M118" s="31">
        <f t="shared" si="25"/>
        <v>100</v>
      </c>
      <c r="N118" s="45">
        <f t="shared" si="26"/>
        <v>100</v>
      </c>
      <c r="O118">
        <v>0</v>
      </c>
      <c r="P118">
        <v>0</v>
      </c>
      <c r="Q118" s="15">
        <f t="shared" si="27"/>
        <v>0</v>
      </c>
      <c r="R118">
        <v>0</v>
      </c>
      <c r="S118" s="29">
        <f t="shared" si="28"/>
        <v>0</v>
      </c>
      <c r="T118" s="31">
        <f t="shared" si="29"/>
        <v>0</v>
      </c>
      <c r="U118" s="31">
        <f t="shared" si="30"/>
        <v>0</v>
      </c>
      <c r="V118" s="31">
        <f t="shared" si="31"/>
        <v>0</v>
      </c>
      <c r="W118" s="31">
        <f t="shared" si="32"/>
        <v>0</v>
      </c>
      <c r="X118" s="31">
        <f t="shared" si="33"/>
        <v>0</v>
      </c>
      <c r="Z118" s="15">
        <v>0</v>
      </c>
      <c r="AA118" s="15">
        <v>0</v>
      </c>
      <c r="AB118" s="31">
        <f t="shared" si="17"/>
        <v>0</v>
      </c>
      <c r="AC118" s="31">
        <f t="shared" si="18"/>
        <v>0</v>
      </c>
      <c r="AE118" s="15">
        <v>0</v>
      </c>
      <c r="AF118" s="15">
        <v>0</v>
      </c>
      <c r="AG118" s="38">
        <f t="shared" si="19"/>
        <v>0</v>
      </c>
      <c r="AH118" s="38">
        <f t="shared" si="20"/>
        <v>0</v>
      </c>
    </row>
    <row r="119" spans="1:34" ht="14.5" x14ac:dyDescent="0.35">
      <c r="A119" s="39" t="s">
        <v>262</v>
      </c>
      <c r="B119" s="39" t="s">
        <v>384</v>
      </c>
      <c r="C119" s="39" t="s">
        <v>458</v>
      </c>
      <c r="D119" t="s">
        <v>214</v>
      </c>
      <c r="E119">
        <v>6.1689999999999996</v>
      </c>
      <c r="F119">
        <v>0</v>
      </c>
      <c r="G119">
        <v>0</v>
      </c>
      <c r="H119">
        <v>0</v>
      </c>
      <c r="I119" s="29">
        <f t="shared" si="21"/>
        <v>6.1689999999999996</v>
      </c>
      <c r="J119" s="31">
        <f t="shared" si="22"/>
        <v>0</v>
      </c>
      <c r="K119" s="31">
        <f t="shared" si="23"/>
        <v>0</v>
      </c>
      <c r="L119" s="31">
        <f t="shared" si="24"/>
        <v>0</v>
      </c>
      <c r="M119" s="31">
        <f t="shared" si="25"/>
        <v>100</v>
      </c>
      <c r="N119" s="45">
        <f t="shared" si="26"/>
        <v>100</v>
      </c>
      <c r="O119">
        <v>5.5E-2</v>
      </c>
      <c r="P119">
        <v>5.6000000000000001E-2</v>
      </c>
      <c r="Q119" s="15">
        <f t="shared" si="27"/>
        <v>0.111</v>
      </c>
      <c r="R119">
        <v>0.496</v>
      </c>
      <c r="S119" s="29">
        <f t="shared" si="28"/>
        <v>0.60699999999999998</v>
      </c>
      <c r="T119" s="31">
        <f t="shared" si="29"/>
        <v>0.89155454692818936</v>
      </c>
      <c r="U119" s="31">
        <f t="shared" si="30"/>
        <v>0.90776462959961091</v>
      </c>
      <c r="V119" s="31">
        <f t="shared" si="31"/>
        <v>1.7993191765278003</v>
      </c>
      <c r="W119" s="31">
        <f t="shared" si="32"/>
        <v>8.0402010050251249</v>
      </c>
      <c r="X119" s="31">
        <f t="shared" si="33"/>
        <v>9.8395201815529258</v>
      </c>
      <c r="Z119" s="15">
        <v>0</v>
      </c>
      <c r="AA119" s="15">
        <v>0</v>
      </c>
      <c r="AB119" s="31">
        <f t="shared" si="17"/>
        <v>0</v>
      </c>
      <c r="AC119" s="31">
        <f t="shared" si="18"/>
        <v>0</v>
      </c>
      <c r="AE119" s="15">
        <v>0.104</v>
      </c>
      <c r="AF119" s="15">
        <v>0.39500000000000002</v>
      </c>
      <c r="AG119" s="38">
        <f t="shared" si="19"/>
        <v>1.6858485978278488</v>
      </c>
      <c r="AH119" s="38">
        <f t="shared" si="20"/>
        <v>6.4029826552115416</v>
      </c>
    </row>
    <row r="120" spans="1:34" ht="14.5" x14ac:dyDescent="0.35">
      <c r="A120" s="39" t="s">
        <v>263</v>
      </c>
      <c r="B120" s="39" t="s">
        <v>385</v>
      </c>
      <c r="C120" s="39" t="s">
        <v>458</v>
      </c>
      <c r="D120" t="s">
        <v>214</v>
      </c>
      <c r="E120">
        <v>1.9E-2</v>
      </c>
      <c r="F120">
        <v>0</v>
      </c>
      <c r="G120">
        <v>0</v>
      </c>
      <c r="H120">
        <v>0</v>
      </c>
      <c r="I120" s="29">
        <f t="shared" si="21"/>
        <v>1.9E-2</v>
      </c>
      <c r="J120" s="31">
        <f t="shared" si="22"/>
        <v>0</v>
      </c>
      <c r="K120" s="31">
        <f t="shared" si="23"/>
        <v>0</v>
      </c>
      <c r="L120" s="31">
        <f t="shared" si="24"/>
        <v>0</v>
      </c>
      <c r="M120" s="31">
        <f t="shared" si="25"/>
        <v>100</v>
      </c>
      <c r="N120" s="45">
        <f t="shared" si="26"/>
        <v>100</v>
      </c>
      <c r="O120">
        <v>0</v>
      </c>
      <c r="P120">
        <v>0</v>
      </c>
      <c r="Q120" s="15">
        <f t="shared" si="27"/>
        <v>0</v>
      </c>
      <c r="R120">
        <v>0</v>
      </c>
      <c r="S120" s="29">
        <f t="shared" si="28"/>
        <v>0</v>
      </c>
      <c r="T120" s="31">
        <f t="shared" si="29"/>
        <v>0</v>
      </c>
      <c r="U120" s="31">
        <f t="shared" si="30"/>
        <v>0</v>
      </c>
      <c r="V120" s="31">
        <f t="shared" si="31"/>
        <v>0</v>
      </c>
      <c r="W120" s="31">
        <f t="shared" si="32"/>
        <v>0</v>
      </c>
      <c r="X120" s="31">
        <f t="shared" si="33"/>
        <v>0</v>
      </c>
      <c r="Z120" s="15">
        <v>0</v>
      </c>
      <c r="AA120" s="15">
        <v>0</v>
      </c>
      <c r="AB120" s="31">
        <f t="shared" si="17"/>
        <v>0</v>
      </c>
      <c r="AC120" s="31">
        <f t="shared" si="18"/>
        <v>0</v>
      </c>
      <c r="AE120" s="15">
        <v>0</v>
      </c>
      <c r="AF120" s="15">
        <v>0</v>
      </c>
      <c r="AG120" s="38">
        <f t="shared" si="19"/>
        <v>0</v>
      </c>
      <c r="AH120" s="38">
        <f t="shared" si="20"/>
        <v>0</v>
      </c>
    </row>
    <row r="121" spans="1:34" ht="14.5" x14ac:dyDescent="0.35">
      <c r="A121" s="39" t="s">
        <v>264</v>
      </c>
      <c r="B121" s="39" t="s">
        <v>386</v>
      </c>
      <c r="C121" s="39" t="s">
        <v>458</v>
      </c>
      <c r="D121" t="s">
        <v>214</v>
      </c>
      <c r="E121">
        <v>4.2000000000000003E-2</v>
      </c>
      <c r="F121">
        <v>0</v>
      </c>
      <c r="G121">
        <v>0</v>
      </c>
      <c r="H121">
        <v>0</v>
      </c>
      <c r="I121" s="29">
        <f t="shared" si="21"/>
        <v>4.2000000000000003E-2</v>
      </c>
      <c r="J121" s="31">
        <f t="shared" si="22"/>
        <v>0</v>
      </c>
      <c r="K121" s="31">
        <f t="shared" si="23"/>
        <v>0</v>
      </c>
      <c r="L121" s="31">
        <f t="shared" si="24"/>
        <v>0</v>
      </c>
      <c r="M121" s="31">
        <f t="shared" si="25"/>
        <v>100</v>
      </c>
      <c r="N121" s="45">
        <f t="shared" si="26"/>
        <v>100</v>
      </c>
      <c r="O121">
        <v>0</v>
      </c>
      <c r="P121">
        <v>0</v>
      </c>
      <c r="Q121" s="15">
        <f t="shared" si="27"/>
        <v>0</v>
      </c>
      <c r="R121">
        <v>0</v>
      </c>
      <c r="S121" s="29">
        <f t="shared" si="28"/>
        <v>0</v>
      </c>
      <c r="T121" s="31">
        <f t="shared" si="29"/>
        <v>0</v>
      </c>
      <c r="U121" s="31">
        <f t="shared" si="30"/>
        <v>0</v>
      </c>
      <c r="V121" s="31">
        <f t="shared" si="31"/>
        <v>0</v>
      </c>
      <c r="W121" s="31">
        <f t="shared" si="32"/>
        <v>0</v>
      </c>
      <c r="X121" s="31">
        <f t="shared" si="33"/>
        <v>0</v>
      </c>
      <c r="Z121" s="15">
        <v>0</v>
      </c>
      <c r="AA121" s="15">
        <v>0</v>
      </c>
      <c r="AB121" s="31">
        <f t="shared" si="17"/>
        <v>0</v>
      </c>
      <c r="AC121" s="31">
        <f t="shared" si="18"/>
        <v>0</v>
      </c>
      <c r="AE121" s="15">
        <v>0</v>
      </c>
      <c r="AF121" s="15">
        <v>0</v>
      </c>
      <c r="AG121" s="38">
        <f t="shared" si="19"/>
        <v>0</v>
      </c>
      <c r="AH121" s="38">
        <f t="shared" si="20"/>
        <v>0</v>
      </c>
    </row>
    <row r="122" spans="1:34" ht="14.5" x14ac:dyDescent="0.35">
      <c r="A122" s="39" t="s">
        <v>265</v>
      </c>
      <c r="B122" s="39" t="s">
        <v>387</v>
      </c>
      <c r="C122" s="39" t="s">
        <v>458</v>
      </c>
      <c r="D122" t="s">
        <v>214</v>
      </c>
      <c r="E122">
        <v>0.61299999999999999</v>
      </c>
      <c r="F122">
        <v>0.35699999999999998</v>
      </c>
      <c r="G122">
        <v>5.0000000000000001E-3</v>
      </c>
      <c r="H122">
        <v>2.9000000000000001E-2</v>
      </c>
      <c r="I122" s="29">
        <f t="shared" si="21"/>
        <v>0.222</v>
      </c>
      <c r="J122" s="31">
        <f t="shared" si="22"/>
        <v>58.238172920065253</v>
      </c>
      <c r="K122" s="31">
        <f t="shared" si="23"/>
        <v>0.81566068515497558</v>
      </c>
      <c r="L122" s="31">
        <f t="shared" si="24"/>
        <v>4.7308319738988587</v>
      </c>
      <c r="M122" s="31">
        <f t="shared" si="25"/>
        <v>36.215334420880914</v>
      </c>
      <c r="N122" s="45">
        <f t="shared" si="26"/>
        <v>100</v>
      </c>
      <c r="O122">
        <v>0.114</v>
      </c>
      <c r="P122">
        <v>0.185</v>
      </c>
      <c r="Q122" s="15">
        <f t="shared" si="27"/>
        <v>0.29899999999999999</v>
      </c>
      <c r="R122">
        <v>4.4999999999999998E-2</v>
      </c>
      <c r="S122" s="29">
        <f t="shared" si="28"/>
        <v>0.34399999999999997</v>
      </c>
      <c r="T122" s="31">
        <f t="shared" si="29"/>
        <v>18.597063621533444</v>
      </c>
      <c r="U122" s="31">
        <f t="shared" si="30"/>
        <v>30.179445350734095</v>
      </c>
      <c r="V122" s="31">
        <f t="shared" si="31"/>
        <v>48.776508972267536</v>
      </c>
      <c r="W122" s="31">
        <f t="shared" si="32"/>
        <v>7.3409461663947795</v>
      </c>
      <c r="X122" s="31">
        <f t="shared" si="33"/>
        <v>56.117455138662308</v>
      </c>
      <c r="Z122" s="15">
        <v>3.5000000000000003E-2</v>
      </c>
      <c r="AA122" s="15">
        <v>2.9000000000000001E-2</v>
      </c>
      <c r="AB122" s="31">
        <f t="shared" si="17"/>
        <v>5.709624796084829</v>
      </c>
      <c r="AC122" s="31">
        <f t="shared" si="18"/>
        <v>4.7308319738988587</v>
      </c>
      <c r="AE122" s="15">
        <v>0.21099999999999999</v>
      </c>
      <c r="AF122" s="15">
        <v>6.0999999999999999E-2</v>
      </c>
      <c r="AG122" s="38">
        <f t="shared" si="19"/>
        <v>34.420880913539968</v>
      </c>
      <c r="AH122" s="38">
        <f t="shared" si="20"/>
        <v>9.9510603588907003</v>
      </c>
    </row>
    <row r="123" spans="1:34" ht="14.5" x14ac:dyDescent="0.35">
      <c r="A123" s="39" t="s">
        <v>266</v>
      </c>
      <c r="B123" s="39" t="s">
        <v>388</v>
      </c>
      <c r="C123" s="39" t="s">
        <v>458</v>
      </c>
      <c r="D123" t="s">
        <v>214</v>
      </c>
      <c r="E123">
        <v>5.2999999999999999E-2</v>
      </c>
      <c r="F123">
        <v>0</v>
      </c>
      <c r="G123">
        <v>0</v>
      </c>
      <c r="H123">
        <v>0</v>
      </c>
      <c r="I123" s="29">
        <f t="shared" si="21"/>
        <v>5.2999999999999999E-2</v>
      </c>
      <c r="J123" s="31">
        <f t="shared" si="22"/>
        <v>0</v>
      </c>
      <c r="K123" s="31">
        <f t="shared" si="23"/>
        <v>0</v>
      </c>
      <c r="L123" s="31">
        <f t="shared" si="24"/>
        <v>0</v>
      </c>
      <c r="M123" s="31">
        <f t="shared" si="25"/>
        <v>100</v>
      </c>
      <c r="N123" s="45">
        <f t="shared" si="26"/>
        <v>100</v>
      </c>
      <c r="O123">
        <v>0</v>
      </c>
      <c r="P123">
        <v>0</v>
      </c>
      <c r="Q123" s="15">
        <f t="shared" si="27"/>
        <v>0</v>
      </c>
      <c r="R123">
        <v>0</v>
      </c>
      <c r="S123" s="29">
        <f t="shared" si="28"/>
        <v>0</v>
      </c>
      <c r="T123" s="31">
        <f t="shared" si="29"/>
        <v>0</v>
      </c>
      <c r="U123" s="31">
        <f t="shared" si="30"/>
        <v>0</v>
      </c>
      <c r="V123" s="31">
        <f t="shared" si="31"/>
        <v>0</v>
      </c>
      <c r="W123" s="31">
        <f t="shared" si="32"/>
        <v>0</v>
      </c>
      <c r="X123" s="31">
        <f t="shared" si="33"/>
        <v>0</v>
      </c>
      <c r="Z123" s="15">
        <v>0</v>
      </c>
      <c r="AA123" s="15">
        <v>0</v>
      </c>
      <c r="AB123" s="31">
        <f t="shared" si="17"/>
        <v>0</v>
      </c>
      <c r="AC123" s="31">
        <f t="shared" si="18"/>
        <v>0</v>
      </c>
      <c r="AE123" s="15">
        <v>0</v>
      </c>
      <c r="AF123" s="15">
        <v>0</v>
      </c>
      <c r="AG123" s="38">
        <f t="shared" si="19"/>
        <v>0</v>
      </c>
      <c r="AH123" s="38">
        <f t="shared" si="20"/>
        <v>0</v>
      </c>
    </row>
    <row r="124" spans="1:34" ht="14.5" x14ac:dyDescent="0.35">
      <c r="A124" s="39" t="s">
        <v>267</v>
      </c>
      <c r="B124" s="39" t="s">
        <v>389</v>
      </c>
      <c r="C124" s="39" t="s">
        <v>458</v>
      </c>
      <c r="D124" t="s">
        <v>51</v>
      </c>
      <c r="E124">
        <v>9.234</v>
      </c>
      <c r="F124">
        <v>1.927</v>
      </c>
      <c r="G124">
        <v>4.2999999999999997E-2</v>
      </c>
      <c r="H124">
        <v>0.39500000000000002</v>
      </c>
      <c r="I124" s="29">
        <f t="shared" si="21"/>
        <v>6.8689999999999998</v>
      </c>
      <c r="J124" s="31">
        <f t="shared" si="22"/>
        <v>20.868529348061511</v>
      </c>
      <c r="K124" s="31">
        <f t="shared" si="23"/>
        <v>0.46567034871128438</v>
      </c>
      <c r="L124" s="31">
        <f t="shared" si="24"/>
        <v>4.2776694823478447</v>
      </c>
      <c r="M124" s="31">
        <f t="shared" si="25"/>
        <v>74.388130820879354</v>
      </c>
      <c r="N124" s="45">
        <f t="shared" si="26"/>
        <v>100</v>
      </c>
      <c r="O124">
        <v>0.38900000000000001</v>
      </c>
      <c r="P124">
        <v>0.21199999999999999</v>
      </c>
      <c r="Q124" s="15">
        <f t="shared" si="27"/>
        <v>0.60099999999999998</v>
      </c>
      <c r="R124">
        <v>0.748</v>
      </c>
      <c r="S124" s="29">
        <f t="shared" si="28"/>
        <v>1.349</v>
      </c>
      <c r="T124" s="31">
        <f t="shared" si="29"/>
        <v>4.2126922243881308</v>
      </c>
      <c r="U124" s="31">
        <f t="shared" si="30"/>
        <v>2.2958631145765649</v>
      </c>
      <c r="V124" s="31">
        <f t="shared" si="31"/>
        <v>6.5085553389646957</v>
      </c>
      <c r="W124" s="31">
        <f t="shared" si="32"/>
        <v>8.1004981589776914</v>
      </c>
      <c r="X124" s="31">
        <f t="shared" si="33"/>
        <v>14.609053497942387</v>
      </c>
      <c r="Z124" s="15">
        <v>2.3679999999999999</v>
      </c>
      <c r="AA124" s="15">
        <v>2.2839999999999998</v>
      </c>
      <c r="AB124" s="31">
        <f t="shared" si="17"/>
        <v>25.644357808100498</v>
      </c>
      <c r="AC124" s="31">
        <f t="shared" si="18"/>
        <v>24.734676196664498</v>
      </c>
      <c r="AE124" s="15">
        <v>0.42499999999999999</v>
      </c>
      <c r="AF124" s="15">
        <v>0.749</v>
      </c>
      <c r="AG124" s="38">
        <f t="shared" si="19"/>
        <v>4.602555772146415</v>
      </c>
      <c r="AH124" s="38">
        <f t="shared" si="20"/>
        <v>8.1113277019709766</v>
      </c>
    </row>
    <row r="125" spans="1:34" ht="14.5" x14ac:dyDescent="0.35">
      <c r="A125" s="39" t="s">
        <v>268</v>
      </c>
      <c r="B125" s="39" t="s">
        <v>390</v>
      </c>
      <c r="C125" s="39" t="s">
        <v>458</v>
      </c>
      <c r="D125" t="s">
        <v>214</v>
      </c>
      <c r="E125">
        <v>1.9379999999999999</v>
      </c>
      <c r="F125">
        <v>0</v>
      </c>
      <c r="G125">
        <v>0</v>
      </c>
      <c r="H125">
        <v>0</v>
      </c>
      <c r="I125" s="29">
        <f t="shared" si="21"/>
        <v>1.9379999999999999</v>
      </c>
      <c r="J125" s="31">
        <f t="shared" si="22"/>
        <v>0</v>
      </c>
      <c r="K125" s="31">
        <f t="shared" si="23"/>
        <v>0</v>
      </c>
      <c r="L125" s="31">
        <f t="shared" si="24"/>
        <v>0</v>
      </c>
      <c r="M125" s="31">
        <f t="shared" si="25"/>
        <v>100</v>
      </c>
      <c r="N125" s="45">
        <f t="shared" si="26"/>
        <v>100</v>
      </c>
      <c r="O125">
        <v>1.6E-2</v>
      </c>
      <c r="P125">
        <v>1.4999999999999999E-2</v>
      </c>
      <c r="Q125" s="15">
        <f t="shared" si="27"/>
        <v>3.1E-2</v>
      </c>
      <c r="R125">
        <v>3.7999999999999999E-2</v>
      </c>
      <c r="S125" s="29">
        <f t="shared" si="28"/>
        <v>6.9000000000000006E-2</v>
      </c>
      <c r="T125" s="31">
        <f t="shared" si="29"/>
        <v>0.82559339525283804</v>
      </c>
      <c r="U125" s="31">
        <f t="shared" si="30"/>
        <v>0.77399380804953566</v>
      </c>
      <c r="V125" s="31">
        <f t="shared" si="31"/>
        <v>1.5995872033023737</v>
      </c>
      <c r="W125" s="31">
        <f t="shared" si="32"/>
        <v>1.9607843137254901</v>
      </c>
      <c r="X125" s="31">
        <f t="shared" si="33"/>
        <v>3.560371517027864</v>
      </c>
      <c r="Z125" s="15">
        <v>0</v>
      </c>
      <c r="AA125" s="15">
        <v>0</v>
      </c>
      <c r="AB125" s="31">
        <f t="shared" si="17"/>
        <v>0</v>
      </c>
      <c r="AC125" s="31">
        <f t="shared" si="18"/>
        <v>0</v>
      </c>
      <c r="AE125" s="15">
        <v>3.6999999999999998E-2</v>
      </c>
      <c r="AF125" s="15">
        <v>4.2000000000000003E-2</v>
      </c>
      <c r="AG125" s="38">
        <f t="shared" si="19"/>
        <v>1.9091847265221877</v>
      </c>
      <c r="AH125" s="38">
        <f t="shared" si="20"/>
        <v>2.1671826625386998</v>
      </c>
    </row>
    <row r="126" spans="1:34" ht="14.5" x14ac:dyDescent="0.35">
      <c r="A126" s="39" t="s">
        <v>269</v>
      </c>
      <c r="B126" s="39" t="s">
        <v>391</v>
      </c>
      <c r="C126" s="39" t="s">
        <v>458</v>
      </c>
      <c r="D126" t="s">
        <v>51</v>
      </c>
      <c r="E126">
        <v>2.19</v>
      </c>
      <c r="F126">
        <v>0</v>
      </c>
      <c r="G126">
        <v>0</v>
      </c>
      <c r="H126">
        <v>0</v>
      </c>
      <c r="I126" s="29">
        <f t="shared" si="21"/>
        <v>2.19</v>
      </c>
      <c r="J126" s="31">
        <f t="shared" si="22"/>
        <v>0</v>
      </c>
      <c r="K126" s="31">
        <f t="shared" si="23"/>
        <v>0</v>
      </c>
      <c r="L126" s="31">
        <f t="shared" si="24"/>
        <v>0</v>
      </c>
      <c r="M126" s="31">
        <f t="shared" si="25"/>
        <v>100</v>
      </c>
      <c r="N126" s="45">
        <f t="shared" si="26"/>
        <v>100</v>
      </c>
      <c r="O126">
        <v>6.0999999999999999E-2</v>
      </c>
      <c r="P126">
        <v>2.5000000000000001E-2</v>
      </c>
      <c r="Q126" s="15">
        <f t="shared" si="27"/>
        <v>8.5999999999999993E-2</v>
      </c>
      <c r="R126">
        <v>3.7999999999999999E-2</v>
      </c>
      <c r="S126" s="29">
        <f t="shared" si="28"/>
        <v>0.124</v>
      </c>
      <c r="T126" s="31">
        <f t="shared" si="29"/>
        <v>2.7853881278538815</v>
      </c>
      <c r="U126" s="31">
        <f t="shared" si="30"/>
        <v>1.1415525114155252</v>
      </c>
      <c r="V126" s="31">
        <f t="shared" si="31"/>
        <v>3.9269406392694064</v>
      </c>
      <c r="W126" s="31">
        <f t="shared" si="32"/>
        <v>1.7351598173515983</v>
      </c>
      <c r="X126" s="31">
        <f t="shared" si="33"/>
        <v>5.6621004566210047</v>
      </c>
      <c r="Z126" s="15">
        <v>0</v>
      </c>
      <c r="AA126" s="15">
        <v>0</v>
      </c>
      <c r="AB126" s="31">
        <f t="shared" si="17"/>
        <v>0</v>
      </c>
      <c r="AC126" s="31">
        <f t="shared" si="18"/>
        <v>0</v>
      </c>
      <c r="AE126" s="15">
        <v>3.7999999999999999E-2</v>
      </c>
      <c r="AF126" s="15">
        <v>3.9E-2</v>
      </c>
      <c r="AG126" s="38">
        <f t="shared" si="19"/>
        <v>1.7351598173515983</v>
      </c>
      <c r="AH126" s="38">
        <f t="shared" si="20"/>
        <v>1.7808219178082192</v>
      </c>
    </row>
    <row r="127" spans="1:34" ht="14.5" x14ac:dyDescent="0.35">
      <c r="A127" s="39" t="s">
        <v>270</v>
      </c>
      <c r="B127" s="39" t="s">
        <v>392</v>
      </c>
      <c r="C127" s="39" t="s">
        <v>458</v>
      </c>
      <c r="D127" t="s">
        <v>214</v>
      </c>
      <c r="E127">
        <v>2.6520000000000001</v>
      </c>
      <c r="F127">
        <v>8.0000000000000002E-3</v>
      </c>
      <c r="G127">
        <v>0</v>
      </c>
      <c r="H127">
        <v>0</v>
      </c>
      <c r="I127" s="29">
        <f t="shared" si="21"/>
        <v>2.6440000000000001</v>
      </c>
      <c r="J127" s="31">
        <f t="shared" si="22"/>
        <v>0.30165912518853699</v>
      </c>
      <c r="K127" s="31">
        <f t="shared" si="23"/>
        <v>0</v>
      </c>
      <c r="L127" s="31">
        <f t="shared" si="24"/>
        <v>0</v>
      </c>
      <c r="M127" s="31">
        <f t="shared" si="25"/>
        <v>99.698340874811464</v>
      </c>
      <c r="N127" s="45">
        <f t="shared" si="26"/>
        <v>100</v>
      </c>
      <c r="O127">
        <v>0.161</v>
      </c>
      <c r="P127">
        <v>9.1999999999999998E-2</v>
      </c>
      <c r="Q127" s="15">
        <f t="shared" si="27"/>
        <v>0.253</v>
      </c>
      <c r="R127">
        <v>0.33100000000000002</v>
      </c>
      <c r="S127" s="29">
        <f t="shared" si="28"/>
        <v>0.58400000000000007</v>
      </c>
      <c r="T127" s="31">
        <f t="shared" si="29"/>
        <v>6.0708898944193059</v>
      </c>
      <c r="U127" s="31">
        <f t="shared" si="30"/>
        <v>3.4690799396681746</v>
      </c>
      <c r="V127" s="31">
        <f t="shared" si="31"/>
        <v>9.539969834087481</v>
      </c>
      <c r="W127" s="31">
        <f t="shared" si="32"/>
        <v>12.481146304675717</v>
      </c>
      <c r="X127" s="31">
        <f t="shared" si="33"/>
        <v>22.021116138763201</v>
      </c>
      <c r="Z127" s="15">
        <v>0</v>
      </c>
      <c r="AA127" s="15">
        <v>0</v>
      </c>
      <c r="AB127" s="31">
        <f t="shared" si="17"/>
        <v>0</v>
      </c>
      <c r="AC127" s="31">
        <f t="shared" si="18"/>
        <v>0</v>
      </c>
      <c r="AE127" s="15">
        <v>0.36399999999999999</v>
      </c>
      <c r="AF127" s="15">
        <v>0.39400000000000002</v>
      </c>
      <c r="AG127" s="38">
        <f t="shared" si="19"/>
        <v>13.725490196078431</v>
      </c>
      <c r="AH127" s="38">
        <f t="shared" si="20"/>
        <v>14.856711915535445</v>
      </c>
    </row>
    <row r="128" spans="1:34" ht="14.5" x14ac:dyDescent="0.35">
      <c r="A128" s="39" t="s">
        <v>271</v>
      </c>
      <c r="B128" s="39" t="s">
        <v>393</v>
      </c>
      <c r="C128" s="39" t="s">
        <v>458</v>
      </c>
      <c r="D128" t="s">
        <v>214</v>
      </c>
      <c r="E128">
        <v>0.27800000000000002</v>
      </c>
      <c r="F128">
        <v>0</v>
      </c>
      <c r="G128">
        <v>0</v>
      </c>
      <c r="H128">
        <v>0</v>
      </c>
      <c r="I128" s="29">
        <f t="shared" si="21"/>
        <v>0.27800000000000002</v>
      </c>
      <c r="J128" s="31">
        <f t="shared" si="22"/>
        <v>0</v>
      </c>
      <c r="K128" s="31">
        <f t="shared" si="23"/>
        <v>0</v>
      </c>
      <c r="L128" s="31">
        <f t="shared" si="24"/>
        <v>0</v>
      </c>
      <c r="M128" s="31">
        <f t="shared" si="25"/>
        <v>100</v>
      </c>
      <c r="N128" s="45">
        <f t="shared" si="26"/>
        <v>100</v>
      </c>
      <c r="O128">
        <v>0</v>
      </c>
      <c r="P128">
        <v>1.7999999999999999E-2</v>
      </c>
      <c r="Q128" s="15">
        <f t="shared" si="27"/>
        <v>1.7999999999999999E-2</v>
      </c>
      <c r="R128">
        <v>4.7E-2</v>
      </c>
      <c r="S128" s="29">
        <f t="shared" si="28"/>
        <v>6.5000000000000002E-2</v>
      </c>
      <c r="T128" s="31">
        <f t="shared" si="29"/>
        <v>0</v>
      </c>
      <c r="U128" s="31">
        <f t="shared" si="30"/>
        <v>6.4748201438848909</v>
      </c>
      <c r="V128" s="31">
        <f t="shared" si="31"/>
        <v>6.4748201438848909</v>
      </c>
      <c r="W128" s="31">
        <f t="shared" si="32"/>
        <v>16.906474820143881</v>
      </c>
      <c r="X128" s="31">
        <f t="shared" si="33"/>
        <v>23.381294964028775</v>
      </c>
      <c r="Z128" s="15">
        <v>0</v>
      </c>
      <c r="AA128" s="15">
        <v>0</v>
      </c>
      <c r="AB128" s="31">
        <f t="shared" si="17"/>
        <v>0</v>
      </c>
      <c r="AC128" s="31">
        <f t="shared" si="18"/>
        <v>0</v>
      </c>
      <c r="AE128" s="15">
        <v>5.3999999999999999E-2</v>
      </c>
      <c r="AF128" s="15">
        <v>5.2999999999999999E-2</v>
      </c>
      <c r="AG128" s="38">
        <f t="shared" si="19"/>
        <v>19.424460431654676</v>
      </c>
      <c r="AH128" s="38">
        <f t="shared" si="20"/>
        <v>19.064748201438846</v>
      </c>
    </row>
    <row r="129" spans="1:34" ht="14.5" x14ac:dyDescent="0.35">
      <c r="A129" s="39" t="s">
        <v>272</v>
      </c>
      <c r="B129" s="39" t="s">
        <v>394</v>
      </c>
      <c r="C129" s="39" t="s">
        <v>458</v>
      </c>
      <c r="D129" t="s">
        <v>214</v>
      </c>
      <c r="E129">
        <v>0.82699999999999996</v>
      </c>
      <c r="F129">
        <v>0</v>
      </c>
      <c r="G129">
        <v>0</v>
      </c>
      <c r="H129">
        <v>0</v>
      </c>
      <c r="I129" s="29">
        <f t="shared" si="21"/>
        <v>0.82699999999999996</v>
      </c>
      <c r="J129" s="31">
        <f t="shared" si="22"/>
        <v>0</v>
      </c>
      <c r="K129" s="31">
        <f t="shared" si="23"/>
        <v>0</v>
      </c>
      <c r="L129" s="31">
        <f t="shared" si="24"/>
        <v>0</v>
      </c>
      <c r="M129" s="31">
        <f t="shared" si="25"/>
        <v>100</v>
      </c>
      <c r="N129" s="45">
        <f t="shared" si="26"/>
        <v>100</v>
      </c>
      <c r="O129">
        <v>0</v>
      </c>
      <c r="P129">
        <v>0</v>
      </c>
      <c r="Q129" s="15">
        <f t="shared" si="27"/>
        <v>0</v>
      </c>
      <c r="R129">
        <v>0.01</v>
      </c>
      <c r="S129" s="29">
        <f t="shared" si="28"/>
        <v>0.01</v>
      </c>
      <c r="T129" s="31">
        <f t="shared" si="29"/>
        <v>0</v>
      </c>
      <c r="U129" s="31">
        <f t="shared" si="30"/>
        <v>0</v>
      </c>
      <c r="V129" s="31">
        <f t="shared" si="31"/>
        <v>0</v>
      </c>
      <c r="W129" s="31">
        <f t="shared" si="32"/>
        <v>1.2091898428053205</v>
      </c>
      <c r="X129" s="31">
        <f t="shared" si="33"/>
        <v>1.2091898428053205</v>
      </c>
      <c r="Z129" s="15">
        <v>0</v>
      </c>
      <c r="AA129" s="15">
        <v>0</v>
      </c>
      <c r="AB129" s="31">
        <f t="shared" si="17"/>
        <v>0</v>
      </c>
      <c r="AC129" s="31">
        <f t="shared" si="18"/>
        <v>0</v>
      </c>
      <c r="AE129" s="15">
        <v>7.0000000000000001E-3</v>
      </c>
      <c r="AF129" s="15">
        <v>1.4E-2</v>
      </c>
      <c r="AG129" s="38">
        <f t="shared" si="19"/>
        <v>0.84643288996372434</v>
      </c>
      <c r="AH129" s="38">
        <f t="shared" si="20"/>
        <v>1.6928657799274487</v>
      </c>
    </row>
    <row r="130" spans="1:34" ht="14.5" x14ac:dyDescent="0.35">
      <c r="A130" s="39" t="s">
        <v>273</v>
      </c>
      <c r="B130" s="39" t="s">
        <v>395</v>
      </c>
      <c r="C130" s="39" t="s">
        <v>458</v>
      </c>
      <c r="D130" t="s">
        <v>214</v>
      </c>
      <c r="E130">
        <v>0.61199999999999999</v>
      </c>
      <c r="F130">
        <v>0</v>
      </c>
      <c r="G130">
        <v>0</v>
      </c>
      <c r="H130">
        <v>0</v>
      </c>
      <c r="I130" s="29">
        <f t="shared" si="21"/>
        <v>0.61199999999999999</v>
      </c>
      <c r="J130" s="31">
        <f t="shared" si="22"/>
        <v>0</v>
      </c>
      <c r="K130" s="31">
        <f t="shared" si="23"/>
        <v>0</v>
      </c>
      <c r="L130" s="31">
        <f t="shared" si="24"/>
        <v>0</v>
      </c>
      <c r="M130" s="31">
        <f t="shared" si="25"/>
        <v>100</v>
      </c>
      <c r="N130" s="45">
        <f t="shared" si="26"/>
        <v>100</v>
      </c>
      <c r="O130">
        <v>0</v>
      </c>
      <c r="P130">
        <v>0</v>
      </c>
      <c r="Q130" s="15">
        <f t="shared" si="27"/>
        <v>0</v>
      </c>
      <c r="R130">
        <v>5.1999999999999998E-2</v>
      </c>
      <c r="S130" s="29">
        <f t="shared" si="28"/>
        <v>5.1999999999999998E-2</v>
      </c>
      <c r="T130" s="31">
        <f t="shared" si="29"/>
        <v>0</v>
      </c>
      <c r="U130" s="31">
        <f t="shared" si="30"/>
        <v>0</v>
      </c>
      <c r="V130" s="31">
        <f t="shared" si="31"/>
        <v>0</v>
      </c>
      <c r="W130" s="31">
        <f t="shared" si="32"/>
        <v>8.4967320261437909</v>
      </c>
      <c r="X130" s="31">
        <f t="shared" si="33"/>
        <v>8.4967320261437909</v>
      </c>
      <c r="Z130" s="15">
        <v>0</v>
      </c>
      <c r="AA130" s="15">
        <v>0</v>
      </c>
      <c r="AB130" s="31">
        <f t="shared" ref="AB130:AB193" si="34">(Z130/E130)*100</f>
        <v>0</v>
      </c>
      <c r="AC130" s="31">
        <f t="shared" ref="AC130:AC193" si="35">(AA130/E130)*100</f>
        <v>0</v>
      </c>
      <c r="AE130" s="15">
        <v>3.2000000000000001E-2</v>
      </c>
      <c r="AF130" s="15">
        <v>6.4000000000000001E-2</v>
      </c>
      <c r="AG130" s="38">
        <f t="shared" ref="AG130:AG193" si="36">(AE130/E130)*100</f>
        <v>5.2287581699346406</v>
      </c>
      <c r="AH130" s="38">
        <f t="shared" ref="AH130:AH193" si="37">(AF130/E130)*100</f>
        <v>10.457516339869281</v>
      </c>
    </row>
    <row r="131" spans="1:34" ht="14.5" x14ac:dyDescent="0.35">
      <c r="A131" s="39" t="s">
        <v>274</v>
      </c>
      <c r="B131" s="39" t="s">
        <v>396</v>
      </c>
      <c r="C131" s="39" t="s">
        <v>458</v>
      </c>
      <c r="D131" t="s">
        <v>214</v>
      </c>
      <c r="E131">
        <v>0.40100000000000002</v>
      </c>
      <c r="F131">
        <v>0</v>
      </c>
      <c r="G131">
        <v>0</v>
      </c>
      <c r="H131">
        <v>0</v>
      </c>
      <c r="I131" s="29">
        <f t="shared" ref="I131:I194" si="38">E131-F131-G131-H131</f>
        <v>0.40100000000000002</v>
      </c>
      <c r="J131" s="31">
        <f t="shared" ref="J131:J194" si="39">F131/E131*100</f>
        <v>0</v>
      </c>
      <c r="K131" s="31">
        <f t="shared" ref="K131:K194" si="40">G131/E131*100</f>
        <v>0</v>
      </c>
      <c r="L131" s="31">
        <f t="shared" ref="L131:L194" si="41">H131/E131*100</f>
        <v>0</v>
      </c>
      <c r="M131" s="31">
        <f t="shared" ref="M131:M194" si="42">I131/E131*100</f>
        <v>100</v>
      </c>
      <c r="N131" s="45">
        <f t="shared" ref="N131:N194" si="43">SUM(J131:M131)</f>
        <v>100</v>
      </c>
      <c r="O131">
        <v>0</v>
      </c>
      <c r="P131">
        <v>0</v>
      </c>
      <c r="Q131" s="15">
        <f t="shared" ref="Q131:Q194" si="44">O131+P131</f>
        <v>0</v>
      </c>
      <c r="R131">
        <v>8.9999999999999993E-3</v>
      </c>
      <c r="S131" s="29">
        <f t="shared" ref="S131:S194" si="45">Q131+R131</f>
        <v>8.9999999999999993E-3</v>
      </c>
      <c r="T131" s="31">
        <f t="shared" ref="T131:T194" si="46">O131/E131*100</f>
        <v>0</v>
      </c>
      <c r="U131" s="31">
        <f t="shared" ref="U131:U194" si="47">P131/E131*100</f>
        <v>0</v>
      </c>
      <c r="V131" s="31">
        <f t="shared" ref="V131:V194" si="48">Q131/E131*100</f>
        <v>0</v>
      </c>
      <c r="W131" s="31">
        <f t="shared" ref="W131:W194" si="49">R131/E131*100</f>
        <v>2.2443890274314211</v>
      </c>
      <c r="X131" s="31">
        <f t="shared" ref="X131:X194" si="50">S131/E131*100</f>
        <v>2.2443890274314211</v>
      </c>
      <c r="Z131" s="15">
        <v>0</v>
      </c>
      <c r="AA131" s="15">
        <v>0</v>
      </c>
      <c r="AB131" s="31">
        <f t="shared" si="34"/>
        <v>0</v>
      </c>
      <c r="AC131" s="31">
        <f t="shared" si="35"/>
        <v>0</v>
      </c>
      <c r="AE131" s="15">
        <v>7.0000000000000001E-3</v>
      </c>
      <c r="AF131" s="15">
        <v>1.4E-2</v>
      </c>
      <c r="AG131" s="38">
        <f t="shared" si="36"/>
        <v>1.7456359102244388</v>
      </c>
      <c r="AH131" s="38">
        <f t="shared" si="37"/>
        <v>3.4912718204488775</v>
      </c>
    </row>
    <row r="132" spans="1:34" ht="14.5" x14ac:dyDescent="0.35">
      <c r="A132" s="39" t="s">
        <v>275</v>
      </c>
      <c r="B132" s="39" t="s">
        <v>397</v>
      </c>
      <c r="C132" s="39" t="s">
        <v>458</v>
      </c>
      <c r="D132" t="s">
        <v>214</v>
      </c>
      <c r="E132">
        <v>0.54600000000000004</v>
      </c>
      <c r="F132">
        <v>5.1999999999999998E-2</v>
      </c>
      <c r="G132">
        <v>0</v>
      </c>
      <c r="H132">
        <v>0.48099999999999998</v>
      </c>
      <c r="I132" s="29">
        <f t="shared" si="38"/>
        <v>1.3000000000000067E-2</v>
      </c>
      <c r="J132" s="31">
        <f t="shared" si="39"/>
        <v>9.5238095238095237</v>
      </c>
      <c r="K132" s="31">
        <f t="shared" si="40"/>
        <v>0</v>
      </c>
      <c r="L132" s="31">
        <f t="shared" si="41"/>
        <v>88.095238095238088</v>
      </c>
      <c r="M132" s="31">
        <f t="shared" si="42"/>
        <v>2.3809523809523929</v>
      </c>
      <c r="N132" s="45">
        <f t="shared" si="43"/>
        <v>100</v>
      </c>
      <c r="O132">
        <v>5.8000000000000003E-2</v>
      </c>
      <c r="P132">
        <v>6.8000000000000005E-2</v>
      </c>
      <c r="Q132" s="15">
        <f t="shared" si="44"/>
        <v>0.126</v>
      </c>
      <c r="R132">
        <v>0.23799999999999999</v>
      </c>
      <c r="S132" s="29">
        <f t="shared" si="45"/>
        <v>0.36399999999999999</v>
      </c>
      <c r="T132" s="31">
        <f t="shared" si="46"/>
        <v>10.622710622710622</v>
      </c>
      <c r="U132" s="31">
        <f t="shared" si="47"/>
        <v>12.454212454212454</v>
      </c>
      <c r="V132" s="31">
        <f t="shared" si="48"/>
        <v>23.076923076923077</v>
      </c>
      <c r="W132" s="31">
        <f t="shared" si="49"/>
        <v>43.589743589743584</v>
      </c>
      <c r="X132" s="31">
        <f t="shared" si="50"/>
        <v>66.666666666666657</v>
      </c>
      <c r="Z132" s="15">
        <v>5.1999999999999998E-2</v>
      </c>
      <c r="AA132" s="15">
        <v>0</v>
      </c>
      <c r="AB132" s="31">
        <f t="shared" si="34"/>
        <v>9.5238095238095237</v>
      </c>
      <c r="AC132" s="31">
        <f t="shared" si="35"/>
        <v>0</v>
      </c>
      <c r="AE132" s="15">
        <v>0.22</v>
      </c>
      <c r="AF132" s="15">
        <v>0.3</v>
      </c>
      <c r="AG132" s="38">
        <f t="shared" si="36"/>
        <v>40.293040293040292</v>
      </c>
      <c r="AH132" s="38">
        <f t="shared" si="37"/>
        <v>54.945054945054942</v>
      </c>
    </row>
    <row r="133" spans="1:34" ht="14.5" x14ac:dyDescent="0.35">
      <c r="A133" s="39" t="s">
        <v>276</v>
      </c>
      <c r="B133" s="39" t="s">
        <v>398</v>
      </c>
      <c r="C133" s="39" t="s">
        <v>458</v>
      </c>
      <c r="D133" t="s">
        <v>214</v>
      </c>
      <c r="E133">
        <v>0.183</v>
      </c>
      <c r="F133">
        <v>1.6E-2</v>
      </c>
      <c r="G133">
        <v>1E-3</v>
      </c>
      <c r="H133">
        <v>0.105</v>
      </c>
      <c r="I133" s="29">
        <f t="shared" si="38"/>
        <v>6.0999999999999985E-2</v>
      </c>
      <c r="J133" s="31">
        <f t="shared" si="39"/>
        <v>8.7431693989071047</v>
      </c>
      <c r="K133" s="31">
        <f t="shared" si="40"/>
        <v>0.54644808743169404</v>
      </c>
      <c r="L133" s="31">
        <f t="shared" si="41"/>
        <v>57.377049180327866</v>
      </c>
      <c r="M133" s="31">
        <f t="shared" si="42"/>
        <v>33.333333333333329</v>
      </c>
      <c r="N133" s="45">
        <f t="shared" si="43"/>
        <v>99.999999999999986</v>
      </c>
      <c r="O133">
        <v>0</v>
      </c>
      <c r="P133">
        <v>6.0000000000000001E-3</v>
      </c>
      <c r="Q133" s="15">
        <f t="shared" si="44"/>
        <v>6.0000000000000001E-3</v>
      </c>
      <c r="R133">
        <v>9.6000000000000002E-2</v>
      </c>
      <c r="S133" s="29">
        <f t="shared" si="45"/>
        <v>0.10200000000000001</v>
      </c>
      <c r="T133" s="31">
        <f t="shared" si="46"/>
        <v>0</v>
      </c>
      <c r="U133" s="31">
        <f t="shared" si="47"/>
        <v>3.278688524590164</v>
      </c>
      <c r="V133" s="31">
        <f t="shared" si="48"/>
        <v>3.278688524590164</v>
      </c>
      <c r="W133" s="31">
        <f t="shared" si="49"/>
        <v>52.459016393442624</v>
      </c>
      <c r="X133" s="31">
        <f t="shared" si="50"/>
        <v>55.73770491803279</v>
      </c>
      <c r="Z133" s="15">
        <v>0.11700000000000001</v>
      </c>
      <c r="AA133" s="15">
        <v>0.09</v>
      </c>
      <c r="AB133" s="31">
        <f t="shared" si="34"/>
        <v>63.934426229508205</v>
      </c>
      <c r="AC133" s="31">
        <f t="shared" si="35"/>
        <v>49.180327868852459</v>
      </c>
      <c r="AE133" s="15">
        <v>0.03</v>
      </c>
      <c r="AF133" s="15">
        <v>0.112</v>
      </c>
      <c r="AG133" s="38">
        <f t="shared" si="36"/>
        <v>16.393442622950818</v>
      </c>
      <c r="AH133" s="38">
        <f t="shared" si="37"/>
        <v>61.202185792349731</v>
      </c>
    </row>
    <row r="134" spans="1:34" ht="14.5" x14ac:dyDescent="0.35">
      <c r="A134" s="39" t="s">
        <v>277</v>
      </c>
      <c r="B134" s="39" t="s">
        <v>399</v>
      </c>
      <c r="C134" s="39" t="s">
        <v>458</v>
      </c>
      <c r="D134" t="s">
        <v>214</v>
      </c>
      <c r="E134">
        <v>0.30399999999999999</v>
      </c>
      <c r="F134">
        <v>0</v>
      </c>
      <c r="G134">
        <v>0</v>
      </c>
      <c r="H134">
        <v>0</v>
      </c>
      <c r="I134" s="29">
        <f t="shared" si="38"/>
        <v>0.30399999999999999</v>
      </c>
      <c r="J134" s="31">
        <f t="shared" si="39"/>
        <v>0</v>
      </c>
      <c r="K134" s="31">
        <f t="shared" si="40"/>
        <v>0</v>
      </c>
      <c r="L134" s="31">
        <f t="shared" si="41"/>
        <v>0</v>
      </c>
      <c r="M134" s="31">
        <f t="shared" si="42"/>
        <v>100</v>
      </c>
      <c r="N134" s="45">
        <f t="shared" si="43"/>
        <v>100</v>
      </c>
      <c r="O134">
        <v>0</v>
      </c>
      <c r="P134">
        <v>0</v>
      </c>
      <c r="Q134" s="15">
        <f t="shared" si="44"/>
        <v>0</v>
      </c>
      <c r="R134">
        <v>0</v>
      </c>
      <c r="S134" s="29">
        <f t="shared" si="45"/>
        <v>0</v>
      </c>
      <c r="T134" s="31">
        <f t="shared" si="46"/>
        <v>0</v>
      </c>
      <c r="U134" s="31">
        <f t="shared" si="47"/>
        <v>0</v>
      </c>
      <c r="V134" s="31">
        <f t="shared" si="48"/>
        <v>0</v>
      </c>
      <c r="W134" s="31">
        <f t="shared" si="49"/>
        <v>0</v>
      </c>
      <c r="X134" s="31">
        <f t="shared" si="50"/>
        <v>0</v>
      </c>
      <c r="Z134" s="15">
        <v>0</v>
      </c>
      <c r="AA134" s="15">
        <v>0</v>
      </c>
      <c r="AB134" s="31">
        <f t="shared" si="34"/>
        <v>0</v>
      </c>
      <c r="AC134" s="31">
        <f t="shared" si="35"/>
        <v>0</v>
      </c>
      <c r="AE134" s="15">
        <v>0</v>
      </c>
      <c r="AF134" s="15">
        <v>0</v>
      </c>
      <c r="AG134" s="38">
        <f t="shared" si="36"/>
        <v>0</v>
      </c>
      <c r="AH134" s="38">
        <f t="shared" si="37"/>
        <v>0</v>
      </c>
    </row>
    <row r="135" spans="1:34" ht="14.5" x14ac:dyDescent="0.35">
      <c r="A135" s="39" t="s">
        <v>278</v>
      </c>
      <c r="B135" s="39" t="s">
        <v>400</v>
      </c>
      <c r="C135" s="39" t="s">
        <v>458</v>
      </c>
      <c r="D135" t="s">
        <v>214</v>
      </c>
      <c r="E135">
        <v>0.312</v>
      </c>
      <c r="F135">
        <v>0</v>
      </c>
      <c r="G135">
        <v>0</v>
      </c>
      <c r="H135">
        <v>0</v>
      </c>
      <c r="I135" s="29">
        <f t="shared" si="38"/>
        <v>0.312</v>
      </c>
      <c r="J135" s="31">
        <f t="shared" si="39"/>
        <v>0</v>
      </c>
      <c r="K135" s="31">
        <f t="shared" si="40"/>
        <v>0</v>
      </c>
      <c r="L135" s="31">
        <f t="shared" si="41"/>
        <v>0</v>
      </c>
      <c r="M135" s="31">
        <f t="shared" si="42"/>
        <v>100</v>
      </c>
      <c r="N135" s="45">
        <f t="shared" si="43"/>
        <v>100</v>
      </c>
      <c r="O135">
        <v>0</v>
      </c>
      <c r="P135">
        <v>0</v>
      </c>
      <c r="Q135" s="15">
        <f t="shared" si="44"/>
        <v>0</v>
      </c>
      <c r="R135">
        <v>3.0000000000000001E-3</v>
      </c>
      <c r="S135" s="29">
        <f t="shared" si="45"/>
        <v>3.0000000000000001E-3</v>
      </c>
      <c r="T135" s="31">
        <f t="shared" si="46"/>
        <v>0</v>
      </c>
      <c r="U135" s="31">
        <f t="shared" si="47"/>
        <v>0</v>
      </c>
      <c r="V135" s="31">
        <f t="shared" si="48"/>
        <v>0</v>
      </c>
      <c r="W135" s="31">
        <f t="shared" si="49"/>
        <v>0.96153846153846156</v>
      </c>
      <c r="X135" s="31">
        <f t="shared" si="50"/>
        <v>0.96153846153846156</v>
      </c>
      <c r="Z135" s="15">
        <v>0</v>
      </c>
      <c r="AA135" s="15">
        <v>0</v>
      </c>
      <c r="AB135" s="31">
        <f t="shared" si="34"/>
        <v>0</v>
      </c>
      <c r="AC135" s="31">
        <f t="shared" si="35"/>
        <v>0</v>
      </c>
      <c r="AE135" s="15">
        <v>0</v>
      </c>
      <c r="AF135" s="15">
        <v>7.0000000000000001E-3</v>
      </c>
      <c r="AG135" s="38">
        <f t="shared" si="36"/>
        <v>0</v>
      </c>
      <c r="AH135" s="38">
        <f t="shared" si="37"/>
        <v>2.2435897435897436</v>
      </c>
    </row>
    <row r="136" spans="1:34" ht="14.5" x14ac:dyDescent="0.35">
      <c r="A136" s="39" t="s">
        <v>279</v>
      </c>
      <c r="B136" s="39" t="s">
        <v>401</v>
      </c>
      <c r="C136" s="39" t="s">
        <v>458</v>
      </c>
      <c r="D136" t="s">
        <v>214</v>
      </c>
      <c r="E136">
        <v>0.22600000000000001</v>
      </c>
      <c r="F136">
        <v>0</v>
      </c>
      <c r="G136">
        <v>0</v>
      </c>
      <c r="H136">
        <v>0</v>
      </c>
      <c r="I136" s="29">
        <f t="shared" si="38"/>
        <v>0.22600000000000001</v>
      </c>
      <c r="J136" s="31">
        <f t="shared" si="39"/>
        <v>0</v>
      </c>
      <c r="K136" s="31">
        <f t="shared" si="40"/>
        <v>0</v>
      </c>
      <c r="L136" s="31">
        <f t="shared" si="41"/>
        <v>0</v>
      </c>
      <c r="M136" s="31">
        <f t="shared" si="42"/>
        <v>100</v>
      </c>
      <c r="N136" s="45">
        <f t="shared" si="43"/>
        <v>100</v>
      </c>
      <c r="O136">
        <v>0</v>
      </c>
      <c r="P136">
        <v>0.03</v>
      </c>
      <c r="Q136" s="15">
        <f t="shared" si="44"/>
        <v>0.03</v>
      </c>
      <c r="R136">
        <v>0.122</v>
      </c>
      <c r="S136" s="29">
        <f t="shared" si="45"/>
        <v>0.152</v>
      </c>
      <c r="T136" s="31">
        <f t="shared" si="46"/>
        <v>0</v>
      </c>
      <c r="U136" s="31">
        <f t="shared" si="47"/>
        <v>13.274336283185839</v>
      </c>
      <c r="V136" s="31">
        <f t="shared" si="48"/>
        <v>13.274336283185839</v>
      </c>
      <c r="W136" s="31">
        <f t="shared" si="49"/>
        <v>53.982300884955748</v>
      </c>
      <c r="X136" s="31">
        <f t="shared" si="50"/>
        <v>67.25663716814158</v>
      </c>
      <c r="Z136" s="15">
        <v>0</v>
      </c>
      <c r="AA136" s="15">
        <v>0</v>
      </c>
      <c r="AB136" s="31">
        <f t="shared" si="34"/>
        <v>0</v>
      </c>
      <c r="AC136" s="31">
        <f t="shared" si="35"/>
        <v>0</v>
      </c>
      <c r="AE136" s="15">
        <v>0.08</v>
      </c>
      <c r="AF136" s="15">
        <v>0.16200000000000001</v>
      </c>
      <c r="AG136" s="38">
        <f t="shared" si="36"/>
        <v>35.398230088495573</v>
      </c>
      <c r="AH136" s="38">
        <f t="shared" si="37"/>
        <v>71.681415929203538</v>
      </c>
    </row>
    <row r="137" spans="1:34" ht="14.5" x14ac:dyDescent="0.35">
      <c r="A137" s="39" t="s">
        <v>280</v>
      </c>
      <c r="B137" s="39" t="s">
        <v>402</v>
      </c>
      <c r="C137" s="39" t="s">
        <v>458</v>
      </c>
      <c r="D137" t="s">
        <v>214</v>
      </c>
      <c r="E137">
        <v>0.182</v>
      </c>
      <c r="F137">
        <v>0</v>
      </c>
      <c r="G137">
        <v>0</v>
      </c>
      <c r="H137">
        <v>0</v>
      </c>
      <c r="I137" s="29">
        <f t="shared" si="38"/>
        <v>0.182</v>
      </c>
      <c r="J137" s="31">
        <f t="shared" si="39"/>
        <v>0</v>
      </c>
      <c r="K137" s="31">
        <f t="shared" si="40"/>
        <v>0</v>
      </c>
      <c r="L137" s="31">
        <f t="shared" si="41"/>
        <v>0</v>
      </c>
      <c r="M137" s="31">
        <f t="shared" si="42"/>
        <v>100</v>
      </c>
      <c r="N137" s="45">
        <f t="shared" si="43"/>
        <v>100</v>
      </c>
      <c r="O137">
        <v>0</v>
      </c>
      <c r="P137">
        <v>0</v>
      </c>
      <c r="Q137" s="15">
        <f t="shared" si="44"/>
        <v>0</v>
      </c>
      <c r="R137">
        <v>0</v>
      </c>
      <c r="S137" s="29">
        <f t="shared" si="45"/>
        <v>0</v>
      </c>
      <c r="T137" s="31">
        <f t="shared" si="46"/>
        <v>0</v>
      </c>
      <c r="U137" s="31">
        <f t="shared" si="47"/>
        <v>0</v>
      </c>
      <c r="V137" s="31">
        <f t="shared" si="48"/>
        <v>0</v>
      </c>
      <c r="W137" s="31">
        <f t="shared" si="49"/>
        <v>0</v>
      </c>
      <c r="X137" s="31">
        <f t="shared" si="50"/>
        <v>0</v>
      </c>
      <c r="Z137" s="15">
        <v>0</v>
      </c>
      <c r="AA137" s="15">
        <v>0</v>
      </c>
      <c r="AB137" s="31">
        <f t="shared" si="34"/>
        <v>0</v>
      </c>
      <c r="AC137" s="31">
        <f t="shared" si="35"/>
        <v>0</v>
      </c>
      <c r="AE137" s="15">
        <v>0</v>
      </c>
      <c r="AF137" s="15">
        <v>0</v>
      </c>
      <c r="AG137" s="38">
        <f t="shared" si="36"/>
        <v>0</v>
      </c>
      <c r="AH137" s="38">
        <f t="shared" si="37"/>
        <v>0</v>
      </c>
    </row>
    <row r="138" spans="1:34" ht="14.5" x14ac:dyDescent="0.35">
      <c r="A138" s="39" t="s">
        <v>281</v>
      </c>
      <c r="B138" s="39" t="s">
        <v>403</v>
      </c>
      <c r="C138" s="39" t="s">
        <v>458</v>
      </c>
      <c r="D138" t="s">
        <v>214</v>
      </c>
      <c r="E138">
        <v>0.159</v>
      </c>
      <c r="F138">
        <v>0</v>
      </c>
      <c r="G138">
        <v>0</v>
      </c>
      <c r="H138">
        <v>0</v>
      </c>
      <c r="I138" s="29">
        <f t="shared" si="38"/>
        <v>0.159</v>
      </c>
      <c r="J138" s="31">
        <f t="shared" si="39"/>
        <v>0</v>
      </c>
      <c r="K138" s="31">
        <f t="shared" si="40"/>
        <v>0</v>
      </c>
      <c r="L138" s="31">
        <f t="shared" si="41"/>
        <v>0</v>
      </c>
      <c r="M138" s="31">
        <f t="shared" si="42"/>
        <v>100</v>
      </c>
      <c r="N138" s="45">
        <f t="shared" si="43"/>
        <v>100</v>
      </c>
      <c r="O138">
        <v>0</v>
      </c>
      <c r="P138">
        <v>0</v>
      </c>
      <c r="Q138" s="15">
        <f t="shared" si="44"/>
        <v>0</v>
      </c>
      <c r="R138">
        <v>0</v>
      </c>
      <c r="S138" s="29">
        <f t="shared" si="45"/>
        <v>0</v>
      </c>
      <c r="T138" s="31">
        <f t="shared" si="46"/>
        <v>0</v>
      </c>
      <c r="U138" s="31">
        <f t="shared" si="47"/>
        <v>0</v>
      </c>
      <c r="V138" s="31">
        <f t="shared" si="48"/>
        <v>0</v>
      </c>
      <c r="W138" s="31">
        <f t="shared" si="49"/>
        <v>0</v>
      </c>
      <c r="X138" s="31">
        <f t="shared" si="50"/>
        <v>0</v>
      </c>
      <c r="Z138" s="15">
        <v>0</v>
      </c>
      <c r="AA138" s="15">
        <v>0</v>
      </c>
      <c r="AB138" s="31">
        <f t="shared" si="34"/>
        <v>0</v>
      </c>
      <c r="AC138" s="31">
        <f t="shared" si="35"/>
        <v>0</v>
      </c>
      <c r="AE138" s="15">
        <v>0</v>
      </c>
      <c r="AF138" s="15">
        <v>0</v>
      </c>
      <c r="AG138" s="38">
        <f t="shared" si="36"/>
        <v>0</v>
      </c>
      <c r="AH138" s="38">
        <f t="shared" si="37"/>
        <v>0</v>
      </c>
    </row>
    <row r="139" spans="1:34" ht="14.5" x14ac:dyDescent="0.35">
      <c r="A139" s="39" t="s">
        <v>282</v>
      </c>
      <c r="B139" s="39" t="s">
        <v>404</v>
      </c>
      <c r="C139" s="39" t="s">
        <v>458</v>
      </c>
      <c r="D139" t="s">
        <v>214</v>
      </c>
      <c r="E139">
        <v>0.154</v>
      </c>
      <c r="F139">
        <v>0</v>
      </c>
      <c r="G139">
        <v>0</v>
      </c>
      <c r="H139">
        <v>0</v>
      </c>
      <c r="I139" s="29">
        <f t="shared" si="38"/>
        <v>0.154</v>
      </c>
      <c r="J139" s="31">
        <f t="shared" si="39"/>
        <v>0</v>
      </c>
      <c r="K139" s="31">
        <f t="shared" si="40"/>
        <v>0</v>
      </c>
      <c r="L139" s="31">
        <f t="shared" si="41"/>
        <v>0</v>
      </c>
      <c r="M139" s="31">
        <f t="shared" si="42"/>
        <v>100</v>
      </c>
      <c r="N139" s="45">
        <f t="shared" si="43"/>
        <v>100</v>
      </c>
      <c r="O139">
        <v>0</v>
      </c>
      <c r="P139">
        <v>0</v>
      </c>
      <c r="Q139" s="15">
        <f t="shared" si="44"/>
        <v>0</v>
      </c>
      <c r="R139">
        <v>0</v>
      </c>
      <c r="S139" s="29">
        <f t="shared" si="45"/>
        <v>0</v>
      </c>
      <c r="T139" s="31">
        <f t="shared" si="46"/>
        <v>0</v>
      </c>
      <c r="U139" s="31">
        <f t="shared" si="47"/>
        <v>0</v>
      </c>
      <c r="V139" s="31">
        <f t="shared" si="48"/>
        <v>0</v>
      </c>
      <c r="W139" s="31">
        <f t="shared" si="49"/>
        <v>0</v>
      </c>
      <c r="X139" s="31">
        <f t="shared" si="50"/>
        <v>0</v>
      </c>
      <c r="Z139" s="15">
        <v>0</v>
      </c>
      <c r="AA139" s="15">
        <v>0</v>
      </c>
      <c r="AB139" s="31">
        <f t="shared" si="34"/>
        <v>0</v>
      </c>
      <c r="AC139" s="31">
        <f t="shared" si="35"/>
        <v>0</v>
      </c>
      <c r="AE139" s="15">
        <v>0</v>
      </c>
      <c r="AF139" s="15">
        <v>1E-3</v>
      </c>
      <c r="AG139" s="38">
        <f t="shared" si="36"/>
        <v>0</v>
      </c>
      <c r="AH139" s="38">
        <f t="shared" si="37"/>
        <v>0.64935064935064934</v>
      </c>
    </row>
    <row r="140" spans="1:34" ht="14.5" x14ac:dyDescent="0.35">
      <c r="A140" s="39" t="s">
        <v>283</v>
      </c>
      <c r="B140" s="39" t="s">
        <v>405</v>
      </c>
      <c r="C140" s="39" t="s">
        <v>458</v>
      </c>
      <c r="D140" t="s">
        <v>214</v>
      </c>
      <c r="E140">
        <v>6.9000000000000006E-2</v>
      </c>
      <c r="F140">
        <v>0</v>
      </c>
      <c r="G140">
        <v>0</v>
      </c>
      <c r="H140">
        <v>0</v>
      </c>
      <c r="I140" s="29">
        <f t="shared" si="38"/>
        <v>6.9000000000000006E-2</v>
      </c>
      <c r="J140" s="31">
        <f t="shared" si="39"/>
        <v>0</v>
      </c>
      <c r="K140" s="31">
        <f t="shared" si="40"/>
        <v>0</v>
      </c>
      <c r="L140" s="31">
        <f t="shared" si="41"/>
        <v>0</v>
      </c>
      <c r="M140" s="31">
        <f t="shared" si="42"/>
        <v>100</v>
      </c>
      <c r="N140" s="45">
        <f t="shared" si="43"/>
        <v>100</v>
      </c>
      <c r="O140">
        <v>0</v>
      </c>
      <c r="P140">
        <v>0</v>
      </c>
      <c r="Q140" s="15">
        <f t="shared" si="44"/>
        <v>0</v>
      </c>
      <c r="R140">
        <v>0</v>
      </c>
      <c r="S140" s="29">
        <f t="shared" si="45"/>
        <v>0</v>
      </c>
      <c r="T140" s="31">
        <f t="shared" si="46"/>
        <v>0</v>
      </c>
      <c r="U140" s="31">
        <f t="shared" si="47"/>
        <v>0</v>
      </c>
      <c r="V140" s="31">
        <f t="shared" si="48"/>
        <v>0</v>
      </c>
      <c r="W140" s="31">
        <f t="shared" si="49"/>
        <v>0</v>
      </c>
      <c r="X140" s="31">
        <f t="shared" si="50"/>
        <v>0</v>
      </c>
      <c r="Z140" s="15">
        <v>0</v>
      </c>
      <c r="AA140" s="15">
        <v>0</v>
      </c>
      <c r="AB140" s="31">
        <f t="shared" si="34"/>
        <v>0</v>
      </c>
      <c r="AC140" s="31">
        <f t="shared" si="35"/>
        <v>0</v>
      </c>
      <c r="AE140" s="15">
        <v>0</v>
      </c>
      <c r="AF140" s="15">
        <v>0</v>
      </c>
      <c r="AG140" s="38">
        <f t="shared" si="36"/>
        <v>0</v>
      </c>
      <c r="AH140" s="38">
        <f t="shared" si="37"/>
        <v>0</v>
      </c>
    </row>
    <row r="141" spans="1:34" ht="14.5" x14ac:dyDescent="0.35">
      <c r="A141" s="39" t="s">
        <v>284</v>
      </c>
      <c r="B141" s="39" t="s">
        <v>406</v>
      </c>
      <c r="C141" s="39" t="s">
        <v>458</v>
      </c>
      <c r="D141" t="s">
        <v>214</v>
      </c>
      <c r="E141">
        <v>0.19</v>
      </c>
      <c r="F141">
        <v>0</v>
      </c>
      <c r="G141">
        <v>0</v>
      </c>
      <c r="H141">
        <v>0</v>
      </c>
      <c r="I141" s="29">
        <f t="shared" si="38"/>
        <v>0.19</v>
      </c>
      <c r="J141" s="31">
        <f t="shared" si="39"/>
        <v>0</v>
      </c>
      <c r="K141" s="31">
        <f t="shared" si="40"/>
        <v>0</v>
      </c>
      <c r="L141" s="31">
        <f t="shared" si="41"/>
        <v>0</v>
      </c>
      <c r="M141" s="31">
        <f t="shared" si="42"/>
        <v>100</v>
      </c>
      <c r="N141" s="45">
        <f t="shared" si="43"/>
        <v>100</v>
      </c>
      <c r="O141">
        <v>0</v>
      </c>
      <c r="P141">
        <v>0</v>
      </c>
      <c r="Q141" s="15">
        <f t="shared" si="44"/>
        <v>0</v>
      </c>
      <c r="R141">
        <v>0</v>
      </c>
      <c r="S141" s="29">
        <f t="shared" si="45"/>
        <v>0</v>
      </c>
      <c r="T141" s="31">
        <f t="shared" si="46"/>
        <v>0</v>
      </c>
      <c r="U141" s="31">
        <f t="shared" si="47"/>
        <v>0</v>
      </c>
      <c r="V141" s="31">
        <f t="shared" si="48"/>
        <v>0</v>
      </c>
      <c r="W141" s="31">
        <f t="shared" si="49"/>
        <v>0</v>
      </c>
      <c r="X141" s="31">
        <f t="shared" si="50"/>
        <v>0</v>
      </c>
      <c r="Z141" s="15">
        <v>0</v>
      </c>
      <c r="AA141" s="15">
        <v>0</v>
      </c>
      <c r="AB141" s="31">
        <f t="shared" si="34"/>
        <v>0</v>
      </c>
      <c r="AC141" s="31">
        <f t="shared" si="35"/>
        <v>0</v>
      </c>
      <c r="AE141" s="15">
        <v>0</v>
      </c>
      <c r="AF141" s="15">
        <v>0</v>
      </c>
      <c r="AG141" s="38">
        <f t="shared" si="36"/>
        <v>0</v>
      </c>
      <c r="AH141" s="38">
        <f t="shared" si="37"/>
        <v>0</v>
      </c>
    </row>
    <row r="142" spans="1:34" ht="14.5" x14ac:dyDescent="0.35">
      <c r="A142" s="39" t="s">
        <v>285</v>
      </c>
      <c r="B142" s="39" t="s">
        <v>407</v>
      </c>
      <c r="C142" s="39" t="s">
        <v>458</v>
      </c>
      <c r="D142" t="s">
        <v>214</v>
      </c>
      <c r="E142">
        <v>31.001000000000001</v>
      </c>
      <c r="F142">
        <v>0</v>
      </c>
      <c r="G142">
        <v>0</v>
      </c>
      <c r="H142">
        <v>0</v>
      </c>
      <c r="I142" s="29">
        <f t="shared" si="38"/>
        <v>31.001000000000001</v>
      </c>
      <c r="J142" s="31">
        <f t="shared" si="39"/>
        <v>0</v>
      </c>
      <c r="K142" s="31">
        <f t="shared" si="40"/>
        <v>0</v>
      </c>
      <c r="L142" s="31">
        <f t="shared" si="41"/>
        <v>0</v>
      </c>
      <c r="M142" s="31">
        <f t="shared" si="42"/>
        <v>100</v>
      </c>
      <c r="N142" s="45">
        <f t="shared" si="43"/>
        <v>100</v>
      </c>
      <c r="O142">
        <v>0.34100000000000003</v>
      </c>
      <c r="P142">
        <v>0.79600000000000004</v>
      </c>
      <c r="Q142" s="15">
        <f t="shared" si="44"/>
        <v>1.137</v>
      </c>
      <c r="R142">
        <v>3.83</v>
      </c>
      <c r="S142" s="29">
        <f t="shared" si="45"/>
        <v>4.9670000000000005</v>
      </c>
      <c r="T142" s="31">
        <f t="shared" si="46"/>
        <v>1.0999645172736363</v>
      </c>
      <c r="U142" s="31">
        <f t="shared" si="47"/>
        <v>2.5676591077707172</v>
      </c>
      <c r="V142" s="31">
        <f t="shared" si="48"/>
        <v>3.6676236250443535</v>
      </c>
      <c r="W142" s="31">
        <f t="shared" si="49"/>
        <v>12.354440179349053</v>
      </c>
      <c r="X142" s="31">
        <f t="shared" si="50"/>
        <v>16.022063804393408</v>
      </c>
      <c r="Z142" s="15">
        <v>0</v>
      </c>
      <c r="AA142" s="15">
        <v>0</v>
      </c>
      <c r="AB142" s="31">
        <f t="shared" si="34"/>
        <v>0</v>
      </c>
      <c r="AC142" s="31">
        <f t="shared" si="35"/>
        <v>0</v>
      </c>
      <c r="AE142" s="15">
        <v>1.8160000000000001</v>
      </c>
      <c r="AF142" s="15">
        <v>3.6269999999999998</v>
      </c>
      <c r="AG142" s="38">
        <f t="shared" si="36"/>
        <v>5.8578755524015351</v>
      </c>
      <c r="AH142" s="38">
        <f t="shared" si="37"/>
        <v>11.699622592819585</v>
      </c>
    </row>
    <row r="143" spans="1:34" ht="14.5" x14ac:dyDescent="0.35">
      <c r="A143" s="39" t="s">
        <v>286</v>
      </c>
      <c r="B143" s="39" t="s">
        <v>408</v>
      </c>
      <c r="C143" s="39" t="s">
        <v>458</v>
      </c>
      <c r="D143" t="s">
        <v>214</v>
      </c>
      <c r="E143">
        <v>1.3420000000000001</v>
      </c>
      <c r="F143">
        <v>0</v>
      </c>
      <c r="G143">
        <v>0</v>
      </c>
      <c r="H143">
        <v>0</v>
      </c>
      <c r="I143" s="29">
        <f t="shared" si="38"/>
        <v>1.3420000000000001</v>
      </c>
      <c r="J143" s="31">
        <f t="shared" si="39"/>
        <v>0</v>
      </c>
      <c r="K143" s="31">
        <f t="shared" si="40"/>
        <v>0</v>
      </c>
      <c r="L143" s="31">
        <f t="shared" si="41"/>
        <v>0</v>
      </c>
      <c r="M143" s="31">
        <f t="shared" si="42"/>
        <v>100</v>
      </c>
      <c r="N143" s="45">
        <f t="shared" si="43"/>
        <v>100</v>
      </c>
      <c r="O143">
        <v>0</v>
      </c>
      <c r="P143">
        <v>2.1000000000000001E-2</v>
      </c>
      <c r="Q143" s="15">
        <f t="shared" si="44"/>
        <v>2.1000000000000001E-2</v>
      </c>
      <c r="R143">
        <v>3.1E-2</v>
      </c>
      <c r="S143" s="29">
        <f t="shared" si="45"/>
        <v>5.2000000000000005E-2</v>
      </c>
      <c r="T143" s="31">
        <f t="shared" si="46"/>
        <v>0</v>
      </c>
      <c r="U143" s="31">
        <f t="shared" si="47"/>
        <v>1.564828614008942</v>
      </c>
      <c r="V143" s="31">
        <f t="shared" si="48"/>
        <v>1.564828614008942</v>
      </c>
      <c r="W143" s="31">
        <f t="shared" si="49"/>
        <v>2.3099850968703426</v>
      </c>
      <c r="X143" s="31">
        <f t="shared" si="50"/>
        <v>3.8748137108792844</v>
      </c>
      <c r="Z143" s="15">
        <v>0</v>
      </c>
      <c r="AA143" s="15">
        <v>0</v>
      </c>
      <c r="AB143" s="31">
        <f t="shared" si="34"/>
        <v>0</v>
      </c>
      <c r="AC143" s="31">
        <f t="shared" si="35"/>
        <v>0</v>
      </c>
      <c r="AE143" s="15">
        <v>3.5999999999999997E-2</v>
      </c>
      <c r="AF143" s="15">
        <v>5.2999999999999999E-2</v>
      </c>
      <c r="AG143" s="38">
        <f t="shared" si="36"/>
        <v>2.6825633383010428</v>
      </c>
      <c r="AH143" s="38">
        <f t="shared" si="37"/>
        <v>3.9493293591654246</v>
      </c>
    </row>
    <row r="144" spans="1:34" ht="14.5" x14ac:dyDescent="0.35">
      <c r="A144" s="39" t="s">
        <v>287</v>
      </c>
      <c r="B144" s="39" t="s">
        <v>370</v>
      </c>
      <c r="C144" s="39" t="s">
        <v>458</v>
      </c>
      <c r="D144" t="s">
        <v>214</v>
      </c>
      <c r="E144">
        <v>2.5819999999999999</v>
      </c>
      <c r="F144">
        <v>0</v>
      </c>
      <c r="G144">
        <v>0</v>
      </c>
      <c r="H144">
        <v>0</v>
      </c>
      <c r="I144" s="29">
        <f t="shared" si="38"/>
        <v>2.5819999999999999</v>
      </c>
      <c r="J144" s="31">
        <f t="shared" si="39"/>
        <v>0</v>
      </c>
      <c r="K144" s="31">
        <f t="shared" si="40"/>
        <v>0</v>
      </c>
      <c r="L144" s="31">
        <f t="shared" si="41"/>
        <v>0</v>
      </c>
      <c r="M144" s="31">
        <f t="shared" si="42"/>
        <v>100</v>
      </c>
      <c r="N144" s="45">
        <f t="shared" si="43"/>
        <v>100</v>
      </c>
      <c r="O144">
        <v>3.9E-2</v>
      </c>
      <c r="P144">
        <v>2.5999999999999999E-2</v>
      </c>
      <c r="Q144" s="15">
        <f t="shared" si="44"/>
        <v>6.5000000000000002E-2</v>
      </c>
      <c r="R144">
        <v>2.9000000000000001E-2</v>
      </c>
      <c r="S144" s="29">
        <f t="shared" si="45"/>
        <v>9.4E-2</v>
      </c>
      <c r="T144" s="31">
        <f t="shared" si="46"/>
        <v>1.5104570100697134</v>
      </c>
      <c r="U144" s="31">
        <f t="shared" si="47"/>
        <v>1.0069713400464757</v>
      </c>
      <c r="V144" s="31">
        <f t="shared" si="48"/>
        <v>2.5174283501161892</v>
      </c>
      <c r="W144" s="31">
        <f t="shared" si="49"/>
        <v>1.1231603408210691</v>
      </c>
      <c r="X144" s="31">
        <f t="shared" si="50"/>
        <v>3.6405886909372582</v>
      </c>
      <c r="Z144" s="15">
        <v>0</v>
      </c>
      <c r="AA144" s="15">
        <v>0</v>
      </c>
      <c r="AB144" s="31">
        <f t="shared" si="34"/>
        <v>0</v>
      </c>
      <c r="AC144" s="31">
        <f t="shared" si="35"/>
        <v>0</v>
      </c>
      <c r="AE144" s="15">
        <v>3.1E-2</v>
      </c>
      <c r="AF144" s="15">
        <v>3.9E-2</v>
      </c>
      <c r="AG144" s="38">
        <f t="shared" si="36"/>
        <v>1.2006196746707978</v>
      </c>
      <c r="AH144" s="38">
        <f t="shared" si="37"/>
        <v>1.5104570100697134</v>
      </c>
    </row>
    <row r="145" spans="1:34" ht="14.5" x14ac:dyDescent="0.35">
      <c r="A145" s="39" t="s">
        <v>288</v>
      </c>
      <c r="B145" s="39" t="s">
        <v>409</v>
      </c>
      <c r="C145" s="39" t="s">
        <v>458</v>
      </c>
      <c r="D145" t="s">
        <v>214</v>
      </c>
      <c r="E145">
        <v>0.66400000000000003</v>
      </c>
      <c r="F145">
        <v>0</v>
      </c>
      <c r="G145">
        <v>0</v>
      </c>
      <c r="H145">
        <v>0</v>
      </c>
      <c r="I145" s="29">
        <f t="shared" si="38"/>
        <v>0.66400000000000003</v>
      </c>
      <c r="J145" s="31">
        <f t="shared" si="39"/>
        <v>0</v>
      </c>
      <c r="K145" s="31">
        <f t="shared" si="40"/>
        <v>0</v>
      </c>
      <c r="L145" s="31">
        <f t="shared" si="41"/>
        <v>0</v>
      </c>
      <c r="M145" s="31">
        <f t="shared" si="42"/>
        <v>100</v>
      </c>
      <c r="N145" s="45">
        <f t="shared" si="43"/>
        <v>100</v>
      </c>
      <c r="O145">
        <v>0</v>
      </c>
      <c r="P145">
        <v>0</v>
      </c>
      <c r="Q145" s="15">
        <f t="shared" si="44"/>
        <v>0</v>
      </c>
      <c r="R145">
        <v>1.9E-2</v>
      </c>
      <c r="S145" s="29">
        <f t="shared" si="45"/>
        <v>1.9E-2</v>
      </c>
      <c r="T145" s="31">
        <f t="shared" si="46"/>
        <v>0</v>
      </c>
      <c r="U145" s="31">
        <f t="shared" si="47"/>
        <v>0</v>
      </c>
      <c r="V145" s="31">
        <f t="shared" si="48"/>
        <v>0</v>
      </c>
      <c r="W145" s="31">
        <f t="shared" si="49"/>
        <v>2.8614457831325302</v>
      </c>
      <c r="X145" s="31">
        <f t="shared" si="50"/>
        <v>2.8614457831325302</v>
      </c>
      <c r="Z145" s="15">
        <v>0</v>
      </c>
      <c r="AA145" s="15">
        <v>0</v>
      </c>
      <c r="AB145" s="31">
        <f t="shared" si="34"/>
        <v>0</v>
      </c>
      <c r="AC145" s="31">
        <f t="shared" si="35"/>
        <v>0</v>
      </c>
      <c r="AE145" s="15">
        <v>1.2999999999999999E-2</v>
      </c>
      <c r="AF145" s="15">
        <v>0.02</v>
      </c>
      <c r="AG145" s="38">
        <f t="shared" si="36"/>
        <v>1.9578313253012045</v>
      </c>
      <c r="AH145" s="38">
        <f t="shared" si="37"/>
        <v>3.0120481927710845</v>
      </c>
    </row>
    <row r="146" spans="1:34" ht="14.5" x14ac:dyDescent="0.35">
      <c r="A146" s="39" t="s">
        <v>289</v>
      </c>
      <c r="B146" s="39" t="s">
        <v>410</v>
      </c>
      <c r="C146" s="39" t="s">
        <v>458</v>
      </c>
      <c r="D146" t="s">
        <v>214</v>
      </c>
      <c r="E146">
        <v>9.9450000000000003</v>
      </c>
      <c r="F146">
        <v>0</v>
      </c>
      <c r="G146">
        <v>0</v>
      </c>
      <c r="H146">
        <v>0</v>
      </c>
      <c r="I146" s="29">
        <f t="shared" si="38"/>
        <v>9.9450000000000003</v>
      </c>
      <c r="J146" s="31">
        <f t="shared" si="39"/>
        <v>0</v>
      </c>
      <c r="K146" s="31">
        <f t="shared" si="40"/>
        <v>0</v>
      </c>
      <c r="L146" s="31">
        <f t="shared" si="41"/>
        <v>0</v>
      </c>
      <c r="M146" s="31">
        <f t="shared" si="42"/>
        <v>100</v>
      </c>
      <c r="N146" s="45">
        <f t="shared" si="43"/>
        <v>100</v>
      </c>
      <c r="O146">
        <v>0.14499999999999999</v>
      </c>
      <c r="P146">
        <v>7.0999999999999994E-2</v>
      </c>
      <c r="Q146" s="15">
        <f t="shared" si="44"/>
        <v>0.21599999999999997</v>
      </c>
      <c r="R146">
        <v>0.216</v>
      </c>
      <c r="S146" s="29">
        <f t="shared" si="45"/>
        <v>0.43199999999999994</v>
      </c>
      <c r="T146" s="31">
        <f t="shared" si="46"/>
        <v>1.4580191050779285</v>
      </c>
      <c r="U146" s="31">
        <f t="shared" si="47"/>
        <v>0.71392659627953736</v>
      </c>
      <c r="V146" s="31">
        <f t="shared" si="48"/>
        <v>2.1719457013574655</v>
      </c>
      <c r="W146" s="31">
        <f t="shared" si="49"/>
        <v>2.1719457013574659</v>
      </c>
      <c r="X146" s="31">
        <f t="shared" si="50"/>
        <v>4.3438914027149309</v>
      </c>
      <c r="Z146" s="15">
        <v>0</v>
      </c>
      <c r="AA146" s="15">
        <v>0</v>
      </c>
      <c r="AB146" s="31">
        <f t="shared" si="34"/>
        <v>0</v>
      </c>
      <c r="AC146" s="31">
        <f t="shared" si="35"/>
        <v>0</v>
      </c>
      <c r="AE146" s="15">
        <v>0.151</v>
      </c>
      <c r="AF146" s="15">
        <v>0.35399999999999998</v>
      </c>
      <c r="AG146" s="38">
        <f t="shared" si="36"/>
        <v>1.5183509301156359</v>
      </c>
      <c r="AH146" s="38">
        <f t="shared" si="37"/>
        <v>3.5595776772247358</v>
      </c>
    </row>
    <row r="147" spans="1:34" ht="14.5" x14ac:dyDescent="0.35">
      <c r="A147" s="39" t="s">
        <v>290</v>
      </c>
      <c r="B147" s="39" t="s">
        <v>411</v>
      </c>
      <c r="C147" s="39" t="s">
        <v>458</v>
      </c>
      <c r="D147" t="s">
        <v>214</v>
      </c>
      <c r="E147">
        <v>0.83699999999999997</v>
      </c>
      <c r="F147">
        <v>0</v>
      </c>
      <c r="G147">
        <v>0</v>
      </c>
      <c r="H147">
        <v>0</v>
      </c>
      <c r="I147" s="29">
        <f t="shared" si="38"/>
        <v>0.83699999999999997</v>
      </c>
      <c r="J147" s="31">
        <f t="shared" si="39"/>
        <v>0</v>
      </c>
      <c r="K147" s="31">
        <f t="shared" si="40"/>
        <v>0</v>
      </c>
      <c r="L147" s="31">
        <f t="shared" si="41"/>
        <v>0</v>
      </c>
      <c r="M147" s="31">
        <f t="shared" si="42"/>
        <v>100</v>
      </c>
      <c r="N147" s="45">
        <f t="shared" si="43"/>
        <v>100</v>
      </c>
      <c r="O147">
        <v>1E-3</v>
      </c>
      <c r="P147">
        <v>0</v>
      </c>
      <c r="Q147" s="15">
        <f t="shared" si="44"/>
        <v>1E-3</v>
      </c>
      <c r="R147">
        <v>1.2999999999999999E-2</v>
      </c>
      <c r="S147" s="29">
        <f t="shared" si="45"/>
        <v>1.3999999999999999E-2</v>
      </c>
      <c r="T147" s="31">
        <f t="shared" si="46"/>
        <v>0.11947431302270013</v>
      </c>
      <c r="U147" s="31">
        <f t="shared" si="47"/>
        <v>0</v>
      </c>
      <c r="V147" s="31">
        <f t="shared" si="48"/>
        <v>0.11947431302270013</v>
      </c>
      <c r="W147" s="31">
        <f t="shared" si="49"/>
        <v>1.5531660692951015</v>
      </c>
      <c r="X147" s="31">
        <f t="shared" si="50"/>
        <v>1.6726403823178015</v>
      </c>
      <c r="Z147" s="15">
        <v>0</v>
      </c>
      <c r="AA147" s="15">
        <v>0</v>
      </c>
      <c r="AB147" s="31">
        <f t="shared" si="34"/>
        <v>0</v>
      </c>
      <c r="AC147" s="31">
        <f t="shared" si="35"/>
        <v>0</v>
      </c>
      <c r="AE147" s="15">
        <v>1E-3</v>
      </c>
      <c r="AF147" s="15">
        <v>0.02</v>
      </c>
      <c r="AG147" s="38">
        <f t="shared" si="36"/>
        <v>0.11947431302270013</v>
      </c>
      <c r="AH147" s="38">
        <f t="shared" si="37"/>
        <v>2.3894862604540026</v>
      </c>
    </row>
    <row r="148" spans="1:34" ht="14.5" x14ac:dyDescent="0.35">
      <c r="A148" s="39" t="s">
        <v>291</v>
      </c>
      <c r="B148" s="39" t="s">
        <v>412</v>
      </c>
      <c r="C148" s="39" t="s">
        <v>458</v>
      </c>
      <c r="D148" t="s">
        <v>214</v>
      </c>
      <c r="E148">
        <v>2.5</v>
      </c>
      <c r="F148">
        <v>8.0000000000000002E-3</v>
      </c>
      <c r="G148">
        <v>0</v>
      </c>
      <c r="H148">
        <v>0</v>
      </c>
      <c r="I148" s="29">
        <f t="shared" si="38"/>
        <v>2.492</v>
      </c>
      <c r="J148" s="31">
        <f t="shared" si="39"/>
        <v>0.32</v>
      </c>
      <c r="K148" s="31">
        <f t="shared" si="40"/>
        <v>0</v>
      </c>
      <c r="L148" s="31">
        <f t="shared" si="41"/>
        <v>0</v>
      </c>
      <c r="M148" s="31">
        <f t="shared" si="42"/>
        <v>99.68</v>
      </c>
      <c r="N148" s="45">
        <f t="shared" si="43"/>
        <v>100</v>
      </c>
      <c r="O148">
        <v>6.6000000000000003E-2</v>
      </c>
      <c r="P148">
        <v>3.5999999999999997E-2</v>
      </c>
      <c r="Q148" s="15">
        <f t="shared" si="44"/>
        <v>0.10200000000000001</v>
      </c>
      <c r="R148">
        <v>7.6999999999999999E-2</v>
      </c>
      <c r="S148" s="29">
        <f t="shared" si="45"/>
        <v>0.17899999999999999</v>
      </c>
      <c r="T148" s="31">
        <f t="shared" si="46"/>
        <v>2.64</v>
      </c>
      <c r="U148" s="31">
        <f t="shared" si="47"/>
        <v>1.44</v>
      </c>
      <c r="V148" s="31">
        <f t="shared" si="48"/>
        <v>4.08</v>
      </c>
      <c r="W148" s="31">
        <f t="shared" si="49"/>
        <v>3.08</v>
      </c>
      <c r="X148" s="31">
        <f t="shared" si="50"/>
        <v>7.16</v>
      </c>
      <c r="Z148" s="15">
        <v>0</v>
      </c>
      <c r="AA148" s="15">
        <v>0</v>
      </c>
      <c r="AB148" s="31">
        <f t="shared" si="34"/>
        <v>0</v>
      </c>
      <c r="AC148" s="31">
        <f t="shared" si="35"/>
        <v>0</v>
      </c>
      <c r="AE148" s="15">
        <v>5.8000000000000003E-2</v>
      </c>
      <c r="AF148" s="15">
        <v>0.105</v>
      </c>
      <c r="AG148" s="38">
        <f t="shared" si="36"/>
        <v>2.3200000000000003</v>
      </c>
      <c r="AH148" s="38">
        <f t="shared" si="37"/>
        <v>4.1999999999999993</v>
      </c>
    </row>
    <row r="149" spans="1:34" ht="14.5" x14ac:dyDescent="0.35">
      <c r="A149" s="39" t="s">
        <v>292</v>
      </c>
      <c r="B149" s="39" t="s">
        <v>413</v>
      </c>
      <c r="C149" s="39" t="s">
        <v>458</v>
      </c>
      <c r="D149" t="s">
        <v>214</v>
      </c>
      <c r="E149">
        <v>1.875</v>
      </c>
      <c r="F149">
        <v>0</v>
      </c>
      <c r="G149">
        <v>0</v>
      </c>
      <c r="H149">
        <v>0</v>
      </c>
      <c r="I149" s="29">
        <f t="shared" si="38"/>
        <v>1.875</v>
      </c>
      <c r="J149" s="31">
        <f t="shared" si="39"/>
        <v>0</v>
      </c>
      <c r="K149" s="31">
        <f t="shared" si="40"/>
        <v>0</v>
      </c>
      <c r="L149" s="31">
        <f t="shared" si="41"/>
        <v>0</v>
      </c>
      <c r="M149" s="31">
        <f t="shared" si="42"/>
        <v>100</v>
      </c>
      <c r="N149" s="45">
        <f t="shared" si="43"/>
        <v>100</v>
      </c>
      <c r="O149">
        <v>0</v>
      </c>
      <c r="P149">
        <v>0</v>
      </c>
      <c r="Q149" s="15">
        <f t="shared" si="44"/>
        <v>0</v>
      </c>
      <c r="R149">
        <v>2.9000000000000001E-2</v>
      </c>
      <c r="S149" s="29">
        <f t="shared" si="45"/>
        <v>2.9000000000000001E-2</v>
      </c>
      <c r="T149" s="31">
        <f t="shared" si="46"/>
        <v>0</v>
      </c>
      <c r="U149" s="31">
        <f t="shared" si="47"/>
        <v>0</v>
      </c>
      <c r="V149" s="31">
        <f t="shared" si="48"/>
        <v>0</v>
      </c>
      <c r="W149" s="31">
        <f t="shared" si="49"/>
        <v>1.5466666666666666</v>
      </c>
      <c r="X149" s="31">
        <f t="shared" si="50"/>
        <v>1.5466666666666666</v>
      </c>
      <c r="Z149" s="15">
        <v>0</v>
      </c>
      <c r="AA149" s="15">
        <v>0</v>
      </c>
      <c r="AB149" s="31">
        <f t="shared" si="34"/>
        <v>0</v>
      </c>
      <c r="AC149" s="31">
        <f t="shared" si="35"/>
        <v>0</v>
      </c>
      <c r="AE149" s="15">
        <v>0</v>
      </c>
      <c r="AF149" s="15">
        <v>3.3000000000000002E-2</v>
      </c>
      <c r="AG149" s="38">
        <f t="shared" si="36"/>
        <v>0</v>
      </c>
      <c r="AH149" s="38">
        <f t="shared" si="37"/>
        <v>1.76</v>
      </c>
    </row>
    <row r="150" spans="1:34" ht="14.5" x14ac:dyDescent="0.35">
      <c r="A150" s="39" t="s">
        <v>293</v>
      </c>
      <c r="B150" s="39" t="s">
        <v>414</v>
      </c>
      <c r="C150" s="39" t="s">
        <v>458</v>
      </c>
      <c r="D150" t="s">
        <v>214</v>
      </c>
      <c r="E150">
        <v>1.171</v>
      </c>
      <c r="F150">
        <v>0</v>
      </c>
      <c r="G150">
        <v>0</v>
      </c>
      <c r="H150">
        <v>0</v>
      </c>
      <c r="I150" s="29">
        <f t="shared" si="38"/>
        <v>1.171</v>
      </c>
      <c r="J150" s="31">
        <f t="shared" si="39"/>
        <v>0</v>
      </c>
      <c r="K150" s="31">
        <f t="shared" si="40"/>
        <v>0</v>
      </c>
      <c r="L150" s="31">
        <f t="shared" si="41"/>
        <v>0</v>
      </c>
      <c r="M150" s="31">
        <f t="shared" si="42"/>
        <v>100</v>
      </c>
      <c r="N150" s="45">
        <f t="shared" si="43"/>
        <v>100</v>
      </c>
      <c r="O150">
        <v>0</v>
      </c>
      <c r="P150">
        <v>1E-3</v>
      </c>
      <c r="Q150" s="15">
        <f t="shared" si="44"/>
        <v>1E-3</v>
      </c>
      <c r="R150">
        <v>5.7000000000000002E-2</v>
      </c>
      <c r="S150" s="29">
        <f t="shared" si="45"/>
        <v>5.8000000000000003E-2</v>
      </c>
      <c r="T150" s="31">
        <f t="shared" si="46"/>
        <v>0</v>
      </c>
      <c r="U150" s="31">
        <f t="shared" si="47"/>
        <v>8.5397096498719044E-2</v>
      </c>
      <c r="V150" s="31">
        <f t="shared" si="48"/>
        <v>8.5397096498719044E-2</v>
      </c>
      <c r="W150" s="31">
        <f t="shared" si="49"/>
        <v>4.8676345004269859</v>
      </c>
      <c r="X150" s="31">
        <f t="shared" si="50"/>
        <v>4.9530315969257046</v>
      </c>
      <c r="Z150" s="15">
        <v>0</v>
      </c>
      <c r="AA150" s="15">
        <v>0</v>
      </c>
      <c r="AB150" s="31">
        <f t="shared" si="34"/>
        <v>0</v>
      </c>
      <c r="AC150" s="31">
        <f t="shared" si="35"/>
        <v>0</v>
      </c>
      <c r="AE150" s="15">
        <v>3.5000000000000003E-2</v>
      </c>
      <c r="AF150" s="15">
        <v>8.6999999999999994E-2</v>
      </c>
      <c r="AG150" s="38">
        <f t="shared" si="36"/>
        <v>2.9888983774551665</v>
      </c>
      <c r="AH150" s="38">
        <f t="shared" si="37"/>
        <v>7.4295473953885551</v>
      </c>
    </row>
    <row r="151" spans="1:34" ht="14.5" x14ac:dyDescent="0.35">
      <c r="A151" s="39" t="s">
        <v>294</v>
      </c>
      <c r="B151" s="39" t="s">
        <v>415</v>
      </c>
      <c r="C151" s="39" t="s">
        <v>458</v>
      </c>
      <c r="D151" t="s">
        <v>214</v>
      </c>
      <c r="E151">
        <v>0.41399999999999998</v>
      </c>
      <c r="F151">
        <v>0</v>
      </c>
      <c r="G151">
        <v>0</v>
      </c>
      <c r="H151">
        <v>0</v>
      </c>
      <c r="I151" s="29">
        <f t="shared" si="38"/>
        <v>0.41399999999999998</v>
      </c>
      <c r="J151" s="31">
        <f t="shared" si="39"/>
        <v>0</v>
      </c>
      <c r="K151" s="31">
        <f t="shared" si="40"/>
        <v>0</v>
      </c>
      <c r="L151" s="31">
        <f t="shared" si="41"/>
        <v>0</v>
      </c>
      <c r="M151" s="31">
        <f t="shared" si="42"/>
        <v>100</v>
      </c>
      <c r="N151" s="45">
        <f t="shared" si="43"/>
        <v>100</v>
      </c>
      <c r="O151">
        <v>0</v>
      </c>
      <c r="P151">
        <v>0</v>
      </c>
      <c r="Q151" s="15">
        <f t="shared" si="44"/>
        <v>0</v>
      </c>
      <c r="R151">
        <v>0</v>
      </c>
      <c r="S151" s="29">
        <f t="shared" si="45"/>
        <v>0</v>
      </c>
      <c r="T151" s="31">
        <f t="shared" si="46"/>
        <v>0</v>
      </c>
      <c r="U151" s="31">
        <f t="shared" si="47"/>
        <v>0</v>
      </c>
      <c r="V151" s="31">
        <f t="shared" si="48"/>
        <v>0</v>
      </c>
      <c r="W151" s="31">
        <f t="shared" si="49"/>
        <v>0</v>
      </c>
      <c r="X151" s="31">
        <f t="shared" si="50"/>
        <v>0</v>
      </c>
      <c r="Z151" s="15">
        <v>0</v>
      </c>
      <c r="AA151" s="15">
        <v>0</v>
      </c>
      <c r="AB151" s="31">
        <f t="shared" si="34"/>
        <v>0</v>
      </c>
      <c r="AC151" s="31">
        <f t="shared" si="35"/>
        <v>0</v>
      </c>
      <c r="AE151" s="15">
        <v>0</v>
      </c>
      <c r="AF151" s="15">
        <v>0</v>
      </c>
      <c r="AG151" s="38">
        <f t="shared" si="36"/>
        <v>0</v>
      </c>
      <c r="AH151" s="38">
        <f t="shared" si="37"/>
        <v>0</v>
      </c>
    </row>
    <row r="152" spans="1:34" ht="14.5" x14ac:dyDescent="0.35">
      <c r="A152" s="39" t="s">
        <v>295</v>
      </c>
      <c r="B152" s="39" t="s">
        <v>416</v>
      </c>
      <c r="C152" s="39" t="s">
        <v>458</v>
      </c>
      <c r="D152" t="s">
        <v>214</v>
      </c>
      <c r="E152">
        <v>1.915</v>
      </c>
      <c r="F152">
        <v>0</v>
      </c>
      <c r="G152">
        <v>6.5000000000000002E-2</v>
      </c>
      <c r="H152">
        <v>1.4530000000000001</v>
      </c>
      <c r="I152" s="29">
        <f t="shared" si="38"/>
        <v>0.39700000000000002</v>
      </c>
      <c r="J152" s="31">
        <f t="shared" si="39"/>
        <v>0</v>
      </c>
      <c r="K152" s="31">
        <f t="shared" si="40"/>
        <v>3.3942558746736298</v>
      </c>
      <c r="L152" s="31">
        <f t="shared" si="41"/>
        <v>75.874673629242821</v>
      </c>
      <c r="M152" s="31">
        <f t="shared" si="42"/>
        <v>20.73107049608355</v>
      </c>
      <c r="N152" s="45">
        <f t="shared" si="43"/>
        <v>100</v>
      </c>
      <c r="O152">
        <v>6.5000000000000002E-2</v>
      </c>
      <c r="P152">
        <v>0.123</v>
      </c>
      <c r="Q152" s="15">
        <f t="shared" si="44"/>
        <v>0.188</v>
      </c>
      <c r="R152">
        <v>0.53500000000000003</v>
      </c>
      <c r="S152" s="29">
        <f t="shared" si="45"/>
        <v>0.72300000000000009</v>
      </c>
      <c r="T152" s="31">
        <f t="shared" si="46"/>
        <v>3.3942558746736298</v>
      </c>
      <c r="U152" s="31">
        <f t="shared" si="47"/>
        <v>6.4229765013054827</v>
      </c>
      <c r="V152" s="31">
        <f t="shared" si="48"/>
        <v>9.8172323759791134</v>
      </c>
      <c r="W152" s="31">
        <f t="shared" si="49"/>
        <v>27.93733681462141</v>
      </c>
      <c r="X152" s="31">
        <f t="shared" si="50"/>
        <v>37.754569190600527</v>
      </c>
      <c r="Z152" s="15">
        <v>0</v>
      </c>
      <c r="AA152" s="15">
        <v>0</v>
      </c>
      <c r="AB152" s="31">
        <f t="shared" si="34"/>
        <v>0</v>
      </c>
      <c r="AC152" s="31">
        <f t="shared" si="35"/>
        <v>0</v>
      </c>
      <c r="AE152" s="15">
        <v>0.443</v>
      </c>
      <c r="AF152" s="15">
        <v>0.68700000000000006</v>
      </c>
      <c r="AG152" s="38">
        <f t="shared" si="36"/>
        <v>23.133159268929504</v>
      </c>
      <c r="AH152" s="38">
        <f t="shared" si="37"/>
        <v>35.874673629242821</v>
      </c>
    </row>
    <row r="153" spans="1:34" ht="14.5" x14ac:dyDescent="0.35">
      <c r="A153" s="39" t="s">
        <v>296</v>
      </c>
      <c r="B153" s="39" t="s">
        <v>417</v>
      </c>
      <c r="C153" s="39" t="s">
        <v>458</v>
      </c>
      <c r="D153" t="s">
        <v>214</v>
      </c>
      <c r="E153">
        <v>0.68100000000000005</v>
      </c>
      <c r="F153">
        <v>0</v>
      </c>
      <c r="G153">
        <v>0</v>
      </c>
      <c r="H153">
        <v>0</v>
      </c>
      <c r="I153" s="29">
        <f t="shared" si="38"/>
        <v>0.68100000000000005</v>
      </c>
      <c r="J153" s="31">
        <f t="shared" si="39"/>
        <v>0</v>
      </c>
      <c r="K153" s="31">
        <f t="shared" si="40"/>
        <v>0</v>
      </c>
      <c r="L153" s="31">
        <f t="shared" si="41"/>
        <v>0</v>
      </c>
      <c r="M153" s="31">
        <f t="shared" si="42"/>
        <v>100</v>
      </c>
      <c r="N153" s="45">
        <f t="shared" si="43"/>
        <v>100</v>
      </c>
      <c r="O153">
        <v>0</v>
      </c>
      <c r="P153">
        <v>0</v>
      </c>
      <c r="Q153" s="15">
        <f t="shared" si="44"/>
        <v>0</v>
      </c>
      <c r="R153">
        <v>2.4E-2</v>
      </c>
      <c r="S153" s="29">
        <f t="shared" si="45"/>
        <v>2.4E-2</v>
      </c>
      <c r="T153" s="31">
        <f t="shared" si="46"/>
        <v>0</v>
      </c>
      <c r="U153" s="31">
        <f t="shared" si="47"/>
        <v>0</v>
      </c>
      <c r="V153" s="31">
        <f t="shared" si="48"/>
        <v>0</v>
      </c>
      <c r="W153" s="31">
        <f t="shared" si="49"/>
        <v>3.5242290748898677</v>
      </c>
      <c r="X153" s="31">
        <f t="shared" si="50"/>
        <v>3.5242290748898677</v>
      </c>
      <c r="Z153" s="15">
        <v>0</v>
      </c>
      <c r="AA153" s="15">
        <v>0</v>
      </c>
      <c r="AB153" s="31">
        <f t="shared" si="34"/>
        <v>0</v>
      </c>
      <c r="AC153" s="31">
        <f t="shared" si="35"/>
        <v>0</v>
      </c>
      <c r="AE153" s="15">
        <v>0</v>
      </c>
      <c r="AF153" s="15">
        <v>1.9E-2</v>
      </c>
      <c r="AG153" s="38">
        <f t="shared" si="36"/>
        <v>0</v>
      </c>
      <c r="AH153" s="38">
        <f t="shared" si="37"/>
        <v>2.790014684287812</v>
      </c>
    </row>
    <row r="154" spans="1:34" ht="14.5" x14ac:dyDescent="0.35">
      <c r="A154" s="39" t="s">
        <v>297</v>
      </c>
      <c r="B154" s="39" t="s">
        <v>418</v>
      </c>
      <c r="C154" s="39" t="s">
        <v>458</v>
      </c>
      <c r="D154" t="s">
        <v>214</v>
      </c>
      <c r="E154">
        <v>5.8789999999999996</v>
      </c>
      <c r="F154">
        <v>0</v>
      </c>
      <c r="G154">
        <v>0</v>
      </c>
      <c r="H154">
        <v>0</v>
      </c>
      <c r="I154" s="29">
        <f t="shared" si="38"/>
        <v>5.8789999999999996</v>
      </c>
      <c r="J154" s="31">
        <f t="shared" si="39"/>
        <v>0</v>
      </c>
      <c r="K154" s="31">
        <f t="shared" si="40"/>
        <v>0</v>
      </c>
      <c r="L154" s="31">
        <f t="shared" si="41"/>
        <v>0</v>
      </c>
      <c r="M154" s="31">
        <f t="shared" si="42"/>
        <v>100</v>
      </c>
      <c r="N154" s="45">
        <f t="shared" si="43"/>
        <v>100</v>
      </c>
      <c r="O154">
        <v>0.04</v>
      </c>
      <c r="P154">
        <v>6.4000000000000001E-2</v>
      </c>
      <c r="Q154" s="15">
        <f t="shared" si="44"/>
        <v>0.10400000000000001</v>
      </c>
      <c r="R154">
        <v>0.13600000000000001</v>
      </c>
      <c r="S154" s="29">
        <f t="shared" si="45"/>
        <v>0.24000000000000002</v>
      </c>
      <c r="T154" s="31">
        <f t="shared" si="46"/>
        <v>0.68038782105800311</v>
      </c>
      <c r="U154" s="31">
        <f t="shared" si="47"/>
        <v>1.0886205136928051</v>
      </c>
      <c r="V154" s="31">
        <f t="shared" si="48"/>
        <v>1.7690083347508083</v>
      </c>
      <c r="W154" s="31">
        <f t="shared" si="49"/>
        <v>2.313318591597211</v>
      </c>
      <c r="X154" s="31">
        <f t="shared" si="50"/>
        <v>4.0823269263480189</v>
      </c>
      <c r="Z154" s="15">
        <v>0</v>
      </c>
      <c r="AA154" s="15">
        <v>0</v>
      </c>
      <c r="AB154" s="31">
        <f t="shared" si="34"/>
        <v>0</v>
      </c>
      <c r="AC154" s="31">
        <f t="shared" si="35"/>
        <v>0</v>
      </c>
      <c r="AE154" s="15">
        <v>0.13800000000000001</v>
      </c>
      <c r="AF154" s="15">
        <v>0.188</v>
      </c>
      <c r="AG154" s="38">
        <f t="shared" si="36"/>
        <v>2.3473379826501111</v>
      </c>
      <c r="AH154" s="38">
        <f t="shared" si="37"/>
        <v>3.1978227589726149</v>
      </c>
    </row>
    <row r="155" spans="1:34" ht="14.5" x14ac:dyDescent="0.35">
      <c r="A155" s="39" t="s">
        <v>298</v>
      </c>
      <c r="B155" s="39" t="s">
        <v>419</v>
      </c>
      <c r="C155" s="39" t="s">
        <v>458</v>
      </c>
      <c r="D155" t="s">
        <v>214</v>
      </c>
      <c r="E155">
        <v>0.64500000000000002</v>
      </c>
      <c r="F155">
        <v>8.0000000000000002E-3</v>
      </c>
      <c r="G155">
        <v>1E-3</v>
      </c>
      <c r="H155">
        <v>1E-3</v>
      </c>
      <c r="I155" s="29">
        <f t="shared" si="38"/>
        <v>0.63500000000000001</v>
      </c>
      <c r="J155" s="31">
        <f t="shared" si="39"/>
        <v>1.2403100775193798</v>
      </c>
      <c r="K155" s="31">
        <f t="shared" si="40"/>
        <v>0.15503875968992248</v>
      </c>
      <c r="L155" s="31">
        <f t="shared" si="41"/>
        <v>0.15503875968992248</v>
      </c>
      <c r="M155" s="31">
        <f t="shared" si="42"/>
        <v>98.449612403100772</v>
      </c>
      <c r="N155" s="45">
        <f t="shared" si="43"/>
        <v>100</v>
      </c>
      <c r="O155">
        <v>0</v>
      </c>
      <c r="P155">
        <v>0</v>
      </c>
      <c r="Q155" s="15">
        <f t="shared" si="44"/>
        <v>0</v>
      </c>
      <c r="R155">
        <v>2E-3</v>
      </c>
      <c r="S155" s="29">
        <f t="shared" si="45"/>
        <v>2E-3</v>
      </c>
      <c r="T155" s="31">
        <f t="shared" si="46"/>
        <v>0</v>
      </c>
      <c r="U155" s="31">
        <f t="shared" si="47"/>
        <v>0</v>
      </c>
      <c r="V155" s="31">
        <f t="shared" si="48"/>
        <v>0</v>
      </c>
      <c r="W155" s="31">
        <f t="shared" si="49"/>
        <v>0.31007751937984496</v>
      </c>
      <c r="X155" s="31">
        <f t="shared" si="50"/>
        <v>0.31007751937984496</v>
      </c>
      <c r="Z155" s="15">
        <v>2E-3</v>
      </c>
      <c r="AA155" s="15">
        <v>1E-3</v>
      </c>
      <c r="AB155" s="31">
        <f t="shared" si="34"/>
        <v>0.31007751937984496</v>
      </c>
      <c r="AC155" s="31">
        <f t="shared" si="35"/>
        <v>0.15503875968992248</v>
      </c>
      <c r="AE155" s="15">
        <v>1E-3</v>
      </c>
      <c r="AF155" s="15">
        <v>3.0000000000000001E-3</v>
      </c>
      <c r="AG155" s="38">
        <f t="shared" si="36"/>
        <v>0.15503875968992248</v>
      </c>
      <c r="AH155" s="38">
        <f t="shared" si="37"/>
        <v>0.46511627906976744</v>
      </c>
    </row>
    <row r="156" spans="1:34" ht="14.5" x14ac:dyDescent="0.35">
      <c r="A156" s="39" t="s">
        <v>299</v>
      </c>
      <c r="B156" s="39" t="s">
        <v>420</v>
      </c>
      <c r="C156" s="39" t="s">
        <v>458</v>
      </c>
      <c r="D156" t="s">
        <v>214</v>
      </c>
      <c r="E156">
        <v>0.3</v>
      </c>
      <c r="F156">
        <v>0</v>
      </c>
      <c r="G156">
        <v>0</v>
      </c>
      <c r="H156">
        <v>0</v>
      </c>
      <c r="I156" s="29">
        <f t="shared" si="38"/>
        <v>0.3</v>
      </c>
      <c r="J156" s="31">
        <f t="shared" si="39"/>
        <v>0</v>
      </c>
      <c r="K156" s="31">
        <f t="shared" si="40"/>
        <v>0</v>
      </c>
      <c r="L156" s="31">
        <f t="shared" si="41"/>
        <v>0</v>
      </c>
      <c r="M156" s="31">
        <f t="shared" si="42"/>
        <v>100</v>
      </c>
      <c r="N156" s="45">
        <f t="shared" si="43"/>
        <v>100</v>
      </c>
      <c r="O156">
        <v>0</v>
      </c>
      <c r="P156">
        <v>0</v>
      </c>
      <c r="Q156" s="15">
        <f t="shared" si="44"/>
        <v>0</v>
      </c>
      <c r="R156">
        <v>2.9000000000000001E-2</v>
      </c>
      <c r="S156" s="29">
        <f t="shared" si="45"/>
        <v>2.9000000000000001E-2</v>
      </c>
      <c r="T156" s="31">
        <f t="shared" si="46"/>
        <v>0</v>
      </c>
      <c r="U156" s="31">
        <f t="shared" si="47"/>
        <v>0</v>
      </c>
      <c r="V156" s="31">
        <f t="shared" si="48"/>
        <v>0</v>
      </c>
      <c r="W156" s="31">
        <f t="shared" si="49"/>
        <v>9.6666666666666679</v>
      </c>
      <c r="X156" s="31">
        <f t="shared" si="50"/>
        <v>9.6666666666666679</v>
      </c>
      <c r="Z156" s="15">
        <v>0</v>
      </c>
      <c r="AA156" s="15">
        <v>0</v>
      </c>
      <c r="AB156" s="31">
        <f t="shared" si="34"/>
        <v>0</v>
      </c>
      <c r="AC156" s="31">
        <f t="shared" si="35"/>
        <v>0</v>
      </c>
      <c r="AE156" s="15">
        <v>0</v>
      </c>
      <c r="AF156" s="15">
        <v>5.2999999999999999E-2</v>
      </c>
      <c r="AG156" s="38">
        <f t="shared" si="36"/>
        <v>0</v>
      </c>
      <c r="AH156" s="38">
        <f t="shared" si="37"/>
        <v>17.666666666666668</v>
      </c>
    </row>
    <row r="157" spans="1:34" ht="14.5" x14ac:dyDescent="0.35">
      <c r="A157" s="39" t="s">
        <v>300</v>
      </c>
      <c r="B157" s="39" t="s">
        <v>421</v>
      </c>
      <c r="C157" s="39" t="s">
        <v>458</v>
      </c>
      <c r="D157" t="s">
        <v>214</v>
      </c>
      <c r="E157">
        <v>8.1000000000000003E-2</v>
      </c>
      <c r="F157">
        <v>0</v>
      </c>
      <c r="G157">
        <v>0</v>
      </c>
      <c r="H157">
        <v>0</v>
      </c>
      <c r="I157" s="29">
        <f t="shared" si="38"/>
        <v>8.1000000000000003E-2</v>
      </c>
      <c r="J157" s="31">
        <f t="shared" si="39"/>
        <v>0</v>
      </c>
      <c r="K157" s="31">
        <f t="shared" si="40"/>
        <v>0</v>
      </c>
      <c r="L157" s="31">
        <f t="shared" si="41"/>
        <v>0</v>
      </c>
      <c r="M157" s="31">
        <f t="shared" si="42"/>
        <v>100</v>
      </c>
      <c r="N157" s="45">
        <f t="shared" si="43"/>
        <v>100</v>
      </c>
      <c r="O157">
        <v>0</v>
      </c>
      <c r="P157">
        <v>0</v>
      </c>
      <c r="Q157" s="15">
        <f t="shared" si="44"/>
        <v>0</v>
      </c>
      <c r="R157">
        <v>0</v>
      </c>
      <c r="S157" s="29">
        <f t="shared" si="45"/>
        <v>0</v>
      </c>
      <c r="T157" s="31">
        <f t="shared" si="46"/>
        <v>0</v>
      </c>
      <c r="U157" s="31">
        <f t="shared" si="47"/>
        <v>0</v>
      </c>
      <c r="V157" s="31">
        <f t="shared" si="48"/>
        <v>0</v>
      </c>
      <c r="W157" s="31">
        <f t="shared" si="49"/>
        <v>0</v>
      </c>
      <c r="X157" s="31">
        <f t="shared" si="50"/>
        <v>0</v>
      </c>
      <c r="Z157" s="15">
        <v>0</v>
      </c>
      <c r="AA157" s="15">
        <v>0</v>
      </c>
      <c r="AB157" s="31">
        <f t="shared" si="34"/>
        <v>0</v>
      </c>
      <c r="AC157" s="31">
        <f t="shared" si="35"/>
        <v>0</v>
      </c>
      <c r="AE157" s="15">
        <v>0</v>
      </c>
      <c r="AF157" s="15">
        <v>0</v>
      </c>
      <c r="AG157" s="38">
        <f t="shared" si="36"/>
        <v>0</v>
      </c>
      <c r="AH157" s="38">
        <f t="shared" si="37"/>
        <v>0</v>
      </c>
    </row>
    <row r="158" spans="1:34" ht="14.5" x14ac:dyDescent="0.35">
      <c r="A158" s="39" t="s">
        <v>301</v>
      </c>
      <c r="B158" s="39" t="s">
        <v>422</v>
      </c>
      <c r="C158" s="39" t="s">
        <v>458</v>
      </c>
      <c r="D158" t="s">
        <v>214</v>
      </c>
      <c r="E158">
        <v>0.21</v>
      </c>
      <c r="F158">
        <v>4.7E-2</v>
      </c>
      <c r="G158">
        <v>0</v>
      </c>
      <c r="H158">
        <v>2.4E-2</v>
      </c>
      <c r="I158" s="29">
        <f t="shared" si="38"/>
        <v>0.13899999999999998</v>
      </c>
      <c r="J158" s="31">
        <f t="shared" si="39"/>
        <v>22.380952380952383</v>
      </c>
      <c r="K158" s="31">
        <f t="shared" si="40"/>
        <v>0</v>
      </c>
      <c r="L158" s="31">
        <f t="shared" si="41"/>
        <v>11.428571428571429</v>
      </c>
      <c r="M158" s="31">
        <f t="shared" si="42"/>
        <v>66.19047619047619</v>
      </c>
      <c r="N158" s="45">
        <f t="shared" si="43"/>
        <v>100</v>
      </c>
      <c r="O158">
        <v>3.0000000000000001E-3</v>
      </c>
      <c r="P158">
        <v>3.0000000000000001E-3</v>
      </c>
      <c r="Q158" s="15">
        <f t="shared" si="44"/>
        <v>6.0000000000000001E-3</v>
      </c>
      <c r="R158">
        <v>0.01</v>
      </c>
      <c r="S158" s="29">
        <f t="shared" si="45"/>
        <v>1.6E-2</v>
      </c>
      <c r="T158" s="31">
        <f t="shared" si="46"/>
        <v>1.4285714285714286</v>
      </c>
      <c r="U158" s="31">
        <f t="shared" si="47"/>
        <v>1.4285714285714286</v>
      </c>
      <c r="V158" s="31">
        <f t="shared" si="48"/>
        <v>2.8571428571428572</v>
      </c>
      <c r="W158" s="31">
        <f t="shared" si="49"/>
        <v>4.7619047619047628</v>
      </c>
      <c r="X158" s="31">
        <f t="shared" si="50"/>
        <v>7.6190476190476195</v>
      </c>
      <c r="Z158" s="15">
        <v>8.5000000000000006E-2</v>
      </c>
      <c r="AA158" s="15">
        <v>2.4E-2</v>
      </c>
      <c r="AB158" s="31">
        <f t="shared" si="34"/>
        <v>40.476190476190482</v>
      </c>
      <c r="AC158" s="31">
        <f t="shared" si="35"/>
        <v>11.428571428571429</v>
      </c>
      <c r="AE158" s="15">
        <v>0.01</v>
      </c>
      <c r="AF158" s="15">
        <v>1.2E-2</v>
      </c>
      <c r="AG158" s="38">
        <f t="shared" si="36"/>
        <v>4.7619047619047628</v>
      </c>
      <c r="AH158" s="38">
        <f t="shared" si="37"/>
        <v>5.7142857142857144</v>
      </c>
    </row>
    <row r="159" spans="1:34" ht="14.5" x14ac:dyDescent="0.35">
      <c r="A159" s="39" t="s">
        <v>302</v>
      </c>
      <c r="B159" s="39" t="s">
        <v>423</v>
      </c>
      <c r="C159" s="39" t="s">
        <v>458</v>
      </c>
      <c r="D159" t="s">
        <v>214</v>
      </c>
      <c r="E159">
        <v>5.3999999999999999E-2</v>
      </c>
      <c r="F159">
        <v>0</v>
      </c>
      <c r="G159">
        <v>0</v>
      </c>
      <c r="H159">
        <v>0</v>
      </c>
      <c r="I159" s="29">
        <f t="shared" si="38"/>
        <v>5.3999999999999999E-2</v>
      </c>
      <c r="J159" s="31">
        <f t="shared" si="39"/>
        <v>0</v>
      </c>
      <c r="K159" s="31">
        <f t="shared" si="40"/>
        <v>0</v>
      </c>
      <c r="L159" s="31">
        <f t="shared" si="41"/>
        <v>0</v>
      </c>
      <c r="M159" s="31">
        <f t="shared" si="42"/>
        <v>100</v>
      </c>
      <c r="N159" s="45">
        <f t="shared" si="43"/>
        <v>100</v>
      </c>
      <c r="O159">
        <v>0</v>
      </c>
      <c r="P159">
        <v>0</v>
      </c>
      <c r="Q159" s="15">
        <f t="shared" si="44"/>
        <v>0</v>
      </c>
      <c r="R159">
        <v>0</v>
      </c>
      <c r="S159" s="29">
        <f t="shared" si="45"/>
        <v>0</v>
      </c>
      <c r="T159" s="31">
        <f t="shared" si="46"/>
        <v>0</v>
      </c>
      <c r="U159" s="31">
        <f t="shared" si="47"/>
        <v>0</v>
      </c>
      <c r="V159" s="31">
        <f t="shared" si="48"/>
        <v>0</v>
      </c>
      <c r="W159" s="31">
        <f t="shared" si="49"/>
        <v>0</v>
      </c>
      <c r="X159" s="31">
        <f t="shared" si="50"/>
        <v>0</v>
      </c>
      <c r="Z159" s="15">
        <v>0</v>
      </c>
      <c r="AA159" s="15">
        <v>0</v>
      </c>
      <c r="AB159" s="31">
        <f t="shared" si="34"/>
        <v>0</v>
      </c>
      <c r="AC159" s="31">
        <f t="shared" si="35"/>
        <v>0</v>
      </c>
      <c r="AE159" s="15">
        <v>0</v>
      </c>
      <c r="AF159" s="15">
        <v>0</v>
      </c>
      <c r="AG159" s="38">
        <f t="shared" si="36"/>
        <v>0</v>
      </c>
      <c r="AH159" s="38">
        <f t="shared" si="37"/>
        <v>0</v>
      </c>
    </row>
    <row r="160" spans="1:34" ht="14.5" x14ac:dyDescent="0.35">
      <c r="A160" s="39" t="s">
        <v>303</v>
      </c>
      <c r="B160" s="39" t="s">
        <v>424</v>
      </c>
      <c r="C160" s="39" t="s">
        <v>458</v>
      </c>
      <c r="D160" t="s">
        <v>214</v>
      </c>
      <c r="E160">
        <v>5.5E-2</v>
      </c>
      <c r="F160">
        <v>0</v>
      </c>
      <c r="G160">
        <v>0</v>
      </c>
      <c r="H160">
        <v>0</v>
      </c>
      <c r="I160" s="29">
        <f t="shared" si="38"/>
        <v>5.5E-2</v>
      </c>
      <c r="J160" s="31">
        <f t="shared" si="39"/>
        <v>0</v>
      </c>
      <c r="K160" s="31">
        <f t="shared" si="40"/>
        <v>0</v>
      </c>
      <c r="L160" s="31">
        <f t="shared" si="41"/>
        <v>0</v>
      </c>
      <c r="M160" s="31">
        <f t="shared" si="42"/>
        <v>100</v>
      </c>
      <c r="N160" s="45">
        <f t="shared" si="43"/>
        <v>100</v>
      </c>
      <c r="O160">
        <v>0</v>
      </c>
      <c r="P160">
        <v>0</v>
      </c>
      <c r="Q160" s="15">
        <f t="shared" si="44"/>
        <v>0</v>
      </c>
      <c r="R160">
        <v>0</v>
      </c>
      <c r="S160" s="29">
        <f t="shared" si="45"/>
        <v>0</v>
      </c>
      <c r="T160" s="31">
        <f t="shared" si="46"/>
        <v>0</v>
      </c>
      <c r="U160" s="31">
        <f t="shared" si="47"/>
        <v>0</v>
      </c>
      <c r="V160" s="31">
        <f t="shared" si="48"/>
        <v>0</v>
      </c>
      <c r="W160" s="31">
        <f t="shared" si="49"/>
        <v>0</v>
      </c>
      <c r="X160" s="31">
        <f t="shared" si="50"/>
        <v>0</v>
      </c>
      <c r="Z160" s="15">
        <v>0</v>
      </c>
      <c r="AA160" s="15">
        <v>0</v>
      </c>
      <c r="AB160" s="31">
        <f t="shared" si="34"/>
        <v>0</v>
      </c>
      <c r="AC160" s="31">
        <f t="shared" si="35"/>
        <v>0</v>
      </c>
      <c r="AE160" s="15">
        <v>0</v>
      </c>
      <c r="AF160" s="15">
        <v>0</v>
      </c>
      <c r="AG160" s="38">
        <f t="shared" si="36"/>
        <v>0</v>
      </c>
      <c r="AH160" s="38">
        <f t="shared" si="37"/>
        <v>0</v>
      </c>
    </row>
    <row r="161" spans="1:34" ht="14.5" x14ac:dyDescent="0.35">
      <c r="A161" s="39" t="s">
        <v>304</v>
      </c>
      <c r="B161" s="39" t="s">
        <v>425</v>
      </c>
      <c r="C161" s="39" t="s">
        <v>458</v>
      </c>
      <c r="D161" t="s">
        <v>214</v>
      </c>
      <c r="E161">
        <v>0.121</v>
      </c>
      <c r="F161">
        <v>0</v>
      </c>
      <c r="G161">
        <v>0</v>
      </c>
      <c r="H161">
        <v>0</v>
      </c>
      <c r="I161" s="29">
        <f t="shared" si="38"/>
        <v>0.121</v>
      </c>
      <c r="J161" s="31">
        <f t="shared" si="39"/>
        <v>0</v>
      </c>
      <c r="K161" s="31">
        <f t="shared" si="40"/>
        <v>0</v>
      </c>
      <c r="L161" s="31">
        <f t="shared" si="41"/>
        <v>0</v>
      </c>
      <c r="M161" s="31">
        <f t="shared" si="42"/>
        <v>100</v>
      </c>
      <c r="N161" s="45">
        <f t="shared" si="43"/>
        <v>100</v>
      </c>
      <c r="O161">
        <v>0</v>
      </c>
      <c r="P161">
        <v>0</v>
      </c>
      <c r="Q161" s="15">
        <f t="shared" si="44"/>
        <v>0</v>
      </c>
      <c r="R161">
        <v>0</v>
      </c>
      <c r="S161" s="29">
        <f t="shared" si="45"/>
        <v>0</v>
      </c>
      <c r="T161" s="31">
        <f t="shared" si="46"/>
        <v>0</v>
      </c>
      <c r="U161" s="31">
        <f t="shared" si="47"/>
        <v>0</v>
      </c>
      <c r="V161" s="31">
        <f t="shared" si="48"/>
        <v>0</v>
      </c>
      <c r="W161" s="31">
        <f t="shared" si="49"/>
        <v>0</v>
      </c>
      <c r="X161" s="31">
        <f t="shared" si="50"/>
        <v>0</v>
      </c>
      <c r="Z161" s="15">
        <v>0</v>
      </c>
      <c r="AA161" s="15">
        <v>0</v>
      </c>
      <c r="AB161" s="31">
        <f t="shared" si="34"/>
        <v>0</v>
      </c>
      <c r="AC161" s="31">
        <f t="shared" si="35"/>
        <v>0</v>
      </c>
      <c r="AE161" s="15">
        <v>0</v>
      </c>
      <c r="AF161" s="15">
        <v>0</v>
      </c>
      <c r="AG161" s="38">
        <f t="shared" si="36"/>
        <v>0</v>
      </c>
      <c r="AH161" s="38">
        <f t="shared" si="37"/>
        <v>0</v>
      </c>
    </row>
    <row r="162" spans="1:34" ht="14.5" x14ac:dyDescent="0.35">
      <c r="A162" s="39" t="s">
        <v>305</v>
      </c>
      <c r="B162" s="39" t="s">
        <v>426</v>
      </c>
      <c r="C162" s="39" t="s">
        <v>458</v>
      </c>
      <c r="D162" t="s">
        <v>214</v>
      </c>
      <c r="E162">
        <v>9.4E-2</v>
      </c>
      <c r="F162">
        <v>0</v>
      </c>
      <c r="G162">
        <v>0</v>
      </c>
      <c r="H162">
        <v>0</v>
      </c>
      <c r="I162" s="29">
        <f t="shared" si="38"/>
        <v>9.4E-2</v>
      </c>
      <c r="J162" s="31">
        <f t="shared" si="39"/>
        <v>0</v>
      </c>
      <c r="K162" s="31">
        <f t="shared" si="40"/>
        <v>0</v>
      </c>
      <c r="L162" s="31">
        <f t="shared" si="41"/>
        <v>0</v>
      </c>
      <c r="M162" s="31">
        <f t="shared" si="42"/>
        <v>100</v>
      </c>
      <c r="N162" s="45">
        <f t="shared" si="43"/>
        <v>100</v>
      </c>
      <c r="O162">
        <v>0</v>
      </c>
      <c r="P162">
        <v>0</v>
      </c>
      <c r="Q162" s="15">
        <f t="shared" si="44"/>
        <v>0</v>
      </c>
      <c r="R162">
        <v>0</v>
      </c>
      <c r="S162" s="29">
        <f t="shared" si="45"/>
        <v>0</v>
      </c>
      <c r="T162" s="31">
        <f t="shared" si="46"/>
        <v>0</v>
      </c>
      <c r="U162" s="31">
        <f t="shared" si="47"/>
        <v>0</v>
      </c>
      <c r="V162" s="31">
        <f t="shared" si="48"/>
        <v>0</v>
      </c>
      <c r="W162" s="31">
        <f t="shared" si="49"/>
        <v>0</v>
      </c>
      <c r="X162" s="31">
        <f t="shared" si="50"/>
        <v>0</v>
      </c>
      <c r="Z162" s="15">
        <v>0</v>
      </c>
      <c r="AA162" s="15">
        <v>0</v>
      </c>
      <c r="AB162" s="31">
        <f t="shared" si="34"/>
        <v>0</v>
      </c>
      <c r="AC162" s="31">
        <f t="shared" si="35"/>
        <v>0</v>
      </c>
      <c r="AE162" s="15">
        <v>0</v>
      </c>
      <c r="AF162" s="15">
        <v>0</v>
      </c>
      <c r="AG162" s="38">
        <f t="shared" si="36"/>
        <v>0</v>
      </c>
      <c r="AH162" s="38">
        <f t="shared" si="37"/>
        <v>0</v>
      </c>
    </row>
    <row r="163" spans="1:34" ht="14.5" x14ac:dyDescent="0.35">
      <c r="A163" s="39" t="s">
        <v>306</v>
      </c>
      <c r="B163" s="39" t="s">
        <v>427</v>
      </c>
      <c r="C163" s="39" t="s">
        <v>458</v>
      </c>
      <c r="D163" t="s">
        <v>214</v>
      </c>
      <c r="E163">
        <v>8.1829999999999998</v>
      </c>
      <c r="F163">
        <v>0</v>
      </c>
      <c r="G163">
        <v>0</v>
      </c>
      <c r="H163">
        <v>0</v>
      </c>
      <c r="I163" s="29">
        <f t="shared" si="38"/>
        <v>8.1829999999999998</v>
      </c>
      <c r="J163" s="31">
        <f t="shared" si="39"/>
        <v>0</v>
      </c>
      <c r="K163" s="31">
        <f t="shared" si="40"/>
        <v>0</v>
      </c>
      <c r="L163" s="31">
        <f t="shared" si="41"/>
        <v>0</v>
      </c>
      <c r="M163" s="31">
        <f t="shared" si="42"/>
        <v>100</v>
      </c>
      <c r="N163" s="45">
        <f t="shared" si="43"/>
        <v>100</v>
      </c>
      <c r="O163">
        <v>0.13400000000000001</v>
      </c>
      <c r="P163">
        <v>5.3999999999999999E-2</v>
      </c>
      <c r="Q163" s="15">
        <f t="shared" si="44"/>
        <v>0.188</v>
      </c>
      <c r="R163">
        <v>0.129</v>
      </c>
      <c r="S163" s="29">
        <f t="shared" si="45"/>
        <v>0.317</v>
      </c>
      <c r="T163" s="31">
        <f t="shared" si="46"/>
        <v>1.6375412440425272</v>
      </c>
      <c r="U163" s="31">
        <f t="shared" si="47"/>
        <v>0.65990468043504824</v>
      </c>
      <c r="V163" s="31">
        <f t="shared" si="48"/>
        <v>2.2974459244775756</v>
      </c>
      <c r="W163" s="31">
        <f t="shared" si="49"/>
        <v>1.57643895881706</v>
      </c>
      <c r="X163" s="31">
        <f t="shared" si="50"/>
        <v>3.8738848832946351</v>
      </c>
      <c r="Z163" s="15">
        <v>0</v>
      </c>
      <c r="AA163" s="15">
        <v>0</v>
      </c>
      <c r="AB163" s="31">
        <f t="shared" si="34"/>
        <v>0</v>
      </c>
      <c r="AC163" s="31">
        <f t="shared" si="35"/>
        <v>0</v>
      </c>
      <c r="AE163" s="15">
        <v>8.5999999999999993E-2</v>
      </c>
      <c r="AF163" s="15">
        <v>0.16400000000000001</v>
      </c>
      <c r="AG163" s="38">
        <f t="shared" si="36"/>
        <v>1.0509593058780398</v>
      </c>
      <c r="AH163" s="38">
        <f t="shared" si="37"/>
        <v>2.0041549553953319</v>
      </c>
    </row>
    <row r="164" spans="1:34" ht="14.5" x14ac:dyDescent="0.35">
      <c r="A164" s="39" t="s">
        <v>307</v>
      </c>
      <c r="B164" s="39" t="s">
        <v>428</v>
      </c>
      <c r="C164" s="39" t="s">
        <v>458</v>
      </c>
      <c r="D164" t="s">
        <v>214</v>
      </c>
      <c r="E164">
        <v>20.213000000000001</v>
      </c>
      <c r="F164">
        <v>0.16200000000000001</v>
      </c>
      <c r="G164">
        <v>1.4E-2</v>
      </c>
      <c r="H164">
        <v>0.499</v>
      </c>
      <c r="I164" s="29">
        <f t="shared" si="38"/>
        <v>19.538000000000004</v>
      </c>
      <c r="J164" s="31">
        <f t="shared" si="39"/>
        <v>0.80146440409637354</v>
      </c>
      <c r="K164" s="31">
        <f t="shared" si="40"/>
        <v>6.9262355909563145E-2</v>
      </c>
      <c r="L164" s="31">
        <f t="shared" si="41"/>
        <v>2.4687082570622865</v>
      </c>
      <c r="M164" s="31">
        <f t="shared" si="42"/>
        <v>96.660564982931803</v>
      </c>
      <c r="N164" s="45">
        <f t="shared" si="43"/>
        <v>100.00000000000003</v>
      </c>
      <c r="O164">
        <v>0.69399999999999995</v>
      </c>
      <c r="P164">
        <v>0.51700000000000002</v>
      </c>
      <c r="Q164" s="15">
        <f t="shared" si="44"/>
        <v>1.2109999999999999</v>
      </c>
      <c r="R164">
        <v>1.726</v>
      </c>
      <c r="S164" s="29">
        <f t="shared" si="45"/>
        <v>2.9369999999999998</v>
      </c>
      <c r="T164" s="31">
        <f t="shared" si="46"/>
        <v>3.433433928659773</v>
      </c>
      <c r="U164" s="31">
        <f t="shared" si="47"/>
        <v>2.5577598575174392</v>
      </c>
      <c r="V164" s="31">
        <f t="shared" si="48"/>
        <v>5.9911937861772113</v>
      </c>
      <c r="W164" s="31">
        <f t="shared" si="49"/>
        <v>8.5390590214218562</v>
      </c>
      <c r="X164" s="31">
        <f t="shared" si="50"/>
        <v>14.530252807599068</v>
      </c>
      <c r="Z164" s="15">
        <v>0.71299999999999997</v>
      </c>
      <c r="AA164" s="15">
        <v>0.501</v>
      </c>
      <c r="AB164" s="31">
        <f t="shared" si="34"/>
        <v>3.5274328402513233</v>
      </c>
      <c r="AC164" s="31">
        <f t="shared" si="35"/>
        <v>2.4786028793350812</v>
      </c>
      <c r="AE164" s="15">
        <v>1.302</v>
      </c>
      <c r="AF164" s="15">
        <v>2.081</v>
      </c>
      <c r="AG164" s="38">
        <f t="shared" si="36"/>
        <v>6.4413990995893737</v>
      </c>
      <c r="AH164" s="38">
        <f t="shared" si="37"/>
        <v>10.295354474842922</v>
      </c>
    </row>
    <row r="165" spans="1:34" ht="14.5" x14ac:dyDescent="0.35">
      <c r="A165" s="39" t="s">
        <v>308</v>
      </c>
      <c r="B165" s="39" t="s">
        <v>429</v>
      </c>
      <c r="C165" s="39" t="s">
        <v>458</v>
      </c>
      <c r="D165" t="s">
        <v>214</v>
      </c>
      <c r="E165">
        <v>0.35</v>
      </c>
      <c r="F165">
        <v>0</v>
      </c>
      <c r="G165">
        <v>0</v>
      </c>
      <c r="H165">
        <v>0</v>
      </c>
      <c r="I165" s="29">
        <f t="shared" si="38"/>
        <v>0.35</v>
      </c>
      <c r="J165" s="31">
        <f t="shared" si="39"/>
        <v>0</v>
      </c>
      <c r="K165" s="31">
        <f t="shared" si="40"/>
        <v>0</v>
      </c>
      <c r="L165" s="31">
        <f t="shared" si="41"/>
        <v>0</v>
      </c>
      <c r="M165" s="31">
        <f t="shared" si="42"/>
        <v>100</v>
      </c>
      <c r="N165" s="45">
        <f t="shared" si="43"/>
        <v>100</v>
      </c>
      <c r="O165">
        <v>0</v>
      </c>
      <c r="P165">
        <v>0</v>
      </c>
      <c r="Q165" s="15">
        <f t="shared" si="44"/>
        <v>0</v>
      </c>
      <c r="R165">
        <v>0</v>
      </c>
      <c r="S165" s="29">
        <f t="shared" si="45"/>
        <v>0</v>
      </c>
      <c r="T165" s="31">
        <f t="shared" si="46"/>
        <v>0</v>
      </c>
      <c r="U165" s="31">
        <f t="shared" si="47"/>
        <v>0</v>
      </c>
      <c r="V165" s="31">
        <f t="shared" si="48"/>
        <v>0</v>
      </c>
      <c r="W165" s="31">
        <f t="shared" si="49"/>
        <v>0</v>
      </c>
      <c r="X165" s="31">
        <f t="shared" si="50"/>
        <v>0</v>
      </c>
      <c r="Z165" s="15">
        <v>0</v>
      </c>
      <c r="AA165" s="15">
        <v>0</v>
      </c>
      <c r="AB165" s="31">
        <f t="shared" si="34"/>
        <v>0</v>
      </c>
      <c r="AC165" s="31">
        <f t="shared" si="35"/>
        <v>0</v>
      </c>
      <c r="AE165" s="15">
        <v>0</v>
      </c>
      <c r="AF165" s="15">
        <v>0</v>
      </c>
      <c r="AG165" s="38">
        <f t="shared" si="36"/>
        <v>0</v>
      </c>
      <c r="AH165" s="38">
        <f t="shared" si="37"/>
        <v>0</v>
      </c>
    </row>
    <row r="166" spans="1:34" ht="14.5" x14ac:dyDescent="0.35">
      <c r="A166" s="39" t="s">
        <v>309</v>
      </c>
      <c r="B166" s="39" t="s">
        <v>430</v>
      </c>
      <c r="C166" s="39" t="s">
        <v>458</v>
      </c>
      <c r="D166" t="s">
        <v>214</v>
      </c>
      <c r="E166">
        <v>16.074999999999999</v>
      </c>
      <c r="F166">
        <v>0</v>
      </c>
      <c r="G166">
        <v>0</v>
      </c>
      <c r="H166">
        <v>0</v>
      </c>
      <c r="I166" s="29">
        <f t="shared" si="38"/>
        <v>16.074999999999999</v>
      </c>
      <c r="J166" s="31">
        <f t="shared" si="39"/>
        <v>0</v>
      </c>
      <c r="K166" s="31">
        <f t="shared" si="40"/>
        <v>0</v>
      </c>
      <c r="L166" s="31">
        <f t="shared" si="41"/>
        <v>0</v>
      </c>
      <c r="M166" s="31">
        <f t="shared" si="42"/>
        <v>100</v>
      </c>
      <c r="N166" s="45">
        <f t="shared" si="43"/>
        <v>100</v>
      </c>
      <c r="O166">
        <v>0.18099999999999999</v>
      </c>
      <c r="P166">
        <v>0.51100000000000001</v>
      </c>
      <c r="Q166" s="15">
        <f t="shared" si="44"/>
        <v>0.69199999999999995</v>
      </c>
      <c r="R166">
        <v>2.581</v>
      </c>
      <c r="S166" s="29">
        <f t="shared" si="45"/>
        <v>3.2729999999999997</v>
      </c>
      <c r="T166" s="31">
        <f t="shared" si="46"/>
        <v>1.1259720062208398</v>
      </c>
      <c r="U166" s="31">
        <f t="shared" si="47"/>
        <v>3.1788491446345262</v>
      </c>
      <c r="V166" s="31">
        <f t="shared" si="48"/>
        <v>4.3048211508553651</v>
      </c>
      <c r="W166" s="31">
        <f t="shared" si="49"/>
        <v>16.055987558320371</v>
      </c>
      <c r="X166" s="31">
        <f t="shared" si="50"/>
        <v>20.360808709175735</v>
      </c>
      <c r="Z166" s="15">
        <v>0</v>
      </c>
      <c r="AA166" s="15">
        <v>0</v>
      </c>
      <c r="AB166" s="31">
        <f t="shared" si="34"/>
        <v>0</v>
      </c>
      <c r="AC166" s="31">
        <f t="shared" si="35"/>
        <v>0</v>
      </c>
      <c r="AE166" s="15">
        <v>0.81100000000000005</v>
      </c>
      <c r="AF166" s="15">
        <v>2.0350000000000001</v>
      </c>
      <c r="AG166" s="38">
        <f t="shared" si="36"/>
        <v>5.0451010886469678</v>
      </c>
      <c r="AH166" s="38">
        <f t="shared" si="37"/>
        <v>12.65940902021773</v>
      </c>
    </row>
    <row r="167" spans="1:34" ht="14.5" x14ac:dyDescent="0.35">
      <c r="A167" s="39" t="s">
        <v>310</v>
      </c>
      <c r="B167" s="39" t="s">
        <v>431</v>
      </c>
      <c r="C167" s="39" t="s">
        <v>458</v>
      </c>
      <c r="D167" t="s">
        <v>214</v>
      </c>
      <c r="E167">
        <v>0.39300000000000002</v>
      </c>
      <c r="F167">
        <v>0</v>
      </c>
      <c r="G167">
        <v>0</v>
      </c>
      <c r="H167">
        <v>0</v>
      </c>
      <c r="I167" s="29">
        <f t="shared" si="38"/>
        <v>0.39300000000000002</v>
      </c>
      <c r="J167" s="31">
        <f t="shared" si="39"/>
        <v>0</v>
      </c>
      <c r="K167" s="31">
        <f t="shared" si="40"/>
        <v>0</v>
      </c>
      <c r="L167" s="31">
        <f t="shared" si="41"/>
        <v>0</v>
      </c>
      <c r="M167" s="31">
        <f t="shared" si="42"/>
        <v>100</v>
      </c>
      <c r="N167" s="45">
        <f t="shared" si="43"/>
        <v>100</v>
      </c>
      <c r="O167">
        <v>0</v>
      </c>
      <c r="P167">
        <v>0</v>
      </c>
      <c r="Q167" s="15">
        <f t="shared" si="44"/>
        <v>0</v>
      </c>
      <c r="R167">
        <v>3.2000000000000001E-2</v>
      </c>
      <c r="S167" s="29">
        <f t="shared" si="45"/>
        <v>3.2000000000000001E-2</v>
      </c>
      <c r="T167" s="31">
        <f t="shared" si="46"/>
        <v>0</v>
      </c>
      <c r="U167" s="31">
        <f t="shared" si="47"/>
        <v>0</v>
      </c>
      <c r="V167" s="31">
        <f t="shared" si="48"/>
        <v>0</v>
      </c>
      <c r="W167" s="31">
        <f t="shared" si="49"/>
        <v>8.1424936386768447</v>
      </c>
      <c r="X167" s="31">
        <f t="shared" si="50"/>
        <v>8.1424936386768447</v>
      </c>
      <c r="Z167" s="15">
        <v>0</v>
      </c>
      <c r="AA167" s="15">
        <v>0</v>
      </c>
      <c r="AB167" s="31">
        <f t="shared" si="34"/>
        <v>0</v>
      </c>
      <c r="AC167" s="31">
        <f t="shared" si="35"/>
        <v>0</v>
      </c>
      <c r="AE167" s="15">
        <v>2.8000000000000001E-2</v>
      </c>
      <c r="AF167" s="15">
        <v>0.04</v>
      </c>
      <c r="AG167" s="38">
        <f t="shared" si="36"/>
        <v>7.1246819338422389</v>
      </c>
      <c r="AH167" s="38">
        <f t="shared" si="37"/>
        <v>10.178117048346055</v>
      </c>
    </row>
    <row r="168" spans="1:34" ht="14.5" x14ac:dyDescent="0.35">
      <c r="A168" s="39" t="s">
        <v>311</v>
      </c>
      <c r="B168" s="39" t="s">
        <v>432</v>
      </c>
      <c r="C168" s="39" t="s">
        <v>458</v>
      </c>
      <c r="D168" t="s">
        <v>214</v>
      </c>
      <c r="E168">
        <v>0.72499999999999998</v>
      </c>
      <c r="F168">
        <v>0</v>
      </c>
      <c r="G168">
        <v>0</v>
      </c>
      <c r="H168">
        <v>0</v>
      </c>
      <c r="I168" s="29">
        <f t="shared" si="38"/>
        <v>0.72499999999999998</v>
      </c>
      <c r="J168" s="31">
        <f t="shared" si="39"/>
        <v>0</v>
      </c>
      <c r="K168" s="31">
        <f t="shared" si="40"/>
        <v>0</v>
      </c>
      <c r="L168" s="31">
        <f t="shared" si="41"/>
        <v>0</v>
      </c>
      <c r="M168" s="31">
        <f t="shared" si="42"/>
        <v>100</v>
      </c>
      <c r="N168" s="45">
        <f t="shared" si="43"/>
        <v>100</v>
      </c>
      <c r="O168">
        <v>3.0000000000000001E-3</v>
      </c>
      <c r="P168">
        <v>2E-3</v>
      </c>
      <c r="Q168" s="15">
        <f t="shared" si="44"/>
        <v>5.0000000000000001E-3</v>
      </c>
      <c r="R168">
        <v>2.3E-2</v>
      </c>
      <c r="S168" s="29">
        <f t="shared" si="45"/>
        <v>2.8000000000000001E-2</v>
      </c>
      <c r="T168" s="31">
        <f t="shared" si="46"/>
        <v>0.41379310344827586</v>
      </c>
      <c r="U168" s="31">
        <f t="shared" si="47"/>
        <v>0.27586206896551724</v>
      </c>
      <c r="V168" s="31">
        <f t="shared" si="48"/>
        <v>0.68965517241379315</v>
      </c>
      <c r="W168" s="31">
        <f t="shared" si="49"/>
        <v>3.1724137931034484</v>
      </c>
      <c r="X168" s="31">
        <f t="shared" si="50"/>
        <v>3.8620689655172415</v>
      </c>
      <c r="Z168" s="15">
        <v>0</v>
      </c>
      <c r="AA168" s="15">
        <v>0</v>
      </c>
      <c r="AB168" s="31">
        <f t="shared" si="34"/>
        <v>0</v>
      </c>
      <c r="AC168" s="31">
        <f t="shared" si="35"/>
        <v>0</v>
      </c>
      <c r="AE168" s="15">
        <v>5.0000000000000001E-3</v>
      </c>
      <c r="AF168" s="15">
        <v>2.7E-2</v>
      </c>
      <c r="AG168" s="38">
        <f t="shared" si="36"/>
        <v>0.68965517241379315</v>
      </c>
      <c r="AH168" s="38">
        <f t="shared" si="37"/>
        <v>3.7241379310344831</v>
      </c>
    </row>
    <row r="169" spans="1:34" ht="14.5" x14ac:dyDescent="0.35">
      <c r="A169" s="39" t="s">
        <v>312</v>
      </c>
      <c r="B169" s="39" t="s">
        <v>433</v>
      </c>
      <c r="C169" s="39" t="s">
        <v>458</v>
      </c>
      <c r="D169" t="s">
        <v>59</v>
      </c>
      <c r="E169">
        <v>4.024</v>
      </c>
      <c r="F169">
        <v>0.68</v>
      </c>
      <c r="G169">
        <v>0.106</v>
      </c>
      <c r="H169">
        <v>3.181</v>
      </c>
      <c r="I169" s="29">
        <f t="shared" si="38"/>
        <v>5.699999999999994E-2</v>
      </c>
      <c r="J169" s="31">
        <f t="shared" si="39"/>
        <v>16.898608349900599</v>
      </c>
      <c r="K169" s="31">
        <f t="shared" si="40"/>
        <v>2.6341948310139163</v>
      </c>
      <c r="L169" s="31">
        <f t="shared" si="41"/>
        <v>79.050695825049701</v>
      </c>
      <c r="M169" s="31">
        <f t="shared" si="42"/>
        <v>1.4165009940357838</v>
      </c>
      <c r="N169" s="45">
        <f t="shared" si="43"/>
        <v>100</v>
      </c>
      <c r="O169">
        <v>6.2E-2</v>
      </c>
      <c r="P169">
        <v>0.28899999999999998</v>
      </c>
      <c r="Q169" s="15">
        <f t="shared" si="44"/>
        <v>0.35099999999999998</v>
      </c>
      <c r="R169">
        <v>0.28499999999999998</v>
      </c>
      <c r="S169" s="29">
        <f t="shared" si="45"/>
        <v>0.6359999999999999</v>
      </c>
      <c r="T169" s="31">
        <f t="shared" si="46"/>
        <v>1.5407554671968189</v>
      </c>
      <c r="U169" s="31">
        <f t="shared" si="47"/>
        <v>7.1819085487077539</v>
      </c>
      <c r="V169" s="31">
        <f t="shared" si="48"/>
        <v>8.7226640159045719</v>
      </c>
      <c r="W169" s="31">
        <f t="shared" si="49"/>
        <v>7.0825049701789249</v>
      </c>
      <c r="X169" s="31">
        <f t="shared" si="50"/>
        <v>15.805168986083496</v>
      </c>
      <c r="Z169" s="15">
        <v>3.2410000000000001</v>
      </c>
      <c r="AA169" s="15">
        <v>1.085</v>
      </c>
      <c r="AB169" s="31">
        <f t="shared" si="34"/>
        <v>80.541749502982114</v>
      </c>
      <c r="AC169" s="31">
        <f t="shared" si="35"/>
        <v>26.963220675944331</v>
      </c>
      <c r="AE169" s="15">
        <v>0.46200000000000002</v>
      </c>
      <c r="AF169" s="15">
        <v>0.36399999999999999</v>
      </c>
      <c r="AG169" s="38">
        <f t="shared" si="36"/>
        <v>11.481113320079524</v>
      </c>
      <c r="AH169" s="38">
        <f t="shared" si="37"/>
        <v>9.0457256461232607</v>
      </c>
    </row>
    <row r="170" spans="1:34" ht="14.5" x14ac:dyDescent="0.35">
      <c r="A170" s="39" t="s">
        <v>313</v>
      </c>
      <c r="B170" s="39" t="s">
        <v>434</v>
      </c>
      <c r="C170" s="39" t="s">
        <v>458</v>
      </c>
      <c r="D170" t="s">
        <v>214</v>
      </c>
      <c r="E170">
        <v>1.429</v>
      </c>
      <c r="F170">
        <v>6.0000000000000001E-3</v>
      </c>
      <c r="G170">
        <v>0</v>
      </c>
      <c r="H170">
        <v>0</v>
      </c>
      <c r="I170" s="29">
        <f t="shared" si="38"/>
        <v>1.423</v>
      </c>
      <c r="J170" s="31">
        <f t="shared" si="39"/>
        <v>0.41987403778866339</v>
      </c>
      <c r="K170" s="31">
        <f t="shared" si="40"/>
        <v>0</v>
      </c>
      <c r="L170" s="31">
        <f t="shared" si="41"/>
        <v>0</v>
      </c>
      <c r="M170" s="31">
        <f t="shared" si="42"/>
        <v>99.580125962211341</v>
      </c>
      <c r="N170" s="45">
        <f t="shared" si="43"/>
        <v>100</v>
      </c>
      <c r="O170">
        <v>4.8000000000000001E-2</v>
      </c>
      <c r="P170">
        <v>0.01</v>
      </c>
      <c r="Q170" s="15">
        <f t="shared" si="44"/>
        <v>5.8000000000000003E-2</v>
      </c>
      <c r="R170">
        <v>8.9999999999999993E-3</v>
      </c>
      <c r="S170" s="29">
        <f t="shared" si="45"/>
        <v>6.7000000000000004E-2</v>
      </c>
      <c r="T170" s="31">
        <f t="shared" si="46"/>
        <v>3.3589923023093071</v>
      </c>
      <c r="U170" s="31">
        <f t="shared" si="47"/>
        <v>0.69979006298110558</v>
      </c>
      <c r="V170" s="31">
        <f t="shared" si="48"/>
        <v>4.0587823652904129</v>
      </c>
      <c r="W170" s="31">
        <f t="shared" si="49"/>
        <v>0.62981105668299497</v>
      </c>
      <c r="X170" s="31">
        <f t="shared" si="50"/>
        <v>4.6885934219734082</v>
      </c>
      <c r="Z170" s="15">
        <v>0</v>
      </c>
      <c r="AA170" s="15">
        <v>0</v>
      </c>
      <c r="AB170" s="31">
        <f t="shared" si="34"/>
        <v>0</v>
      </c>
      <c r="AC170" s="31">
        <f t="shared" si="35"/>
        <v>0</v>
      </c>
      <c r="AE170" s="15">
        <v>1.7000000000000001E-2</v>
      </c>
      <c r="AF170" s="15">
        <v>1.6E-2</v>
      </c>
      <c r="AG170" s="38">
        <f t="shared" si="36"/>
        <v>1.1896431070678797</v>
      </c>
      <c r="AH170" s="38">
        <f t="shared" si="37"/>
        <v>1.119664100769769</v>
      </c>
    </row>
    <row r="171" spans="1:34" ht="14.5" x14ac:dyDescent="0.35">
      <c r="A171" s="39" t="s">
        <v>314</v>
      </c>
      <c r="B171" s="39" t="s">
        <v>360</v>
      </c>
      <c r="C171" s="39" t="s">
        <v>458</v>
      </c>
      <c r="D171" t="s">
        <v>214</v>
      </c>
      <c r="E171">
        <v>5.7359999999999998</v>
      </c>
      <c r="F171">
        <v>0</v>
      </c>
      <c r="G171">
        <v>0</v>
      </c>
      <c r="H171">
        <v>0</v>
      </c>
      <c r="I171" s="29">
        <f t="shared" si="38"/>
        <v>5.7359999999999998</v>
      </c>
      <c r="J171" s="31">
        <f t="shared" si="39"/>
        <v>0</v>
      </c>
      <c r="K171" s="31">
        <f t="shared" si="40"/>
        <v>0</v>
      </c>
      <c r="L171" s="31">
        <f t="shared" si="41"/>
        <v>0</v>
      </c>
      <c r="M171" s="31">
        <f t="shared" si="42"/>
        <v>100</v>
      </c>
      <c r="N171" s="45">
        <f t="shared" si="43"/>
        <v>100</v>
      </c>
      <c r="O171">
        <v>2.9000000000000001E-2</v>
      </c>
      <c r="P171">
        <v>1.0999999999999999E-2</v>
      </c>
      <c r="Q171" s="15">
        <f t="shared" si="44"/>
        <v>0.04</v>
      </c>
      <c r="R171">
        <v>0.12</v>
      </c>
      <c r="S171" s="29">
        <f t="shared" si="45"/>
        <v>0.16</v>
      </c>
      <c r="T171" s="31">
        <f t="shared" si="46"/>
        <v>0.50557880055788007</v>
      </c>
      <c r="U171" s="31">
        <f t="shared" si="47"/>
        <v>0.19177126917712692</v>
      </c>
      <c r="V171" s="31">
        <f t="shared" si="48"/>
        <v>0.69735006973500702</v>
      </c>
      <c r="W171" s="31">
        <f t="shared" si="49"/>
        <v>2.0920502092050208</v>
      </c>
      <c r="X171" s="31">
        <f t="shared" si="50"/>
        <v>2.7894002789400281</v>
      </c>
      <c r="Z171" s="15">
        <v>0</v>
      </c>
      <c r="AA171" s="15">
        <v>0</v>
      </c>
      <c r="AB171" s="31">
        <f t="shared" si="34"/>
        <v>0</v>
      </c>
      <c r="AC171" s="31">
        <f t="shared" si="35"/>
        <v>0</v>
      </c>
      <c r="AE171" s="15">
        <v>6.0999999999999999E-2</v>
      </c>
      <c r="AF171" s="15">
        <v>0.19900000000000001</v>
      </c>
      <c r="AG171" s="38">
        <f t="shared" si="36"/>
        <v>1.0634588563458856</v>
      </c>
      <c r="AH171" s="38">
        <f t="shared" si="37"/>
        <v>3.4693165969316597</v>
      </c>
    </row>
    <row r="172" spans="1:34" ht="14.5" x14ac:dyDescent="0.35">
      <c r="A172" s="39" t="s">
        <v>315</v>
      </c>
      <c r="B172" s="39" t="s">
        <v>435</v>
      </c>
      <c r="C172" s="39" t="s">
        <v>458</v>
      </c>
      <c r="D172" t="s">
        <v>214</v>
      </c>
      <c r="E172">
        <v>0.30299999999999999</v>
      </c>
      <c r="F172">
        <v>0</v>
      </c>
      <c r="G172">
        <v>8.0000000000000002E-3</v>
      </c>
      <c r="H172">
        <v>3.0000000000000001E-3</v>
      </c>
      <c r="I172" s="29">
        <f t="shared" si="38"/>
        <v>0.29199999999999998</v>
      </c>
      <c r="J172" s="31">
        <f t="shared" si="39"/>
        <v>0</v>
      </c>
      <c r="K172" s="31">
        <f t="shared" si="40"/>
        <v>2.6402640264026402</v>
      </c>
      <c r="L172" s="31">
        <f t="shared" si="41"/>
        <v>0.99009900990099009</v>
      </c>
      <c r="M172" s="31">
        <f t="shared" si="42"/>
        <v>96.369636963696365</v>
      </c>
      <c r="N172" s="45">
        <f t="shared" si="43"/>
        <v>100</v>
      </c>
      <c r="O172">
        <v>0</v>
      </c>
      <c r="P172">
        <v>0</v>
      </c>
      <c r="Q172" s="15">
        <f t="shared" si="44"/>
        <v>0</v>
      </c>
      <c r="R172">
        <v>4.0000000000000001E-3</v>
      </c>
      <c r="S172" s="29">
        <f t="shared" si="45"/>
        <v>4.0000000000000001E-3</v>
      </c>
      <c r="T172" s="31">
        <f t="shared" si="46"/>
        <v>0</v>
      </c>
      <c r="U172" s="31">
        <f t="shared" si="47"/>
        <v>0</v>
      </c>
      <c r="V172" s="31">
        <f t="shared" si="48"/>
        <v>0</v>
      </c>
      <c r="W172" s="31">
        <f t="shared" si="49"/>
        <v>1.3201320132013201</v>
      </c>
      <c r="X172" s="31">
        <f t="shared" si="50"/>
        <v>1.3201320132013201</v>
      </c>
      <c r="Z172" s="15">
        <v>0</v>
      </c>
      <c r="AA172" s="15">
        <v>0</v>
      </c>
      <c r="AB172" s="31">
        <f t="shared" si="34"/>
        <v>0</v>
      </c>
      <c r="AC172" s="31">
        <f t="shared" si="35"/>
        <v>0</v>
      </c>
      <c r="AE172" s="15">
        <v>2E-3</v>
      </c>
      <c r="AF172" s="15">
        <v>7.0000000000000001E-3</v>
      </c>
      <c r="AG172" s="38">
        <f t="shared" si="36"/>
        <v>0.66006600660066006</v>
      </c>
      <c r="AH172" s="38">
        <f t="shared" si="37"/>
        <v>2.3102310231023102</v>
      </c>
    </row>
    <row r="173" spans="1:34" ht="14.5" x14ac:dyDescent="0.35">
      <c r="A173" s="39" t="s">
        <v>316</v>
      </c>
      <c r="B173" s="39" t="s">
        <v>436</v>
      </c>
      <c r="C173" s="39" t="s">
        <v>458</v>
      </c>
      <c r="D173" t="s">
        <v>214</v>
      </c>
      <c r="E173">
        <v>8.1000000000000003E-2</v>
      </c>
      <c r="F173">
        <v>4.1000000000000002E-2</v>
      </c>
      <c r="G173">
        <v>0</v>
      </c>
      <c r="H173">
        <v>0</v>
      </c>
      <c r="I173" s="29">
        <f t="shared" si="38"/>
        <v>0.04</v>
      </c>
      <c r="J173" s="31">
        <f t="shared" si="39"/>
        <v>50.617283950617285</v>
      </c>
      <c r="K173" s="31">
        <f t="shared" si="40"/>
        <v>0</v>
      </c>
      <c r="L173" s="31">
        <f t="shared" si="41"/>
        <v>0</v>
      </c>
      <c r="M173" s="31">
        <f t="shared" si="42"/>
        <v>49.382716049382715</v>
      </c>
      <c r="N173" s="45">
        <f t="shared" si="43"/>
        <v>100</v>
      </c>
      <c r="O173">
        <v>1E-3</v>
      </c>
      <c r="P173">
        <v>1E-3</v>
      </c>
      <c r="Q173" s="15">
        <f t="shared" si="44"/>
        <v>2E-3</v>
      </c>
      <c r="R173">
        <v>8.9999999999999993E-3</v>
      </c>
      <c r="S173" s="29">
        <f t="shared" si="45"/>
        <v>1.0999999999999999E-2</v>
      </c>
      <c r="T173" s="31">
        <f t="shared" si="46"/>
        <v>1.2345679012345678</v>
      </c>
      <c r="U173" s="31">
        <f t="shared" si="47"/>
        <v>1.2345679012345678</v>
      </c>
      <c r="V173" s="31">
        <f t="shared" si="48"/>
        <v>2.4691358024691357</v>
      </c>
      <c r="W173" s="31">
        <f t="shared" si="49"/>
        <v>11.111111111111111</v>
      </c>
      <c r="X173" s="31">
        <f t="shared" si="50"/>
        <v>13.580246913580247</v>
      </c>
      <c r="Z173" s="15">
        <v>3.1E-2</v>
      </c>
      <c r="AA173" s="15">
        <v>0</v>
      </c>
      <c r="AB173" s="31">
        <f t="shared" si="34"/>
        <v>38.271604938271601</v>
      </c>
      <c r="AC173" s="31">
        <f t="shared" si="35"/>
        <v>0</v>
      </c>
      <c r="AE173" s="15">
        <v>4.0000000000000001E-3</v>
      </c>
      <c r="AF173" s="15">
        <v>1.0999999999999999E-2</v>
      </c>
      <c r="AG173" s="38">
        <f t="shared" si="36"/>
        <v>4.9382716049382713</v>
      </c>
      <c r="AH173" s="38">
        <f t="shared" si="37"/>
        <v>13.580246913580247</v>
      </c>
    </row>
    <row r="174" spans="1:34" ht="14.5" x14ac:dyDescent="0.35">
      <c r="A174" s="39" t="s">
        <v>317</v>
      </c>
      <c r="B174" s="39" t="s">
        <v>437</v>
      </c>
      <c r="C174" s="39" t="s">
        <v>458</v>
      </c>
      <c r="D174" t="s">
        <v>214</v>
      </c>
      <c r="E174">
        <v>1.4159999999999999</v>
      </c>
      <c r="F174">
        <v>6.0999999999999999E-2</v>
      </c>
      <c r="G174">
        <v>0</v>
      </c>
      <c r="H174">
        <v>0.13</v>
      </c>
      <c r="I174" s="29">
        <f t="shared" si="38"/>
        <v>1.2250000000000001</v>
      </c>
      <c r="J174" s="31">
        <f t="shared" si="39"/>
        <v>4.3079096045197742</v>
      </c>
      <c r="K174" s="31">
        <f t="shared" si="40"/>
        <v>0</v>
      </c>
      <c r="L174" s="31">
        <f t="shared" si="41"/>
        <v>9.1807909604519793</v>
      </c>
      <c r="M174" s="31">
        <f t="shared" si="42"/>
        <v>86.511299435028249</v>
      </c>
      <c r="N174" s="45">
        <f t="shared" si="43"/>
        <v>100</v>
      </c>
      <c r="O174">
        <v>7.0000000000000001E-3</v>
      </c>
      <c r="P174">
        <v>1.2E-2</v>
      </c>
      <c r="Q174" s="15">
        <f t="shared" si="44"/>
        <v>1.9E-2</v>
      </c>
      <c r="R174">
        <v>0.18</v>
      </c>
      <c r="S174" s="29">
        <f t="shared" si="45"/>
        <v>0.19899999999999998</v>
      </c>
      <c r="T174" s="31">
        <f t="shared" si="46"/>
        <v>0.49435028248587576</v>
      </c>
      <c r="U174" s="31">
        <f t="shared" si="47"/>
        <v>0.84745762711864403</v>
      </c>
      <c r="V174" s="31">
        <f t="shared" si="48"/>
        <v>1.3418079096045197</v>
      </c>
      <c r="W174" s="31">
        <f t="shared" si="49"/>
        <v>12.711864406779661</v>
      </c>
      <c r="X174" s="31">
        <f t="shared" si="50"/>
        <v>14.05367231638418</v>
      </c>
      <c r="Z174" s="15">
        <v>0.18</v>
      </c>
      <c r="AA174" s="15">
        <v>0.122</v>
      </c>
      <c r="AB174" s="31">
        <f t="shared" si="34"/>
        <v>12.711864406779661</v>
      </c>
      <c r="AC174" s="31">
        <f t="shared" si="35"/>
        <v>8.6158192090395485</v>
      </c>
      <c r="AE174" s="15">
        <v>8.5999999999999993E-2</v>
      </c>
      <c r="AF174" s="15">
        <v>0.21</v>
      </c>
      <c r="AG174" s="38">
        <f t="shared" si="36"/>
        <v>6.073446327683615</v>
      </c>
      <c r="AH174" s="38">
        <f t="shared" si="37"/>
        <v>14.83050847457627</v>
      </c>
    </row>
    <row r="175" spans="1:34" ht="14.5" x14ac:dyDescent="0.35">
      <c r="A175" s="39" t="s">
        <v>318</v>
      </c>
      <c r="B175" s="39" t="s">
        <v>438</v>
      </c>
      <c r="C175" s="39" t="s">
        <v>458</v>
      </c>
      <c r="D175" t="s">
        <v>59</v>
      </c>
      <c r="E175">
        <v>3.5430000000000001</v>
      </c>
      <c r="F175">
        <v>0.317</v>
      </c>
      <c r="G175">
        <v>2.1000000000000001E-2</v>
      </c>
      <c r="H175">
        <v>3.149</v>
      </c>
      <c r="I175" s="29">
        <f t="shared" si="38"/>
        <v>5.600000000000005E-2</v>
      </c>
      <c r="J175" s="31">
        <f t="shared" si="39"/>
        <v>8.947219870166526</v>
      </c>
      <c r="K175" s="31">
        <f t="shared" si="40"/>
        <v>0.59271803556308211</v>
      </c>
      <c r="L175" s="31">
        <f t="shared" si="41"/>
        <v>88.879480666102168</v>
      </c>
      <c r="M175" s="31">
        <f t="shared" si="42"/>
        <v>1.5805814281682202</v>
      </c>
      <c r="N175" s="45">
        <f t="shared" si="43"/>
        <v>100</v>
      </c>
      <c r="O175">
        <v>4.4999999999999998E-2</v>
      </c>
      <c r="P175">
        <v>0.26500000000000001</v>
      </c>
      <c r="Q175" s="15">
        <f t="shared" si="44"/>
        <v>0.31</v>
      </c>
      <c r="R175">
        <v>0.222</v>
      </c>
      <c r="S175" s="29">
        <f t="shared" si="45"/>
        <v>0.53200000000000003</v>
      </c>
      <c r="T175" s="31">
        <f t="shared" si="46"/>
        <v>1.2701100762066047</v>
      </c>
      <c r="U175" s="31">
        <f t="shared" si="47"/>
        <v>7.4795371154388928</v>
      </c>
      <c r="V175" s="31">
        <f t="shared" si="48"/>
        <v>8.7496471916454972</v>
      </c>
      <c r="W175" s="31">
        <f t="shared" si="49"/>
        <v>6.2658763759525824</v>
      </c>
      <c r="X175" s="31">
        <f t="shared" si="50"/>
        <v>15.01552356759808</v>
      </c>
      <c r="Z175" s="15">
        <v>3.1579999999999999</v>
      </c>
      <c r="AA175" s="15">
        <v>0.96799999999999997</v>
      </c>
      <c r="AB175" s="31">
        <f t="shared" si="34"/>
        <v>89.133502681343487</v>
      </c>
      <c r="AC175" s="31">
        <f t="shared" si="35"/>
        <v>27.321478972622071</v>
      </c>
      <c r="AE175" s="15">
        <v>0.41</v>
      </c>
      <c r="AF175" s="15">
        <v>0.29599999999999999</v>
      </c>
      <c r="AG175" s="38">
        <f t="shared" si="36"/>
        <v>11.572114027660174</v>
      </c>
      <c r="AH175" s="38">
        <f t="shared" si="37"/>
        <v>8.3545018346034414</v>
      </c>
    </row>
    <row r="176" spans="1:34" ht="14.5" x14ac:dyDescent="0.35">
      <c r="A176" s="39" t="s">
        <v>319</v>
      </c>
      <c r="B176" s="39" t="s">
        <v>439</v>
      </c>
      <c r="C176" s="39" t="s">
        <v>458</v>
      </c>
      <c r="D176" t="s">
        <v>214</v>
      </c>
      <c r="E176">
        <v>0.14799999999999999</v>
      </c>
      <c r="F176">
        <v>0</v>
      </c>
      <c r="G176">
        <v>0</v>
      </c>
      <c r="H176">
        <v>0</v>
      </c>
      <c r="I176" s="29">
        <f t="shared" si="38"/>
        <v>0.14799999999999999</v>
      </c>
      <c r="J176" s="31">
        <f t="shared" si="39"/>
        <v>0</v>
      </c>
      <c r="K176" s="31">
        <f t="shared" si="40"/>
        <v>0</v>
      </c>
      <c r="L176" s="31">
        <f t="shared" si="41"/>
        <v>0</v>
      </c>
      <c r="M176" s="31">
        <f t="shared" si="42"/>
        <v>100</v>
      </c>
      <c r="N176" s="45">
        <f t="shared" si="43"/>
        <v>100</v>
      </c>
      <c r="O176">
        <v>0</v>
      </c>
      <c r="P176">
        <v>0</v>
      </c>
      <c r="Q176" s="15">
        <f t="shared" si="44"/>
        <v>0</v>
      </c>
      <c r="R176">
        <v>0</v>
      </c>
      <c r="S176" s="29">
        <f t="shared" si="45"/>
        <v>0</v>
      </c>
      <c r="T176" s="31">
        <f t="shared" si="46"/>
        <v>0</v>
      </c>
      <c r="U176" s="31">
        <f t="shared" si="47"/>
        <v>0</v>
      </c>
      <c r="V176" s="31">
        <f t="shared" si="48"/>
        <v>0</v>
      </c>
      <c r="W176" s="31">
        <f t="shared" si="49"/>
        <v>0</v>
      </c>
      <c r="X176" s="31">
        <f t="shared" si="50"/>
        <v>0</v>
      </c>
      <c r="Z176" s="15">
        <v>0</v>
      </c>
      <c r="AA176" s="15">
        <v>0</v>
      </c>
      <c r="AB176" s="31">
        <f t="shared" si="34"/>
        <v>0</v>
      </c>
      <c r="AC176" s="31">
        <f t="shared" si="35"/>
        <v>0</v>
      </c>
      <c r="AE176" s="15">
        <v>0</v>
      </c>
      <c r="AF176" s="15">
        <v>2.1999999999999999E-2</v>
      </c>
      <c r="AG176" s="38">
        <f t="shared" si="36"/>
        <v>0</v>
      </c>
      <c r="AH176" s="38">
        <f t="shared" si="37"/>
        <v>14.864864864864865</v>
      </c>
    </row>
    <row r="177" spans="1:34" ht="14.5" x14ac:dyDescent="0.35">
      <c r="A177" s="39" t="s">
        <v>320</v>
      </c>
      <c r="B177" s="39" t="s">
        <v>440</v>
      </c>
      <c r="C177" s="39" t="s">
        <v>458</v>
      </c>
      <c r="D177" t="s">
        <v>59</v>
      </c>
      <c r="E177">
        <v>319.52800000000002</v>
      </c>
      <c r="F177">
        <v>1.9039999999999999</v>
      </c>
      <c r="G177">
        <v>1.6619999999999999</v>
      </c>
      <c r="H177">
        <v>6.1219999999999999</v>
      </c>
      <c r="I177" s="29">
        <f t="shared" si="38"/>
        <v>309.84000000000003</v>
      </c>
      <c r="J177" s="31">
        <f t="shared" si="39"/>
        <v>0.59587892140907828</v>
      </c>
      <c r="K177" s="31">
        <f t="shared" si="40"/>
        <v>0.52014220975939496</v>
      </c>
      <c r="L177" s="31">
        <f t="shared" si="41"/>
        <v>1.9159510277659546</v>
      </c>
      <c r="M177" s="31">
        <f t="shared" si="42"/>
        <v>96.968027841065577</v>
      </c>
      <c r="N177" s="45">
        <f t="shared" si="43"/>
        <v>100</v>
      </c>
      <c r="O177">
        <v>4.2110000000000003</v>
      </c>
      <c r="P177">
        <v>2.5710000000000002</v>
      </c>
      <c r="Q177" s="15">
        <f t="shared" si="44"/>
        <v>6.782</v>
      </c>
      <c r="R177">
        <v>10.452</v>
      </c>
      <c r="S177" s="29">
        <f t="shared" si="45"/>
        <v>17.234000000000002</v>
      </c>
      <c r="T177" s="31">
        <f t="shared" si="46"/>
        <v>1.3178813750281666</v>
      </c>
      <c r="U177" s="31">
        <f t="shared" si="47"/>
        <v>0.80462432087328817</v>
      </c>
      <c r="V177" s="31">
        <f t="shared" si="48"/>
        <v>2.1225056959014545</v>
      </c>
      <c r="W177" s="31">
        <f t="shared" si="49"/>
        <v>3.2710748353821888</v>
      </c>
      <c r="X177" s="31">
        <f t="shared" si="50"/>
        <v>5.3935805312836438</v>
      </c>
      <c r="Z177" s="15">
        <v>0</v>
      </c>
      <c r="AA177" s="15">
        <v>0</v>
      </c>
      <c r="AB177" s="31">
        <f t="shared" si="34"/>
        <v>0</v>
      </c>
      <c r="AC177" s="31">
        <f t="shared" si="35"/>
        <v>0</v>
      </c>
      <c r="AE177" s="15">
        <v>8.8949999999999996</v>
      </c>
      <c r="AF177" s="15">
        <v>18.920000000000002</v>
      </c>
      <c r="AG177" s="38">
        <f t="shared" si="36"/>
        <v>2.783793595553441</v>
      </c>
      <c r="AH177" s="38">
        <f t="shared" si="37"/>
        <v>5.9212338198843293</v>
      </c>
    </row>
    <row r="178" spans="1:34" ht="14.5" x14ac:dyDescent="0.35">
      <c r="A178" s="39" t="s">
        <v>321</v>
      </c>
      <c r="B178" s="39" t="s">
        <v>441</v>
      </c>
      <c r="C178" s="39" t="s">
        <v>458</v>
      </c>
      <c r="D178" t="s">
        <v>214</v>
      </c>
      <c r="E178">
        <v>0.78800000000000003</v>
      </c>
      <c r="F178">
        <v>9.9000000000000005E-2</v>
      </c>
      <c r="G178">
        <v>0</v>
      </c>
      <c r="H178">
        <v>2.4E-2</v>
      </c>
      <c r="I178" s="29">
        <f t="shared" si="38"/>
        <v>0.66500000000000004</v>
      </c>
      <c r="J178" s="31">
        <f t="shared" si="39"/>
        <v>12.563451776649744</v>
      </c>
      <c r="K178" s="31">
        <f t="shared" si="40"/>
        <v>0</v>
      </c>
      <c r="L178" s="31">
        <f t="shared" si="41"/>
        <v>3.0456852791878171</v>
      </c>
      <c r="M178" s="31">
        <f t="shared" si="42"/>
        <v>84.390862944162436</v>
      </c>
      <c r="N178" s="45">
        <f t="shared" si="43"/>
        <v>100</v>
      </c>
      <c r="O178">
        <v>2.8000000000000001E-2</v>
      </c>
      <c r="P178">
        <v>1.4999999999999999E-2</v>
      </c>
      <c r="Q178" s="15">
        <f t="shared" si="44"/>
        <v>4.2999999999999997E-2</v>
      </c>
      <c r="R178">
        <v>0.10100000000000001</v>
      </c>
      <c r="S178" s="29">
        <f t="shared" si="45"/>
        <v>0.14400000000000002</v>
      </c>
      <c r="T178" s="31">
        <f t="shared" si="46"/>
        <v>3.5532994923857872</v>
      </c>
      <c r="U178" s="31">
        <f t="shared" si="47"/>
        <v>1.9035532994923856</v>
      </c>
      <c r="V178" s="31">
        <f t="shared" si="48"/>
        <v>5.4568527918781715</v>
      </c>
      <c r="W178" s="31">
        <f t="shared" si="49"/>
        <v>12.81725888324873</v>
      </c>
      <c r="X178" s="31">
        <f t="shared" si="50"/>
        <v>18.274111675126907</v>
      </c>
      <c r="Z178" s="15">
        <v>0.24</v>
      </c>
      <c r="AA178" s="15">
        <v>2.1999999999999999E-2</v>
      </c>
      <c r="AB178" s="31">
        <f t="shared" si="34"/>
        <v>30.45685279187817</v>
      </c>
      <c r="AC178" s="31">
        <f t="shared" si="35"/>
        <v>2.7918781725888322</v>
      </c>
      <c r="AE178" s="15">
        <v>5.5E-2</v>
      </c>
      <c r="AF178" s="15">
        <v>0.11700000000000001</v>
      </c>
      <c r="AG178" s="38">
        <f t="shared" si="36"/>
        <v>6.9796954314720816</v>
      </c>
      <c r="AH178" s="38">
        <f t="shared" si="37"/>
        <v>14.847715736040609</v>
      </c>
    </row>
    <row r="179" spans="1:34" ht="14.5" x14ac:dyDescent="0.35">
      <c r="A179" s="39" t="s">
        <v>322</v>
      </c>
      <c r="B179" s="39" t="s">
        <v>442</v>
      </c>
      <c r="C179" s="39" t="s">
        <v>458</v>
      </c>
      <c r="D179" t="s">
        <v>214</v>
      </c>
      <c r="E179">
        <v>1.7130000000000001</v>
      </c>
      <c r="F179">
        <v>0</v>
      </c>
      <c r="G179">
        <v>0</v>
      </c>
      <c r="H179">
        <v>0</v>
      </c>
      <c r="I179" s="29">
        <f t="shared" si="38"/>
        <v>1.7130000000000001</v>
      </c>
      <c r="J179" s="31">
        <f t="shared" si="39"/>
        <v>0</v>
      </c>
      <c r="K179" s="31">
        <f t="shared" si="40"/>
        <v>0</v>
      </c>
      <c r="L179" s="31">
        <f t="shared" si="41"/>
        <v>0</v>
      </c>
      <c r="M179" s="31">
        <f t="shared" si="42"/>
        <v>100</v>
      </c>
      <c r="N179" s="45">
        <f t="shared" si="43"/>
        <v>100</v>
      </c>
      <c r="O179">
        <v>0.129</v>
      </c>
      <c r="P179">
        <v>0.56499999999999995</v>
      </c>
      <c r="Q179" s="15">
        <f t="shared" si="44"/>
        <v>0.69399999999999995</v>
      </c>
      <c r="R179">
        <v>0.82699999999999996</v>
      </c>
      <c r="S179" s="29">
        <f t="shared" si="45"/>
        <v>1.5209999999999999</v>
      </c>
      <c r="T179" s="31">
        <f t="shared" si="46"/>
        <v>7.530647985989491</v>
      </c>
      <c r="U179" s="31">
        <f t="shared" si="47"/>
        <v>32.983070636310565</v>
      </c>
      <c r="V179" s="31">
        <f t="shared" si="48"/>
        <v>40.513718622300054</v>
      </c>
      <c r="W179" s="31">
        <f t="shared" si="49"/>
        <v>48.277875072971391</v>
      </c>
      <c r="X179" s="31">
        <f t="shared" si="50"/>
        <v>88.791593695271445</v>
      </c>
      <c r="Z179" s="15">
        <v>0</v>
      </c>
      <c r="AA179" s="15">
        <v>0</v>
      </c>
      <c r="AB179" s="31">
        <f t="shared" si="34"/>
        <v>0</v>
      </c>
      <c r="AC179" s="31">
        <f t="shared" si="35"/>
        <v>0</v>
      </c>
      <c r="AE179" s="15">
        <v>0.81200000000000006</v>
      </c>
      <c r="AF179" s="15">
        <v>0.70799999999999996</v>
      </c>
      <c r="AG179" s="38">
        <f t="shared" si="36"/>
        <v>47.402218330414478</v>
      </c>
      <c r="AH179" s="38">
        <f t="shared" si="37"/>
        <v>41.330998248686512</v>
      </c>
    </row>
    <row r="180" spans="1:34" ht="14.5" x14ac:dyDescent="0.35">
      <c r="A180" s="39" t="s">
        <v>323</v>
      </c>
      <c r="B180" s="39" t="s">
        <v>443</v>
      </c>
      <c r="C180" s="39" t="s">
        <v>458</v>
      </c>
      <c r="D180" t="s">
        <v>214</v>
      </c>
      <c r="E180">
        <v>0.65300000000000002</v>
      </c>
      <c r="F180">
        <v>0</v>
      </c>
      <c r="G180">
        <v>0</v>
      </c>
      <c r="H180">
        <v>0</v>
      </c>
      <c r="I180" s="29">
        <f t="shared" si="38"/>
        <v>0.65300000000000002</v>
      </c>
      <c r="J180" s="31">
        <f t="shared" si="39"/>
        <v>0</v>
      </c>
      <c r="K180" s="31">
        <f t="shared" si="40"/>
        <v>0</v>
      </c>
      <c r="L180" s="31">
        <f t="shared" si="41"/>
        <v>0</v>
      </c>
      <c r="M180" s="31">
        <f t="shared" si="42"/>
        <v>100</v>
      </c>
      <c r="N180" s="45">
        <f t="shared" si="43"/>
        <v>100</v>
      </c>
      <c r="O180">
        <v>0</v>
      </c>
      <c r="P180">
        <v>0</v>
      </c>
      <c r="Q180" s="15">
        <f t="shared" si="44"/>
        <v>0</v>
      </c>
      <c r="R180">
        <v>2.5999999999999999E-2</v>
      </c>
      <c r="S180" s="29">
        <f t="shared" si="45"/>
        <v>2.5999999999999999E-2</v>
      </c>
      <c r="T180" s="31">
        <f t="shared" si="46"/>
        <v>0</v>
      </c>
      <c r="U180" s="31">
        <f t="shared" si="47"/>
        <v>0</v>
      </c>
      <c r="V180" s="31">
        <f t="shared" si="48"/>
        <v>0</v>
      </c>
      <c r="W180" s="31">
        <f t="shared" si="49"/>
        <v>3.9816232771822357</v>
      </c>
      <c r="X180" s="31">
        <f t="shared" si="50"/>
        <v>3.9816232771822357</v>
      </c>
      <c r="Z180" s="15">
        <v>0</v>
      </c>
      <c r="AA180" s="15">
        <v>0</v>
      </c>
      <c r="AB180" s="31">
        <f t="shared" si="34"/>
        <v>0</v>
      </c>
      <c r="AC180" s="31">
        <f t="shared" si="35"/>
        <v>0</v>
      </c>
      <c r="AE180" s="15">
        <v>4.0000000000000001E-3</v>
      </c>
      <c r="AF180" s="15">
        <v>4.7E-2</v>
      </c>
      <c r="AG180" s="38">
        <f t="shared" si="36"/>
        <v>0.61255742725880558</v>
      </c>
      <c r="AH180" s="38">
        <f t="shared" si="37"/>
        <v>7.1975497702909648</v>
      </c>
    </row>
    <row r="181" spans="1:34" ht="14.5" x14ac:dyDescent="0.35">
      <c r="A181" s="39" t="s">
        <v>324</v>
      </c>
      <c r="B181" s="39" t="s">
        <v>444</v>
      </c>
      <c r="C181" s="39" t="s">
        <v>458</v>
      </c>
      <c r="D181" t="s">
        <v>51</v>
      </c>
      <c r="E181">
        <v>72.706000000000003</v>
      </c>
      <c r="F181">
        <v>0</v>
      </c>
      <c r="G181">
        <v>0</v>
      </c>
      <c r="H181">
        <v>0</v>
      </c>
      <c r="I181" s="29">
        <f t="shared" si="38"/>
        <v>72.706000000000003</v>
      </c>
      <c r="J181" s="31">
        <f t="shared" si="39"/>
        <v>0</v>
      </c>
      <c r="K181" s="31">
        <f t="shared" si="40"/>
        <v>0</v>
      </c>
      <c r="L181" s="31">
        <f t="shared" si="41"/>
        <v>0</v>
      </c>
      <c r="M181" s="31">
        <f t="shared" si="42"/>
        <v>100</v>
      </c>
      <c r="N181" s="45">
        <f t="shared" si="43"/>
        <v>100</v>
      </c>
      <c r="O181">
        <v>0.748</v>
      </c>
      <c r="P181">
        <v>0.79600000000000004</v>
      </c>
      <c r="Q181" s="15">
        <f t="shared" si="44"/>
        <v>1.544</v>
      </c>
      <c r="R181">
        <v>5.8109999999999999</v>
      </c>
      <c r="S181" s="29">
        <f t="shared" si="45"/>
        <v>7.3550000000000004</v>
      </c>
      <c r="T181" s="31">
        <f t="shared" si="46"/>
        <v>1.0288009242703491</v>
      </c>
      <c r="U181" s="31">
        <f t="shared" si="47"/>
        <v>1.0948202349187137</v>
      </c>
      <c r="V181" s="31">
        <f t="shared" si="48"/>
        <v>2.1236211591890628</v>
      </c>
      <c r="W181" s="31">
        <f t="shared" si="49"/>
        <v>7.9924627953676444</v>
      </c>
      <c r="X181" s="31">
        <f t="shared" si="50"/>
        <v>10.116083954556707</v>
      </c>
      <c r="Z181" s="15">
        <v>0</v>
      </c>
      <c r="AA181" s="15">
        <v>0</v>
      </c>
      <c r="AB181" s="31">
        <f t="shared" si="34"/>
        <v>0</v>
      </c>
      <c r="AC181" s="31">
        <f t="shared" si="35"/>
        <v>0</v>
      </c>
      <c r="AE181" s="15">
        <v>3.8809999999999998</v>
      </c>
      <c r="AF181" s="15">
        <v>10.071999999999999</v>
      </c>
      <c r="AG181" s="38">
        <f t="shared" si="36"/>
        <v>5.3379363463813156</v>
      </c>
      <c r="AH181" s="38">
        <f t="shared" si="37"/>
        <v>13.85305201771518</v>
      </c>
    </row>
    <row r="182" spans="1:34" ht="14.5" x14ac:dyDescent="0.35">
      <c r="A182" s="39" t="s">
        <v>325</v>
      </c>
      <c r="B182" s="39" t="s">
        <v>445</v>
      </c>
      <c r="C182" s="39" t="s">
        <v>458</v>
      </c>
      <c r="D182" t="s">
        <v>214</v>
      </c>
      <c r="E182">
        <v>1.839</v>
      </c>
      <c r="F182">
        <v>0</v>
      </c>
      <c r="G182">
        <v>0</v>
      </c>
      <c r="H182">
        <v>0</v>
      </c>
      <c r="I182" s="29">
        <f t="shared" si="38"/>
        <v>1.839</v>
      </c>
      <c r="J182" s="31">
        <f t="shared" si="39"/>
        <v>0</v>
      </c>
      <c r="K182" s="31">
        <f t="shared" si="40"/>
        <v>0</v>
      </c>
      <c r="L182" s="31">
        <f t="shared" si="41"/>
        <v>0</v>
      </c>
      <c r="M182" s="31">
        <f t="shared" si="42"/>
        <v>100</v>
      </c>
      <c r="N182" s="45">
        <f t="shared" si="43"/>
        <v>100</v>
      </c>
      <c r="O182">
        <v>2.1000000000000001E-2</v>
      </c>
      <c r="P182">
        <v>8.9999999999999993E-3</v>
      </c>
      <c r="Q182" s="15">
        <f t="shared" si="44"/>
        <v>0.03</v>
      </c>
      <c r="R182">
        <v>4.3999999999999997E-2</v>
      </c>
      <c r="S182" s="29">
        <f t="shared" si="45"/>
        <v>7.3999999999999996E-2</v>
      </c>
      <c r="T182" s="31">
        <f t="shared" si="46"/>
        <v>1.1419249592169658</v>
      </c>
      <c r="U182" s="31">
        <f t="shared" si="47"/>
        <v>0.48939641109298526</v>
      </c>
      <c r="V182" s="31">
        <f t="shared" si="48"/>
        <v>1.6313213703099509</v>
      </c>
      <c r="W182" s="31">
        <f t="shared" si="49"/>
        <v>2.3926046764545945</v>
      </c>
      <c r="X182" s="31">
        <f t="shared" si="50"/>
        <v>4.0239260467645455</v>
      </c>
      <c r="Z182" s="15">
        <v>0</v>
      </c>
      <c r="AA182" s="15">
        <v>0</v>
      </c>
      <c r="AB182" s="31">
        <f t="shared" si="34"/>
        <v>0</v>
      </c>
      <c r="AC182" s="31">
        <f t="shared" si="35"/>
        <v>0</v>
      </c>
      <c r="AE182" s="15">
        <v>2.8000000000000001E-2</v>
      </c>
      <c r="AF182" s="15">
        <v>6.0999999999999999E-2</v>
      </c>
      <c r="AG182" s="38">
        <f t="shared" si="36"/>
        <v>1.5225666122892878</v>
      </c>
      <c r="AH182" s="38">
        <f t="shared" si="37"/>
        <v>3.317020119630234</v>
      </c>
    </row>
    <row r="183" spans="1:34" ht="14.5" x14ac:dyDescent="0.35">
      <c r="A183" s="39" t="s">
        <v>326</v>
      </c>
      <c r="B183" s="39" t="s">
        <v>446</v>
      </c>
      <c r="C183" s="39" t="s">
        <v>458</v>
      </c>
      <c r="D183" t="s">
        <v>214</v>
      </c>
      <c r="E183">
        <v>0.36299999999999999</v>
      </c>
      <c r="F183">
        <v>0</v>
      </c>
      <c r="G183">
        <v>0</v>
      </c>
      <c r="H183">
        <v>0</v>
      </c>
      <c r="I183" s="29">
        <f t="shared" si="38"/>
        <v>0.36299999999999999</v>
      </c>
      <c r="J183" s="31">
        <f t="shared" si="39"/>
        <v>0</v>
      </c>
      <c r="K183" s="31">
        <f t="shared" si="40"/>
        <v>0</v>
      </c>
      <c r="L183" s="31">
        <f t="shared" si="41"/>
        <v>0</v>
      </c>
      <c r="M183" s="31">
        <f t="shared" si="42"/>
        <v>100</v>
      </c>
      <c r="N183" s="45">
        <f t="shared" si="43"/>
        <v>100</v>
      </c>
      <c r="O183">
        <v>1.0999999999999999E-2</v>
      </c>
      <c r="P183">
        <v>4.0000000000000001E-3</v>
      </c>
      <c r="Q183" s="15">
        <f t="shared" si="44"/>
        <v>1.4999999999999999E-2</v>
      </c>
      <c r="R183">
        <v>2.4E-2</v>
      </c>
      <c r="S183" s="29">
        <f t="shared" si="45"/>
        <v>3.9E-2</v>
      </c>
      <c r="T183" s="31">
        <f t="shared" si="46"/>
        <v>3.0303030303030303</v>
      </c>
      <c r="U183" s="31">
        <f t="shared" si="47"/>
        <v>1.1019283746556474</v>
      </c>
      <c r="V183" s="31">
        <f t="shared" si="48"/>
        <v>4.1322314049586781</v>
      </c>
      <c r="W183" s="31">
        <f t="shared" si="49"/>
        <v>6.6115702479338845</v>
      </c>
      <c r="X183" s="31">
        <f t="shared" si="50"/>
        <v>10.743801652892563</v>
      </c>
      <c r="Z183" s="15">
        <v>0</v>
      </c>
      <c r="AA183" s="15">
        <v>0</v>
      </c>
      <c r="AB183" s="31">
        <f t="shared" si="34"/>
        <v>0</v>
      </c>
      <c r="AC183" s="31">
        <f t="shared" si="35"/>
        <v>0</v>
      </c>
      <c r="AE183" s="15">
        <v>2.1000000000000001E-2</v>
      </c>
      <c r="AF183" s="15">
        <v>2.9000000000000001E-2</v>
      </c>
      <c r="AG183" s="38">
        <f t="shared" si="36"/>
        <v>5.7851239669421499</v>
      </c>
      <c r="AH183" s="38">
        <f t="shared" si="37"/>
        <v>7.9889807162534439</v>
      </c>
    </row>
    <row r="184" spans="1:34" ht="14.5" x14ac:dyDescent="0.35">
      <c r="A184" s="39" t="s">
        <v>327</v>
      </c>
      <c r="B184" s="39" t="s">
        <v>447</v>
      </c>
      <c r="C184" s="39" t="s">
        <v>458</v>
      </c>
      <c r="D184" t="s">
        <v>214</v>
      </c>
      <c r="E184">
        <v>2.7189999999999999</v>
      </c>
      <c r="F184">
        <v>0</v>
      </c>
      <c r="G184">
        <v>0</v>
      </c>
      <c r="H184">
        <v>0</v>
      </c>
      <c r="I184" s="29">
        <f t="shared" si="38"/>
        <v>2.7189999999999999</v>
      </c>
      <c r="J184" s="31">
        <f t="shared" si="39"/>
        <v>0</v>
      </c>
      <c r="K184" s="31">
        <f t="shared" si="40"/>
        <v>0</v>
      </c>
      <c r="L184" s="31">
        <f t="shared" si="41"/>
        <v>0</v>
      </c>
      <c r="M184" s="31">
        <f t="shared" si="42"/>
        <v>100</v>
      </c>
      <c r="N184" s="45">
        <f t="shared" si="43"/>
        <v>100</v>
      </c>
      <c r="O184">
        <v>0</v>
      </c>
      <c r="P184">
        <v>0</v>
      </c>
      <c r="Q184" s="15">
        <f t="shared" si="44"/>
        <v>0</v>
      </c>
      <c r="R184">
        <v>0.114</v>
      </c>
      <c r="S184" s="29">
        <f t="shared" si="45"/>
        <v>0.114</v>
      </c>
      <c r="T184" s="31">
        <f t="shared" si="46"/>
        <v>0</v>
      </c>
      <c r="U184" s="31">
        <f t="shared" si="47"/>
        <v>0</v>
      </c>
      <c r="V184" s="31">
        <f t="shared" si="48"/>
        <v>0</v>
      </c>
      <c r="W184" s="31">
        <f t="shared" si="49"/>
        <v>4.1927179109966906</v>
      </c>
      <c r="X184" s="31">
        <f t="shared" si="50"/>
        <v>4.1927179109966906</v>
      </c>
      <c r="Z184" s="15">
        <v>0</v>
      </c>
      <c r="AA184" s="15">
        <v>0</v>
      </c>
      <c r="AB184" s="31">
        <f t="shared" si="34"/>
        <v>0</v>
      </c>
      <c r="AC184" s="31">
        <f t="shared" si="35"/>
        <v>0</v>
      </c>
      <c r="AE184" s="15">
        <v>5.8000000000000003E-2</v>
      </c>
      <c r="AF184" s="15">
        <v>0.14899999999999999</v>
      </c>
      <c r="AG184" s="38">
        <f t="shared" si="36"/>
        <v>2.1331371827877899</v>
      </c>
      <c r="AH184" s="38">
        <f t="shared" si="37"/>
        <v>5.4799558661272529</v>
      </c>
    </row>
    <row r="185" spans="1:34" ht="14.5" x14ac:dyDescent="0.35">
      <c r="A185" s="39" t="s">
        <v>328</v>
      </c>
      <c r="B185" s="39" t="s">
        <v>448</v>
      </c>
      <c r="C185" s="39" t="s">
        <v>458</v>
      </c>
      <c r="D185" t="s">
        <v>214</v>
      </c>
      <c r="E185">
        <v>2.786</v>
      </c>
      <c r="F185">
        <v>0.34699999999999998</v>
      </c>
      <c r="G185">
        <v>0</v>
      </c>
      <c r="H185">
        <v>0</v>
      </c>
      <c r="I185" s="29">
        <f t="shared" si="38"/>
        <v>2.4390000000000001</v>
      </c>
      <c r="J185" s="31">
        <f t="shared" si="39"/>
        <v>12.4551328068916</v>
      </c>
      <c r="K185" s="31">
        <f t="shared" si="40"/>
        <v>0</v>
      </c>
      <c r="L185" s="31">
        <f t="shared" si="41"/>
        <v>0</v>
      </c>
      <c r="M185" s="31">
        <f t="shared" si="42"/>
        <v>87.544867193108402</v>
      </c>
      <c r="N185" s="45">
        <f t="shared" si="43"/>
        <v>100</v>
      </c>
      <c r="O185">
        <v>0.10100000000000001</v>
      </c>
      <c r="P185">
        <v>0.107</v>
      </c>
      <c r="Q185" s="15">
        <f t="shared" si="44"/>
        <v>0.20800000000000002</v>
      </c>
      <c r="R185">
        <v>0.29899999999999999</v>
      </c>
      <c r="S185" s="29">
        <f t="shared" si="45"/>
        <v>0.50700000000000001</v>
      </c>
      <c r="T185" s="31">
        <f t="shared" si="46"/>
        <v>3.6252692031586506</v>
      </c>
      <c r="U185" s="31">
        <f t="shared" si="47"/>
        <v>3.8406317300789659</v>
      </c>
      <c r="V185" s="31">
        <f t="shared" si="48"/>
        <v>7.4659009332376165</v>
      </c>
      <c r="W185" s="31">
        <f t="shared" si="49"/>
        <v>10.732232591529073</v>
      </c>
      <c r="X185" s="31">
        <f t="shared" si="50"/>
        <v>18.198133524766689</v>
      </c>
      <c r="Z185" s="15">
        <v>0</v>
      </c>
      <c r="AA185" s="15">
        <v>0</v>
      </c>
      <c r="AB185" s="31">
        <f t="shared" si="34"/>
        <v>0</v>
      </c>
      <c r="AC185" s="31">
        <f t="shared" si="35"/>
        <v>0</v>
      </c>
      <c r="AE185" s="15">
        <v>0.26500000000000001</v>
      </c>
      <c r="AF185" s="15">
        <v>0.36199999999999999</v>
      </c>
      <c r="AG185" s="38">
        <f t="shared" si="36"/>
        <v>9.5118449389806177</v>
      </c>
      <c r="AH185" s="38">
        <f t="shared" si="37"/>
        <v>12.993539124192392</v>
      </c>
    </row>
    <row r="186" spans="1:34" ht="14.5" x14ac:dyDescent="0.35">
      <c r="A186" s="39" t="s">
        <v>329</v>
      </c>
      <c r="B186" s="39" t="s">
        <v>449</v>
      </c>
      <c r="C186" s="39" t="s">
        <v>458</v>
      </c>
      <c r="D186" t="s">
        <v>214</v>
      </c>
      <c r="E186">
        <v>2.419</v>
      </c>
      <c r="F186">
        <v>0</v>
      </c>
      <c r="G186">
        <v>0</v>
      </c>
      <c r="H186">
        <v>0</v>
      </c>
      <c r="I186" s="29">
        <f t="shared" si="38"/>
        <v>2.419</v>
      </c>
      <c r="J186" s="31">
        <f t="shared" si="39"/>
        <v>0</v>
      </c>
      <c r="K186" s="31">
        <f t="shared" si="40"/>
        <v>0</v>
      </c>
      <c r="L186" s="31">
        <f t="shared" si="41"/>
        <v>0</v>
      </c>
      <c r="M186" s="31">
        <f t="shared" si="42"/>
        <v>100</v>
      </c>
      <c r="N186" s="45">
        <f t="shared" si="43"/>
        <v>100</v>
      </c>
      <c r="O186">
        <v>0.02</v>
      </c>
      <c r="P186">
        <v>0.02</v>
      </c>
      <c r="Q186" s="15">
        <f t="shared" si="44"/>
        <v>0.04</v>
      </c>
      <c r="R186">
        <v>0.11600000000000001</v>
      </c>
      <c r="S186" s="29">
        <f t="shared" si="45"/>
        <v>0.156</v>
      </c>
      <c r="T186" s="31">
        <f t="shared" si="46"/>
        <v>0.82678792889623809</v>
      </c>
      <c r="U186" s="31">
        <f t="shared" si="47"/>
        <v>0.82678792889623809</v>
      </c>
      <c r="V186" s="31">
        <f t="shared" si="48"/>
        <v>1.6535758577924762</v>
      </c>
      <c r="W186" s="31">
        <f t="shared" si="49"/>
        <v>4.795369987598181</v>
      </c>
      <c r="X186" s="31">
        <f t="shared" si="50"/>
        <v>6.4489458453906581</v>
      </c>
      <c r="Z186" s="15">
        <v>0</v>
      </c>
      <c r="AA186" s="15">
        <v>0</v>
      </c>
      <c r="AB186" s="31">
        <f t="shared" si="34"/>
        <v>0</v>
      </c>
      <c r="AC186" s="31">
        <f t="shared" si="35"/>
        <v>0</v>
      </c>
      <c r="AE186" s="15">
        <v>4.2999999999999997E-2</v>
      </c>
      <c r="AF186" s="15">
        <v>0.11799999999999999</v>
      </c>
      <c r="AG186" s="38">
        <f t="shared" si="36"/>
        <v>1.7775940471269118</v>
      </c>
      <c r="AH186" s="38">
        <f t="shared" si="37"/>
        <v>4.8780487804878048</v>
      </c>
    </row>
    <row r="187" spans="1:34" ht="14.5" x14ac:dyDescent="0.35">
      <c r="A187" s="39" t="s">
        <v>330</v>
      </c>
      <c r="B187" s="39" t="s">
        <v>450</v>
      </c>
      <c r="C187" s="39" t="s">
        <v>458</v>
      </c>
      <c r="D187" t="s">
        <v>214</v>
      </c>
      <c r="E187">
        <v>12.888</v>
      </c>
      <c r="F187">
        <v>0.93700000000000006</v>
      </c>
      <c r="G187">
        <v>5.8000000000000003E-2</v>
      </c>
      <c r="H187">
        <v>0.374</v>
      </c>
      <c r="I187" s="29">
        <f t="shared" si="38"/>
        <v>11.519</v>
      </c>
      <c r="J187" s="31">
        <f t="shared" si="39"/>
        <v>7.2703289882060833</v>
      </c>
      <c r="K187" s="31">
        <f t="shared" si="40"/>
        <v>0.45003103662321542</v>
      </c>
      <c r="L187" s="31">
        <f t="shared" si="41"/>
        <v>2.9019242706393547</v>
      </c>
      <c r="M187" s="31">
        <f t="shared" si="42"/>
        <v>89.37771570453134</v>
      </c>
      <c r="N187" s="45">
        <f t="shared" si="43"/>
        <v>100</v>
      </c>
      <c r="O187">
        <v>6.8000000000000005E-2</v>
      </c>
      <c r="P187">
        <v>0.114</v>
      </c>
      <c r="Q187" s="15">
        <f t="shared" si="44"/>
        <v>0.182</v>
      </c>
      <c r="R187">
        <v>0.436</v>
      </c>
      <c r="S187" s="29">
        <f t="shared" si="45"/>
        <v>0.61799999999999999</v>
      </c>
      <c r="T187" s="31">
        <f t="shared" si="46"/>
        <v>0.52762259466170081</v>
      </c>
      <c r="U187" s="31">
        <f t="shared" si="47"/>
        <v>0.88454376163873383</v>
      </c>
      <c r="V187" s="31">
        <f t="shared" si="48"/>
        <v>1.4121663563004345</v>
      </c>
      <c r="W187" s="31">
        <f t="shared" si="49"/>
        <v>3.3829919304779641</v>
      </c>
      <c r="X187" s="31">
        <f t="shared" si="50"/>
        <v>4.7951582867783982</v>
      </c>
      <c r="Z187" s="15">
        <v>3.2000000000000001E-2</v>
      </c>
      <c r="AA187" s="15">
        <v>7.0000000000000001E-3</v>
      </c>
      <c r="AB187" s="31">
        <f t="shared" si="34"/>
        <v>0.24829298572315331</v>
      </c>
      <c r="AC187" s="31">
        <f t="shared" si="35"/>
        <v>5.4314090626939787E-2</v>
      </c>
      <c r="AE187" s="15">
        <v>0.36599999999999999</v>
      </c>
      <c r="AF187" s="15">
        <v>0.57399999999999995</v>
      </c>
      <c r="AG187" s="38">
        <f t="shared" si="36"/>
        <v>2.8398510242085662</v>
      </c>
      <c r="AH187" s="38">
        <f t="shared" si="37"/>
        <v>4.4537554314090624</v>
      </c>
    </row>
    <row r="188" spans="1:34" ht="14.5" x14ac:dyDescent="0.35">
      <c r="A188" s="39" t="s">
        <v>331</v>
      </c>
      <c r="B188" s="39" t="s">
        <v>451</v>
      </c>
      <c r="C188" s="39" t="s">
        <v>458</v>
      </c>
      <c r="D188" t="s">
        <v>214</v>
      </c>
      <c r="E188">
        <v>0.68400000000000005</v>
      </c>
      <c r="F188">
        <v>0</v>
      </c>
      <c r="G188">
        <v>0</v>
      </c>
      <c r="H188">
        <v>0</v>
      </c>
      <c r="I188" s="29">
        <f t="shared" si="38"/>
        <v>0.68400000000000005</v>
      </c>
      <c r="J188" s="31">
        <f t="shared" si="39"/>
        <v>0</v>
      </c>
      <c r="K188" s="31">
        <f t="shared" si="40"/>
        <v>0</v>
      </c>
      <c r="L188" s="31">
        <f t="shared" si="41"/>
        <v>0</v>
      </c>
      <c r="M188" s="31">
        <f t="shared" si="42"/>
        <v>100</v>
      </c>
      <c r="N188" s="45">
        <f t="shared" si="43"/>
        <v>100</v>
      </c>
      <c r="O188">
        <v>0</v>
      </c>
      <c r="P188">
        <v>0</v>
      </c>
      <c r="Q188" s="15">
        <f t="shared" si="44"/>
        <v>0</v>
      </c>
      <c r="R188">
        <v>0</v>
      </c>
      <c r="S188" s="29">
        <f t="shared" si="45"/>
        <v>0</v>
      </c>
      <c r="T188" s="31">
        <f t="shared" si="46"/>
        <v>0</v>
      </c>
      <c r="U188" s="31">
        <f t="shared" si="47"/>
        <v>0</v>
      </c>
      <c r="V188" s="31">
        <f t="shared" si="48"/>
        <v>0</v>
      </c>
      <c r="W188" s="31">
        <f t="shared" si="49"/>
        <v>0</v>
      </c>
      <c r="X188" s="31">
        <f t="shared" si="50"/>
        <v>0</v>
      </c>
      <c r="Z188" s="15">
        <v>0</v>
      </c>
      <c r="AA188" s="15">
        <v>0</v>
      </c>
      <c r="AB188" s="31">
        <f t="shared" si="34"/>
        <v>0</v>
      </c>
      <c r="AC188" s="31">
        <f t="shared" si="35"/>
        <v>0</v>
      </c>
      <c r="AE188" s="15">
        <v>0</v>
      </c>
      <c r="AF188" s="15">
        <v>1E-3</v>
      </c>
      <c r="AG188" s="38">
        <f t="shared" si="36"/>
        <v>0</v>
      </c>
      <c r="AH188" s="38">
        <f t="shared" si="37"/>
        <v>0.14619883040935672</v>
      </c>
    </row>
    <row r="189" spans="1:34" ht="14.5" x14ac:dyDescent="0.35">
      <c r="A189" s="39" t="s">
        <v>332</v>
      </c>
      <c r="B189" s="39" t="s">
        <v>452</v>
      </c>
      <c r="C189" s="39" t="s">
        <v>458</v>
      </c>
      <c r="D189" t="s">
        <v>214</v>
      </c>
      <c r="E189">
        <v>1.952</v>
      </c>
      <c r="F189">
        <v>0</v>
      </c>
      <c r="G189">
        <v>0</v>
      </c>
      <c r="H189">
        <v>0</v>
      </c>
      <c r="I189" s="29">
        <f t="shared" si="38"/>
        <v>1.952</v>
      </c>
      <c r="J189" s="31">
        <f t="shared" si="39"/>
        <v>0</v>
      </c>
      <c r="K189" s="31">
        <f t="shared" si="40"/>
        <v>0</v>
      </c>
      <c r="L189" s="31">
        <f t="shared" si="41"/>
        <v>0</v>
      </c>
      <c r="M189" s="31">
        <f t="shared" si="42"/>
        <v>100</v>
      </c>
      <c r="N189" s="45">
        <f t="shared" si="43"/>
        <v>100</v>
      </c>
      <c r="O189">
        <v>0</v>
      </c>
      <c r="P189">
        <v>1.4999999999999999E-2</v>
      </c>
      <c r="Q189" s="15">
        <f t="shared" si="44"/>
        <v>1.4999999999999999E-2</v>
      </c>
      <c r="R189">
        <v>7.0000000000000007E-2</v>
      </c>
      <c r="S189" s="29">
        <f t="shared" si="45"/>
        <v>8.5000000000000006E-2</v>
      </c>
      <c r="T189" s="31">
        <f t="shared" si="46"/>
        <v>0</v>
      </c>
      <c r="U189" s="31">
        <f t="shared" si="47"/>
        <v>0.76844262295081966</v>
      </c>
      <c r="V189" s="31">
        <f t="shared" si="48"/>
        <v>0.76844262295081966</v>
      </c>
      <c r="W189" s="31">
        <f t="shared" si="49"/>
        <v>3.5860655737704925</v>
      </c>
      <c r="X189" s="31">
        <f t="shared" si="50"/>
        <v>4.3545081967213122</v>
      </c>
      <c r="Z189" s="15">
        <v>0</v>
      </c>
      <c r="AA189" s="15">
        <v>0</v>
      </c>
      <c r="AB189" s="31">
        <f t="shared" si="34"/>
        <v>0</v>
      </c>
      <c r="AC189" s="31">
        <f t="shared" si="35"/>
        <v>0</v>
      </c>
      <c r="AE189" s="15">
        <v>7.8E-2</v>
      </c>
      <c r="AF189" s="15">
        <v>0.08</v>
      </c>
      <c r="AG189" s="38">
        <f t="shared" si="36"/>
        <v>3.9959016393442628</v>
      </c>
      <c r="AH189" s="38">
        <f t="shared" si="37"/>
        <v>4.0983606557377055</v>
      </c>
    </row>
    <row r="190" spans="1:34" ht="14.5" x14ac:dyDescent="0.35">
      <c r="A190" s="39" t="s">
        <v>333</v>
      </c>
      <c r="B190" s="39" t="s">
        <v>453</v>
      </c>
      <c r="C190" s="39" t="s">
        <v>458</v>
      </c>
      <c r="D190" t="s">
        <v>214</v>
      </c>
      <c r="E190">
        <v>6.3689999999999998</v>
      </c>
      <c r="F190">
        <v>0.14899999999999999</v>
      </c>
      <c r="G190">
        <v>0</v>
      </c>
      <c r="H190">
        <v>0</v>
      </c>
      <c r="I190" s="29">
        <f t="shared" si="38"/>
        <v>6.22</v>
      </c>
      <c r="J190" s="31">
        <f t="shared" si="39"/>
        <v>2.3394567436018212</v>
      </c>
      <c r="K190" s="31">
        <f t="shared" si="40"/>
        <v>0</v>
      </c>
      <c r="L190" s="31">
        <f t="shared" si="41"/>
        <v>0</v>
      </c>
      <c r="M190" s="31">
        <f t="shared" si="42"/>
        <v>97.660543256398185</v>
      </c>
      <c r="N190" s="45">
        <f t="shared" si="43"/>
        <v>100</v>
      </c>
      <c r="O190">
        <v>4.9000000000000002E-2</v>
      </c>
      <c r="P190">
        <v>7.0999999999999994E-2</v>
      </c>
      <c r="Q190" s="15">
        <f t="shared" si="44"/>
        <v>0.12</v>
      </c>
      <c r="R190">
        <v>0.17599999999999999</v>
      </c>
      <c r="S190" s="29">
        <f t="shared" si="45"/>
        <v>0.29599999999999999</v>
      </c>
      <c r="T190" s="31">
        <f t="shared" si="46"/>
        <v>0.76935154655361915</v>
      </c>
      <c r="U190" s="31">
        <f t="shared" si="47"/>
        <v>1.1147746899042235</v>
      </c>
      <c r="V190" s="31">
        <f t="shared" si="48"/>
        <v>1.8841262364578428</v>
      </c>
      <c r="W190" s="31">
        <f t="shared" si="49"/>
        <v>2.7633851468048358</v>
      </c>
      <c r="X190" s="31">
        <f t="shared" si="50"/>
        <v>4.6475113832626782</v>
      </c>
      <c r="Z190" s="15">
        <v>0</v>
      </c>
      <c r="AA190" s="15">
        <v>0</v>
      </c>
      <c r="AB190" s="31">
        <f t="shared" si="34"/>
        <v>0</v>
      </c>
      <c r="AC190" s="31">
        <f t="shared" si="35"/>
        <v>0</v>
      </c>
      <c r="AE190" s="15">
        <v>0.185</v>
      </c>
      <c r="AF190" s="15">
        <v>0.254</v>
      </c>
      <c r="AG190" s="38">
        <f t="shared" si="36"/>
        <v>2.9046946145391739</v>
      </c>
      <c r="AH190" s="38">
        <f t="shared" si="37"/>
        <v>3.9880672005024342</v>
      </c>
    </row>
    <row r="191" spans="1:34" ht="14.5" x14ac:dyDescent="0.35">
      <c r="A191" s="39" t="s">
        <v>334</v>
      </c>
      <c r="B191" s="39" t="s">
        <v>454</v>
      </c>
      <c r="C191" s="39" t="s">
        <v>458</v>
      </c>
      <c r="D191" t="s">
        <v>214</v>
      </c>
      <c r="E191">
        <v>20.71</v>
      </c>
      <c r="F191">
        <v>0.64</v>
      </c>
      <c r="G191">
        <v>0.19700000000000001</v>
      </c>
      <c r="H191">
        <v>0.112</v>
      </c>
      <c r="I191" s="29">
        <f t="shared" si="38"/>
        <v>19.761000000000003</v>
      </c>
      <c r="J191" s="31">
        <f t="shared" si="39"/>
        <v>3.0902945436986959</v>
      </c>
      <c r="K191" s="31">
        <f t="shared" si="40"/>
        <v>0.95123128923225497</v>
      </c>
      <c r="L191" s="31">
        <f t="shared" si="41"/>
        <v>0.54080154514727186</v>
      </c>
      <c r="M191" s="31">
        <f t="shared" si="42"/>
        <v>95.417672621921795</v>
      </c>
      <c r="N191" s="45">
        <f t="shared" si="43"/>
        <v>100.00000000000001</v>
      </c>
      <c r="O191">
        <v>0.44600000000000001</v>
      </c>
      <c r="P191">
        <v>0.10299999999999999</v>
      </c>
      <c r="Q191" s="15">
        <f t="shared" si="44"/>
        <v>0.54900000000000004</v>
      </c>
      <c r="R191">
        <v>0.50900000000000001</v>
      </c>
      <c r="S191" s="29">
        <f t="shared" si="45"/>
        <v>1.0580000000000001</v>
      </c>
      <c r="T191" s="31">
        <f t="shared" si="46"/>
        <v>2.1535490101400288</v>
      </c>
      <c r="U191" s="31">
        <f t="shared" si="47"/>
        <v>0.49734427812650889</v>
      </c>
      <c r="V191" s="31">
        <f t="shared" si="48"/>
        <v>2.6508932882665381</v>
      </c>
      <c r="W191" s="31">
        <f t="shared" si="49"/>
        <v>2.4577498792853691</v>
      </c>
      <c r="X191" s="31">
        <f t="shared" si="50"/>
        <v>5.1086431675519073</v>
      </c>
      <c r="Z191" s="15">
        <v>0</v>
      </c>
      <c r="AA191" s="15">
        <v>0</v>
      </c>
      <c r="AB191" s="31">
        <f t="shared" si="34"/>
        <v>0</v>
      </c>
      <c r="AC191" s="31">
        <f t="shared" si="35"/>
        <v>0</v>
      </c>
      <c r="AE191" s="15">
        <v>0.28299999999999997</v>
      </c>
      <c r="AF191" s="15">
        <v>0.73199999999999998</v>
      </c>
      <c r="AG191" s="38">
        <f t="shared" si="36"/>
        <v>1.366489618541767</v>
      </c>
      <c r="AH191" s="38">
        <f t="shared" si="37"/>
        <v>3.5345243843553837</v>
      </c>
    </row>
    <row r="192" spans="1:34" ht="14.5" x14ac:dyDescent="0.35">
      <c r="A192" s="39" t="s">
        <v>335</v>
      </c>
      <c r="B192" s="39" t="s">
        <v>455</v>
      </c>
      <c r="C192" s="39" t="s">
        <v>458</v>
      </c>
      <c r="D192" t="s">
        <v>214</v>
      </c>
      <c r="E192">
        <v>9.3369999999999997</v>
      </c>
      <c r="F192">
        <v>1E-3</v>
      </c>
      <c r="G192">
        <v>0</v>
      </c>
      <c r="H192">
        <v>0</v>
      </c>
      <c r="I192" s="29">
        <f t="shared" si="38"/>
        <v>9.3360000000000003</v>
      </c>
      <c r="J192" s="31">
        <f t="shared" si="39"/>
        <v>1.0710078183570742E-2</v>
      </c>
      <c r="K192" s="31">
        <f t="shared" si="40"/>
        <v>0</v>
      </c>
      <c r="L192" s="31">
        <f t="shared" si="41"/>
        <v>0</v>
      </c>
      <c r="M192" s="31">
        <f t="shared" si="42"/>
        <v>99.989289921816436</v>
      </c>
      <c r="N192" s="45">
        <f t="shared" si="43"/>
        <v>100</v>
      </c>
      <c r="O192">
        <v>5.6000000000000001E-2</v>
      </c>
      <c r="P192">
        <v>3.2000000000000001E-2</v>
      </c>
      <c r="Q192" s="15">
        <f t="shared" si="44"/>
        <v>8.7999999999999995E-2</v>
      </c>
      <c r="R192">
        <v>0.24099999999999999</v>
      </c>
      <c r="S192" s="29">
        <f t="shared" si="45"/>
        <v>0.32899999999999996</v>
      </c>
      <c r="T192" s="31">
        <f t="shared" si="46"/>
        <v>0.59976437827996143</v>
      </c>
      <c r="U192" s="31">
        <f t="shared" si="47"/>
        <v>0.34272250187426373</v>
      </c>
      <c r="V192" s="31">
        <f t="shared" si="48"/>
        <v>0.94248688015422499</v>
      </c>
      <c r="W192" s="31">
        <f t="shared" si="49"/>
        <v>2.5811288422405485</v>
      </c>
      <c r="X192" s="31">
        <f t="shared" si="50"/>
        <v>3.5236157223947733</v>
      </c>
      <c r="Z192" s="15">
        <v>0</v>
      </c>
      <c r="AA192" s="15">
        <v>0</v>
      </c>
      <c r="AB192" s="31">
        <f t="shared" si="34"/>
        <v>0</v>
      </c>
      <c r="AC192" s="31">
        <f t="shared" si="35"/>
        <v>0</v>
      </c>
      <c r="AE192" s="15">
        <v>0.17299999999999999</v>
      </c>
      <c r="AF192" s="15">
        <v>0.33200000000000002</v>
      </c>
      <c r="AG192" s="38">
        <f t="shared" si="36"/>
        <v>1.8528435257577378</v>
      </c>
      <c r="AH192" s="38">
        <f t="shared" si="37"/>
        <v>3.5557459569454859</v>
      </c>
    </row>
    <row r="193" spans="1:34" ht="14.5" x14ac:dyDescent="0.35">
      <c r="A193" s="39" t="s">
        <v>336</v>
      </c>
      <c r="B193" s="39" t="s">
        <v>456</v>
      </c>
      <c r="C193" s="39" t="s">
        <v>458</v>
      </c>
      <c r="D193" t="s">
        <v>214</v>
      </c>
      <c r="E193">
        <v>11.609</v>
      </c>
      <c r="F193">
        <v>0</v>
      </c>
      <c r="G193">
        <v>0</v>
      </c>
      <c r="H193">
        <v>0</v>
      </c>
      <c r="I193" s="29">
        <f t="shared" si="38"/>
        <v>11.609</v>
      </c>
      <c r="J193" s="31">
        <f t="shared" si="39"/>
        <v>0</v>
      </c>
      <c r="K193" s="31">
        <f t="shared" si="40"/>
        <v>0</v>
      </c>
      <c r="L193" s="31">
        <f t="shared" si="41"/>
        <v>0</v>
      </c>
      <c r="M193" s="31">
        <f t="shared" si="42"/>
        <v>100</v>
      </c>
      <c r="N193" s="45">
        <f t="shared" si="43"/>
        <v>100</v>
      </c>
      <c r="O193">
        <v>4.7E-2</v>
      </c>
      <c r="P193">
        <v>0.14099999999999999</v>
      </c>
      <c r="Q193" s="15">
        <f t="shared" si="44"/>
        <v>0.188</v>
      </c>
      <c r="R193">
        <v>0.58199999999999996</v>
      </c>
      <c r="S193" s="29">
        <f t="shared" si="45"/>
        <v>0.77</v>
      </c>
      <c r="T193" s="31">
        <f t="shared" si="46"/>
        <v>0.40485829959514169</v>
      </c>
      <c r="U193" s="31">
        <f t="shared" si="47"/>
        <v>1.214574898785425</v>
      </c>
      <c r="V193" s="31">
        <f t="shared" si="48"/>
        <v>1.6194331983805668</v>
      </c>
      <c r="W193" s="31">
        <f t="shared" si="49"/>
        <v>5.0133517098802649</v>
      </c>
      <c r="X193" s="31">
        <f t="shared" si="50"/>
        <v>6.6327849082608319</v>
      </c>
      <c r="Z193" s="15">
        <v>0</v>
      </c>
      <c r="AA193" s="15">
        <v>0</v>
      </c>
      <c r="AB193" s="31">
        <f t="shared" si="34"/>
        <v>0</v>
      </c>
      <c r="AC193" s="31">
        <f t="shared" si="35"/>
        <v>0</v>
      </c>
      <c r="AE193" s="15">
        <v>0.40500000000000003</v>
      </c>
      <c r="AF193" s="15">
        <v>0.88500000000000001</v>
      </c>
      <c r="AG193" s="38">
        <f t="shared" si="36"/>
        <v>3.4886725816177107</v>
      </c>
      <c r="AH193" s="38">
        <f t="shared" si="37"/>
        <v>7.6233956413127748</v>
      </c>
    </row>
    <row r="194" spans="1:34" ht="14.5" x14ac:dyDescent="0.35">
      <c r="A194" s="39" t="s">
        <v>337</v>
      </c>
      <c r="B194" s="39" t="s">
        <v>457</v>
      </c>
      <c r="C194" s="39" t="s">
        <v>458</v>
      </c>
      <c r="D194" t="s">
        <v>214</v>
      </c>
      <c r="E194">
        <v>0.53700000000000003</v>
      </c>
      <c r="F194">
        <v>0</v>
      </c>
      <c r="G194">
        <v>0</v>
      </c>
      <c r="H194">
        <v>0</v>
      </c>
      <c r="I194" s="29">
        <f t="shared" si="38"/>
        <v>0.53700000000000003</v>
      </c>
      <c r="J194" s="31">
        <f t="shared" si="39"/>
        <v>0</v>
      </c>
      <c r="K194" s="31">
        <f t="shared" si="40"/>
        <v>0</v>
      </c>
      <c r="L194" s="31">
        <f t="shared" si="41"/>
        <v>0</v>
      </c>
      <c r="M194" s="31">
        <f t="shared" si="42"/>
        <v>100</v>
      </c>
      <c r="N194" s="45">
        <f t="shared" si="43"/>
        <v>100</v>
      </c>
      <c r="O194">
        <v>0</v>
      </c>
      <c r="P194">
        <v>0</v>
      </c>
      <c r="Q194" s="15">
        <f t="shared" si="44"/>
        <v>0</v>
      </c>
      <c r="R194">
        <v>7.9000000000000001E-2</v>
      </c>
      <c r="S194" s="29">
        <f t="shared" si="45"/>
        <v>7.9000000000000001E-2</v>
      </c>
      <c r="T194" s="31">
        <f t="shared" si="46"/>
        <v>0</v>
      </c>
      <c r="U194" s="31">
        <f t="shared" si="47"/>
        <v>0</v>
      </c>
      <c r="V194" s="31">
        <f t="shared" si="48"/>
        <v>0</v>
      </c>
      <c r="W194" s="31">
        <f t="shared" si="49"/>
        <v>14.711359404096832</v>
      </c>
      <c r="X194" s="31">
        <f t="shared" si="50"/>
        <v>14.711359404096832</v>
      </c>
      <c r="Z194" s="15">
        <v>0</v>
      </c>
      <c r="AA194" s="15">
        <v>0</v>
      </c>
      <c r="AB194" s="31">
        <f t="shared" ref="AB194:AB257" si="51">(Z194/E194)*100</f>
        <v>0</v>
      </c>
      <c r="AC194" s="31">
        <f t="shared" ref="AC194:AC257" si="52">(AA194/E194)*100</f>
        <v>0</v>
      </c>
      <c r="AE194" s="15">
        <v>5.3999999999999999E-2</v>
      </c>
      <c r="AF194" s="15">
        <v>0.09</v>
      </c>
      <c r="AG194" s="38">
        <f t="shared" ref="AG194:AG257" si="53">(AE194/E194)*100</f>
        <v>10.055865921787708</v>
      </c>
      <c r="AH194" s="38">
        <f t="shared" ref="AH194:AH257" si="54">(AF194/E194)*100</f>
        <v>16.759776536312849</v>
      </c>
    </row>
    <row r="195" spans="1:34" ht="14.5" x14ac:dyDescent="0.35">
      <c r="A195" s="39" t="s">
        <v>459</v>
      </c>
      <c r="B195" s="39" t="s">
        <v>669</v>
      </c>
      <c r="C195" s="39" t="s">
        <v>876</v>
      </c>
      <c r="D195" t="s">
        <v>214</v>
      </c>
      <c r="E195">
        <v>18.123999999999999</v>
      </c>
      <c r="F195">
        <v>0</v>
      </c>
      <c r="G195">
        <v>0</v>
      </c>
      <c r="H195">
        <v>0</v>
      </c>
      <c r="I195" s="29">
        <f t="shared" ref="I195:I258" si="55">E195-F195-G195-H195</f>
        <v>18.123999999999999</v>
      </c>
      <c r="J195" s="31">
        <f t="shared" ref="J195:J258" si="56">F195/E195*100</f>
        <v>0</v>
      </c>
      <c r="K195" s="31">
        <f t="shared" ref="K195:K258" si="57">G195/E195*100</f>
        <v>0</v>
      </c>
      <c r="L195" s="31">
        <f t="shared" ref="L195:L258" si="58">H195/E195*100</f>
        <v>0</v>
      </c>
      <c r="M195" s="31">
        <f t="shared" ref="M195:M258" si="59">I195/E195*100</f>
        <v>100</v>
      </c>
      <c r="N195" s="45">
        <f t="shared" ref="N195:N258" si="60">SUM(J195:M195)</f>
        <v>100</v>
      </c>
      <c r="O195">
        <v>0.26600000000000001</v>
      </c>
      <c r="P195">
        <v>0.13900000000000001</v>
      </c>
      <c r="Q195" s="15">
        <f t="shared" ref="Q195:Q258" si="61">O195+P195</f>
        <v>0.40500000000000003</v>
      </c>
      <c r="R195">
        <v>0.65500000000000003</v>
      </c>
      <c r="S195" s="29">
        <f t="shared" ref="S195:S258" si="62">Q195+R195</f>
        <v>1.06</v>
      </c>
      <c r="T195" s="31">
        <f t="shared" ref="T195:T258" si="63">O195/E195*100</f>
        <v>1.4676671816376079</v>
      </c>
      <c r="U195" s="31">
        <f t="shared" ref="U195:U258" si="64">P195/E195*100</f>
        <v>0.76693886559258451</v>
      </c>
      <c r="V195" s="31">
        <f t="shared" ref="V195:V258" si="65">Q195/E195*100</f>
        <v>2.2346060472301925</v>
      </c>
      <c r="W195" s="31">
        <f t="shared" ref="W195:W258" si="66">R195/E195*100</f>
        <v>3.6139924961377181</v>
      </c>
      <c r="X195" s="31">
        <f t="shared" ref="X195:X258" si="67">S195/E195*100</f>
        <v>5.8485985433679106</v>
      </c>
      <c r="Z195" s="15">
        <v>0</v>
      </c>
      <c r="AA195" s="15">
        <v>0</v>
      </c>
      <c r="AB195" s="31">
        <f t="shared" si="51"/>
        <v>0</v>
      </c>
      <c r="AC195" s="31">
        <f t="shared" si="52"/>
        <v>0</v>
      </c>
      <c r="AE195" s="15">
        <v>0.42499999999999999</v>
      </c>
      <c r="AF195" s="15">
        <v>0.93</v>
      </c>
      <c r="AG195" s="38">
        <f t="shared" si="53"/>
        <v>2.3449569631427942</v>
      </c>
      <c r="AH195" s="38">
        <f t="shared" si="54"/>
        <v>5.1313175899359971</v>
      </c>
    </row>
    <row r="196" spans="1:34" ht="14.5" x14ac:dyDescent="0.35">
      <c r="A196" s="39" t="s">
        <v>460</v>
      </c>
      <c r="B196" s="39" t="s">
        <v>670</v>
      </c>
      <c r="C196" s="39" t="s">
        <v>876</v>
      </c>
      <c r="D196" t="s">
        <v>214</v>
      </c>
      <c r="E196">
        <v>16.916</v>
      </c>
      <c r="F196">
        <v>0</v>
      </c>
      <c r="G196">
        <v>0</v>
      </c>
      <c r="H196">
        <v>0</v>
      </c>
      <c r="I196" s="29">
        <f t="shared" si="55"/>
        <v>16.916</v>
      </c>
      <c r="J196" s="31">
        <f t="shared" si="56"/>
        <v>0</v>
      </c>
      <c r="K196" s="31">
        <f t="shared" si="57"/>
        <v>0</v>
      </c>
      <c r="L196" s="31">
        <f t="shared" si="58"/>
        <v>0</v>
      </c>
      <c r="M196" s="31">
        <f t="shared" si="59"/>
        <v>100</v>
      </c>
      <c r="N196" s="45">
        <f t="shared" si="60"/>
        <v>100</v>
      </c>
      <c r="O196">
        <v>6.6000000000000003E-2</v>
      </c>
      <c r="P196">
        <v>0.17100000000000001</v>
      </c>
      <c r="Q196" s="15">
        <f t="shared" si="61"/>
        <v>0.23700000000000002</v>
      </c>
      <c r="R196">
        <v>0.88600000000000001</v>
      </c>
      <c r="S196" s="29">
        <f t="shared" si="62"/>
        <v>1.123</v>
      </c>
      <c r="T196" s="31">
        <f t="shared" si="63"/>
        <v>0.39016315913927641</v>
      </c>
      <c r="U196" s="31">
        <f t="shared" si="64"/>
        <v>1.0108772759517617</v>
      </c>
      <c r="V196" s="31">
        <f t="shared" si="65"/>
        <v>1.4010404350910381</v>
      </c>
      <c r="W196" s="31">
        <f t="shared" si="66"/>
        <v>5.2376448332939232</v>
      </c>
      <c r="X196" s="31">
        <f t="shared" si="67"/>
        <v>6.6386852683849611</v>
      </c>
      <c r="Z196" s="15">
        <v>0</v>
      </c>
      <c r="AA196" s="15">
        <v>0</v>
      </c>
      <c r="AB196" s="31">
        <f t="shared" si="51"/>
        <v>0</v>
      </c>
      <c r="AC196" s="31">
        <f t="shared" si="52"/>
        <v>0</v>
      </c>
      <c r="AE196" s="15">
        <v>0.77400000000000002</v>
      </c>
      <c r="AF196" s="15">
        <v>1.3</v>
      </c>
      <c r="AG196" s="38">
        <f t="shared" si="53"/>
        <v>4.5755497753606056</v>
      </c>
      <c r="AH196" s="38">
        <f t="shared" si="54"/>
        <v>7.6850319224402925</v>
      </c>
    </row>
    <row r="197" spans="1:34" ht="14.5" x14ac:dyDescent="0.35">
      <c r="A197" s="39" t="s">
        <v>461</v>
      </c>
      <c r="B197" s="39" t="s">
        <v>671</v>
      </c>
      <c r="C197" s="39" t="s">
        <v>876</v>
      </c>
      <c r="D197" t="s">
        <v>214</v>
      </c>
      <c r="E197">
        <v>4.4059999999999997</v>
      </c>
      <c r="F197">
        <v>0</v>
      </c>
      <c r="G197">
        <v>0</v>
      </c>
      <c r="H197">
        <v>0</v>
      </c>
      <c r="I197" s="29">
        <f t="shared" si="55"/>
        <v>4.4059999999999997</v>
      </c>
      <c r="J197" s="31">
        <f t="shared" si="56"/>
        <v>0</v>
      </c>
      <c r="K197" s="31">
        <f t="shared" si="57"/>
        <v>0</v>
      </c>
      <c r="L197" s="31">
        <f t="shared" si="58"/>
        <v>0</v>
      </c>
      <c r="M197" s="31">
        <f t="shared" si="59"/>
        <v>100</v>
      </c>
      <c r="N197" s="45">
        <f t="shared" si="60"/>
        <v>100</v>
      </c>
      <c r="O197">
        <v>6.2E-2</v>
      </c>
      <c r="P197">
        <v>8.8999999999999996E-2</v>
      </c>
      <c r="Q197" s="15">
        <f t="shared" si="61"/>
        <v>0.151</v>
      </c>
      <c r="R197">
        <v>0.316</v>
      </c>
      <c r="S197" s="29">
        <f t="shared" si="62"/>
        <v>0.46699999999999997</v>
      </c>
      <c r="T197" s="31">
        <f t="shared" si="63"/>
        <v>1.4071720381298229</v>
      </c>
      <c r="U197" s="31">
        <f t="shared" si="64"/>
        <v>2.0199727644121652</v>
      </c>
      <c r="V197" s="31">
        <f t="shared" si="65"/>
        <v>3.4271448025419886</v>
      </c>
      <c r="W197" s="31">
        <f t="shared" si="66"/>
        <v>7.172038129822969</v>
      </c>
      <c r="X197" s="31">
        <f t="shared" si="67"/>
        <v>10.599182932364958</v>
      </c>
      <c r="Z197" s="15">
        <v>0</v>
      </c>
      <c r="AA197" s="15">
        <v>0</v>
      </c>
      <c r="AB197" s="31">
        <f t="shared" si="51"/>
        <v>0</v>
      </c>
      <c r="AC197" s="31">
        <f t="shared" si="52"/>
        <v>0</v>
      </c>
      <c r="AE197" s="15">
        <v>0.27600000000000002</v>
      </c>
      <c r="AF197" s="15">
        <v>0.53400000000000003</v>
      </c>
      <c r="AG197" s="38">
        <f t="shared" si="53"/>
        <v>6.264185201997277</v>
      </c>
      <c r="AH197" s="38">
        <f t="shared" si="54"/>
        <v>12.119836586472992</v>
      </c>
    </row>
    <row r="198" spans="1:34" ht="14.5" x14ac:dyDescent="0.35">
      <c r="A198" s="39" t="s">
        <v>462</v>
      </c>
      <c r="B198" s="39" t="s">
        <v>672</v>
      </c>
      <c r="C198" s="39" t="s">
        <v>876</v>
      </c>
      <c r="D198" t="s">
        <v>214</v>
      </c>
      <c r="E198">
        <v>7.91</v>
      </c>
      <c r="F198">
        <v>0</v>
      </c>
      <c r="G198">
        <v>0</v>
      </c>
      <c r="H198">
        <v>0</v>
      </c>
      <c r="I198" s="29">
        <f t="shared" si="55"/>
        <v>7.91</v>
      </c>
      <c r="J198" s="31">
        <f t="shared" si="56"/>
        <v>0</v>
      </c>
      <c r="K198" s="31">
        <f t="shared" si="57"/>
        <v>0</v>
      </c>
      <c r="L198" s="31">
        <f t="shared" si="58"/>
        <v>0</v>
      </c>
      <c r="M198" s="31">
        <f t="shared" si="59"/>
        <v>100</v>
      </c>
      <c r="N198" s="45">
        <f t="shared" si="60"/>
        <v>100</v>
      </c>
      <c r="O198">
        <v>6.4000000000000001E-2</v>
      </c>
      <c r="P198">
        <v>0.03</v>
      </c>
      <c r="Q198" s="15">
        <f t="shared" si="61"/>
        <v>9.4E-2</v>
      </c>
      <c r="R198">
        <v>7.9000000000000001E-2</v>
      </c>
      <c r="S198" s="29">
        <f t="shared" si="62"/>
        <v>0.17299999999999999</v>
      </c>
      <c r="T198" s="31">
        <f t="shared" si="63"/>
        <v>0.80910240202275596</v>
      </c>
      <c r="U198" s="31">
        <f t="shared" si="64"/>
        <v>0.37926675094816686</v>
      </c>
      <c r="V198" s="31">
        <f t="shared" si="65"/>
        <v>1.1883691529709228</v>
      </c>
      <c r="W198" s="31">
        <f t="shared" si="66"/>
        <v>0.99873577749683939</v>
      </c>
      <c r="X198" s="31">
        <f t="shared" si="67"/>
        <v>2.1871049304677621</v>
      </c>
      <c r="Z198" s="15">
        <v>0</v>
      </c>
      <c r="AA198" s="15">
        <v>0</v>
      </c>
      <c r="AB198" s="31">
        <f t="shared" si="51"/>
        <v>0</v>
      </c>
      <c r="AC198" s="31">
        <f t="shared" si="52"/>
        <v>0</v>
      </c>
      <c r="AE198" s="15">
        <v>7.5999999999999998E-2</v>
      </c>
      <c r="AF198" s="15">
        <v>0.17799999999999999</v>
      </c>
      <c r="AG198" s="38">
        <f t="shared" si="53"/>
        <v>0.96080910240202277</v>
      </c>
      <c r="AH198" s="38">
        <f t="shared" si="54"/>
        <v>2.25031605562579</v>
      </c>
    </row>
    <row r="199" spans="1:34" ht="14.5" x14ac:dyDescent="0.35">
      <c r="A199" s="39" t="s">
        <v>463</v>
      </c>
      <c r="B199" s="39" t="s">
        <v>673</v>
      </c>
      <c r="C199" s="39" t="s">
        <v>876</v>
      </c>
      <c r="D199" t="s">
        <v>59</v>
      </c>
      <c r="E199">
        <v>6.3520000000000003</v>
      </c>
      <c r="F199">
        <v>0</v>
      </c>
      <c r="G199">
        <v>0</v>
      </c>
      <c r="H199">
        <v>6.2750000000000004</v>
      </c>
      <c r="I199" s="29">
        <f t="shared" si="55"/>
        <v>7.6999999999999957E-2</v>
      </c>
      <c r="J199" s="31">
        <f t="shared" si="56"/>
        <v>0</v>
      </c>
      <c r="K199" s="31">
        <f t="shared" si="57"/>
        <v>0</v>
      </c>
      <c r="L199" s="31">
        <f t="shared" si="58"/>
        <v>98.787783375314859</v>
      </c>
      <c r="M199" s="31">
        <f t="shared" si="59"/>
        <v>1.2122166246851378</v>
      </c>
      <c r="N199" s="45">
        <f t="shared" si="60"/>
        <v>100</v>
      </c>
      <c r="O199">
        <v>0.01</v>
      </c>
      <c r="P199">
        <v>6.5000000000000002E-2</v>
      </c>
      <c r="Q199" s="15">
        <f t="shared" si="61"/>
        <v>7.4999999999999997E-2</v>
      </c>
      <c r="R199">
        <v>0.379</v>
      </c>
      <c r="S199" s="29">
        <f t="shared" si="62"/>
        <v>0.45400000000000001</v>
      </c>
      <c r="T199" s="31">
        <f t="shared" si="63"/>
        <v>0.15743073047858941</v>
      </c>
      <c r="U199" s="31">
        <f t="shared" si="64"/>
        <v>1.0232997481108312</v>
      </c>
      <c r="V199" s="31">
        <f t="shared" si="65"/>
        <v>1.1807304785894206</v>
      </c>
      <c r="W199" s="31">
        <f t="shared" si="66"/>
        <v>5.9666246851385383</v>
      </c>
      <c r="X199" s="31">
        <f t="shared" si="67"/>
        <v>7.1473551637279602</v>
      </c>
      <c r="Z199" s="15">
        <v>0</v>
      </c>
      <c r="AA199" s="15">
        <v>0</v>
      </c>
      <c r="AB199" s="31">
        <f t="shared" si="51"/>
        <v>0</v>
      </c>
      <c r="AC199" s="31">
        <f t="shared" si="52"/>
        <v>0</v>
      </c>
      <c r="AE199" s="15">
        <v>0.24099999999999999</v>
      </c>
      <c r="AF199" s="15">
        <v>0.83699999999999997</v>
      </c>
      <c r="AG199" s="38">
        <f t="shared" si="53"/>
        <v>3.7940806045340043</v>
      </c>
      <c r="AH199" s="38">
        <f t="shared" si="54"/>
        <v>13.176952141057932</v>
      </c>
    </row>
    <row r="200" spans="1:34" ht="14.5" x14ac:dyDescent="0.35">
      <c r="A200" s="39" t="s">
        <v>464</v>
      </c>
      <c r="B200" s="39" t="s">
        <v>674</v>
      </c>
      <c r="C200" s="39" t="s">
        <v>876</v>
      </c>
      <c r="D200" t="s">
        <v>214</v>
      </c>
      <c r="E200">
        <v>2.3029999999999999</v>
      </c>
      <c r="F200">
        <v>0.17499999999999999</v>
      </c>
      <c r="G200">
        <v>0</v>
      </c>
      <c r="H200">
        <v>0</v>
      </c>
      <c r="I200" s="29">
        <f t="shared" si="55"/>
        <v>2.1280000000000001</v>
      </c>
      <c r="J200" s="31">
        <f t="shared" si="56"/>
        <v>7.598784194528875</v>
      </c>
      <c r="K200" s="31">
        <f t="shared" si="57"/>
        <v>0</v>
      </c>
      <c r="L200" s="31">
        <f t="shared" si="58"/>
        <v>0</v>
      </c>
      <c r="M200" s="31">
        <f t="shared" si="59"/>
        <v>92.401215805471139</v>
      </c>
      <c r="N200" s="45">
        <f t="shared" si="60"/>
        <v>100.00000000000001</v>
      </c>
      <c r="O200">
        <v>7.0000000000000001E-3</v>
      </c>
      <c r="P200">
        <v>2E-3</v>
      </c>
      <c r="Q200" s="15">
        <f t="shared" si="61"/>
        <v>9.0000000000000011E-3</v>
      </c>
      <c r="R200">
        <v>1.0999999999999999E-2</v>
      </c>
      <c r="S200" s="29">
        <f t="shared" si="62"/>
        <v>0.02</v>
      </c>
      <c r="T200" s="31">
        <f t="shared" si="63"/>
        <v>0.303951367781155</v>
      </c>
      <c r="U200" s="31">
        <f t="shared" si="64"/>
        <v>8.6843247937472862E-2</v>
      </c>
      <c r="V200" s="31">
        <f t="shared" si="65"/>
        <v>0.39079461571862795</v>
      </c>
      <c r="W200" s="31">
        <f t="shared" si="66"/>
        <v>0.47763786365610073</v>
      </c>
      <c r="X200" s="31">
        <f t="shared" si="67"/>
        <v>0.86843247937472867</v>
      </c>
      <c r="Z200" s="15">
        <v>0</v>
      </c>
      <c r="AA200" s="15">
        <v>0</v>
      </c>
      <c r="AB200" s="31">
        <f t="shared" si="51"/>
        <v>0</v>
      </c>
      <c r="AC200" s="31">
        <f t="shared" si="52"/>
        <v>0</v>
      </c>
      <c r="AE200" s="15">
        <v>8.9999999999999993E-3</v>
      </c>
      <c r="AF200" s="15">
        <v>1.4E-2</v>
      </c>
      <c r="AG200" s="38">
        <f t="shared" si="53"/>
        <v>0.39079461571862784</v>
      </c>
      <c r="AH200" s="38">
        <f t="shared" si="54"/>
        <v>0.60790273556231</v>
      </c>
    </row>
    <row r="201" spans="1:34" ht="14.5" x14ac:dyDescent="0.35">
      <c r="A201" s="39" t="s">
        <v>465</v>
      </c>
      <c r="B201" s="39" t="s">
        <v>675</v>
      </c>
      <c r="C201" s="39" t="s">
        <v>876</v>
      </c>
      <c r="D201" t="s">
        <v>214</v>
      </c>
      <c r="E201">
        <v>1.228</v>
      </c>
      <c r="F201">
        <v>0</v>
      </c>
      <c r="G201">
        <v>0</v>
      </c>
      <c r="H201">
        <v>0</v>
      </c>
      <c r="I201" s="29">
        <f t="shared" si="55"/>
        <v>1.228</v>
      </c>
      <c r="J201" s="31">
        <f t="shared" si="56"/>
        <v>0</v>
      </c>
      <c r="K201" s="31">
        <f t="shared" si="57"/>
        <v>0</v>
      </c>
      <c r="L201" s="31">
        <f t="shared" si="58"/>
        <v>0</v>
      </c>
      <c r="M201" s="31">
        <f t="shared" si="59"/>
        <v>100</v>
      </c>
      <c r="N201" s="45">
        <f t="shared" si="60"/>
        <v>100</v>
      </c>
      <c r="O201">
        <v>3.0000000000000001E-3</v>
      </c>
      <c r="P201">
        <v>1.0999999999999999E-2</v>
      </c>
      <c r="Q201" s="15">
        <f t="shared" si="61"/>
        <v>1.3999999999999999E-2</v>
      </c>
      <c r="R201">
        <v>1.0999999999999999E-2</v>
      </c>
      <c r="S201" s="29">
        <f t="shared" si="62"/>
        <v>2.4999999999999998E-2</v>
      </c>
      <c r="T201" s="31">
        <f t="shared" si="63"/>
        <v>0.244299674267101</v>
      </c>
      <c r="U201" s="31">
        <f t="shared" si="64"/>
        <v>0.89576547231270343</v>
      </c>
      <c r="V201" s="31">
        <f t="shared" si="65"/>
        <v>1.1400651465798046</v>
      </c>
      <c r="W201" s="31">
        <f t="shared" si="66"/>
        <v>0.89576547231270343</v>
      </c>
      <c r="X201" s="31">
        <f t="shared" si="67"/>
        <v>2.0358306188925082</v>
      </c>
      <c r="Z201" s="15">
        <v>0</v>
      </c>
      <c r="AA201" s="15">
        <v>0</v>
      </c>
      <c r="AB201" s="31">
        <f t="shared" si="51"/>
        <v>0</v>
      </c>
      <c r="AC201" s="31">
        <f t="shared" si="52"/>
        <v>0</v>
      </c>
      <c r="AE201" s="15">
        <v>1.7999999999999999E-2</v>
      </c>
      <c r="AF201" s="15">
        <v>1.2E-2</v>
      </c>
      <c r="AG201" s="38">
        <f t="shared" si="53"/>
        <v>1.4657980456026058</v>
      </c>
      <c r="AH201" s="38">
        <f t="shared" si="54"/>
        <v>0.97719869706840401</v>
      </c>
    </row>
    <row r="202" spans="1:34" ht="14.5" x14ac:dyDescent="0.35">
      <c r="A202" s="39" t="s">
        <v>466</v>
      </c>
      <c r="B202" s="39" t="s">
        <v>676</v>
      </c>
      <c r="C202" s="39" t="s">
        <v>876</v>
      </c>
      <c r="D202" t="s">
        <v>214</v>
      </c>
      <c r="E202">
        <v>2.226</v>
      </c>
      <c r="F202">
        <v>0.219</v>
      </c>
      <c r="G202">
        <v>0</v>
      </c>
      <c r="H202">
        <v>0</v>
      </c>
      <c r="I202" s="29">
        <f t="shared" si="55"/>
        <v>2.0070000000000001</v>
      </c>
      <c r="J202" s="31">
        <f t="shared" si="56"/>
        <v>9.8382749326145564</v>
      </c>
      <c r="K202" s="31">
        <f t="shared" si="57"/>
        <v>0</v>
      </c>
      <c r="L202" s="31">
        <f t="shared" si="58"/>
        <v>0</v>
      </c>
      <c r="M202" s="31">
        <f t="shared" si="59"/>
        <v>90.161725067385447</v>
      </c>
      <c r="N202" s="45">
        <f t="shared" si="60"/>
        <v>100</v>
      </c>
      <c r="O202">
        <v>0.10100000000000001</v>
      </c>
      <c r="P202">
        <v>1.4999999999999999E-2</v>
      </c>
      <c r="Q202" s="15">
        <f t="shared" si="61"/>
        <v>0.11600000000000001</v>
      </c>
      <c r="R202">
        <v>0.06</v>
      </c>
      <c r="S202" s="29">
        <f t="shared" si="62"/>
        <v>0.17599999999999999</v>
      </c>
      <c r="T202" s="31">
        <f t="shared" si="63"/>
        <v>4.5372866127583116</v>
      </c>
      <c r="U202" s="31">
        <f t="shared" si="64"/>
        <v>0.67385444743935308</v>
      </c>
      <c r="V202" s="31">
        <f t="shared" si="65"/>
        <v>5.2111410601976642</v>
      </c>
      <c r="W202" s="31">
        <f t="shared" si="66"/>
        <v>2.6954177897574123</v>
      </c>
      <c r="X202" s="31">
        <f t="shared" si="67"/>
        <v>7.9065588499550756</v>
      </c>
      <c r="Z202" s="15">
        <v>0</v>
      </c>
      <c r="AA202" s="15">
        <v>0</v>
      </c>
      <c r="AB202" s="31">
        <f t="shared" si="51"/>
        <v>0</v>
      </c>
      <c r="AC202" s="31">
        <f t="shared" si="52"/>
        <v>0</v>
      </c>
      <c r="AE202" s="15">
        <v>4.5999999999999999E-2</v>
      </c>
      <c r="AF202" s="15">
        <v>0.13300000000000001</v>
      </c>
      <c r="AG202" s="38">
        <f t="shared" si="53"/>
        <v>2.0664869721473496</v>
      </c>
      <c r="AH202" s="38">
        <f t="shared" si="54"/>
        <v>5.9748427672955975</v>
      </c>
    </row>
    <row r="203" spans="1:34" ht="14.5" x14ac:dyDescent="0.35">
      <c r="A203" s="39" t="s">
        <v>467</v>
      </c>
      <c r="B203" s="39" t="s">
        <v>677</v>
      </c>
      <c r="C203" s="39" t="s">
        <v>876</v>
      </c>
      <c r="D203" t="s">
        <v>214</v>
      </c>
      <c r="E203">
        <v>0.84299999999999997</v>
      </c>
      <c r="F203">
        <v>0</v>
      </c>
      <c r="G203">
        <v>0</v>
      </c>
      <c r="H203">
        <v>0</v>
      </c>
      <c r="I203" s="29">
        <f t="shared" si="55"/>
        <v>0.84299999999999997</v>
      </c>
      <c r="J203" s="31">
        <f t="shared" si="56"/>
        <v>0</v>
      </c>
      <c r="K203" s="31">
        <f t="shared" si="57"/>
        <v>0</v>
      </c>
      <c r="L203" s="31">
        <f t="shared" si="58"/>
        <v>0</v>
      </c>
      <c r="M203" s="31">
        <f t="shared" si="59"/>
        <v>100</v>
      </c>
      <c r="N203" s="45">
        <f t="shared" si="60"/>
        <v>100</v>
      </c>
      <c r="O203">
        <v>4.3999999999999997E-2</v>
      </c>
      <c r="P203">
        <v>3.2000000000000001E-2</v>
      </c>
      <c r="Q203" s="15">
        <f t="shared" si="61"/>
        <v>7.5999999999999998E-2</v>
      </c>
      <c r="R203">
        <v>3.4000000000000002E-2</v>
      </c>
      <c r="S203" s="29">
        <f t="shared" si="62"/>
        <v>0.11</v>
      </c>
      <c r="T203" s="31">
        <f t="shared" si="63"/>
        <v>5.2194543297746145</v>
      </c>
      <c r="U203" s="31">
        <f t="shared" si="64"/>
        <v>3.7959667852906289</v>
      </c>
      <c r="V203" s="31">
        <f t="shared" si="65"/>
        <v>9.0154211150652426</v>
      </c>
      <c r="W203" s="31">
        <f t="shared" si="66"/>
        <v>4.0332147093712933</v>
      </c>
      <c r="X203" s="31">
        <f t="shared" si="67"/>
        <v>13.048635824436536</v>
      </c>
      <c r="Z203" s="15">
        <v>0</v>
      </c>
      <c r="AA203" s="15">
        <v>0</v>
      </c>
      <c r="AB203" s="31">
        <f t="shared" si="51"/>
        <v>0</v>
      </c>
      <c r="AC203" s="31">
        <f t="shared" si="52"/>
        <v>0</v>
      </c>
      <c r="AE203" s="15">
        <v>3.4000000000000002E-2</v>
      </c>
      <c r="AF203" s="15">
        <v>3.4000000000000002E-2</v>
      </c>
      <c r="AG203" s="38">
        <f t="shared" si="53"/>
        <v>4.0332147093712933</v>
      </c>
      <c r="AH203" s="38">
        <f t="shared" si="54"/>
        <v>4.0332147093712933</v>
      </c>
    </row>
    <row r="204" spans="1:34" ht="14.5" x14ac:dyDescent="0.35">
      <c r="A204" s="39" t="s">
        <v>468</v>
      </c>
      <c r="B204" s="39" t="s">
        <v>678</v>
      </c>
      <c r="C204" s="39" t="s">
        <v>876</v>
      </c>
      <c r="D204" t="s">
        <v>214</v>
      </c>
      <c r="E204">
        <v>18.390999999999998</v>
      </c>
      <c r="F204">
        <v>0</v>
      </c>
      <c r="G204">
        <v>0</v>
      </c>
      <c r="H204">
        <v>0</v>
      </c>
      <c r="I204" s="29">
        <f t="shared" si="55"/>
        <v>18.390999999999998</v>
      </c>
      <c r="J204" s="31">
        <f t="shared" si="56"/>
        <v>0</v>
      </c>
      <c r="K204" s="31">
        <f t="shared" si="57"/>
        <v>0</v>
      </c>
      <c r="L204" s="31">
        <f t="shared" si="58"/>
        <v>0</v>
      </c>
      <c r="M204" s="31">
        <f t="shared" si="59"/>
        <v>100</v>
      </c>
      <c r="N204" s="45">
        <f t="shared" si="60"/>
        <v>100</v>
      </c>
      <c r="O204">
        <v>0.27600000000000002</v>
      </c>
      <c r="P204">
        <v>0.19</v>
      </c>
      <c r="Q204" s="15">
        <f t="shared" si="61"/>
        <v>0.46600000000000003</v>
      </c>
      <c r="R204">
        <v>0.96099999999999997</v>
      </c>
      <c r="S204" s="29">
        <f t="shared" si="62"/>
        <v>1.427</v>
      </c>
      <c r="T204" s="31">
        <f t="shared" si="63"/>
        <v>1.5007340547006691</v>
      </c>
      <c r="U204" s="31">
        <f t="shared" si="64"/>
        <v>1.0331140231635041</v>
      </c>
      <c r="V204" s="31">
        <f t="shared" si="65"/>
        <v>2.5338480778641732</v>
      </c>
      <c r="W204" s="31">
        <f t="shared" si="66"/>
        <v>5.2253819803164596</v>
      </c>
      <c r="X204" s="31">
        <f t="shared" si="67"/>
        <v>7.7592300581806324</v>
      </c>
      <c r="Z204" s="15">
        <v>0</v>
      </c>
      <c r="AA204" s="15">
        <v>0</v>
      </c>
      <c r="AB204" s="31">
        <f t="shared" si="51"/>
        <v>0</v>
      </c>
      <c r="AC204" s="31">
        <f t="shared" si="52"/>
        <v>0</v>
      </c>
      <c r="AE204" s="15">
        <v>0.77900000000000003</v>
      </c>
      <c r="AF204" s="15">
        <v>1.4750000000000001</v>
      </c>
      <c r="AG204" s="38">
        <f t="shared" si="53"/>
        <v>4.235767494970367</v>
      </c>
      <c r="AH204" s="38">
        <f t="shared" si="54"/>
        <v>8.0202272850850971</v>
      </c>
    </row>
    <row r="205" spans="1:34" ht="14.5" x14ac:dyDescent="0.35">
      <c r="A205" s="39" t="s">
        <v>469</v>
      </c>
      <c r="B205" s="39" t="s">
        <v>679</v>
      </c>
      <c r="C205" s="39" t="s">
        <v>876</v>
      </c>
      <c r="D205" t="s">
        <v>214</v>
      </c>
      <c r="E205">
        <v>8.68</v>
      </c>
      <c r="F205">
        <v>0</v>
      </c>
      <c r="G205">
        <v>0</v>
      </c>
      <c r="H205">
        <v>0</v>
      </c>
      <c r="I205" s="29">
        <f t="shared" si="55"/>
        <v>8.68</v>
      </c>
      <c r="J205" s="31">
        <f t="shared" si="56"/>
        <v>0</v>
      </c>
      <c r="K205" s="31">
        <f t="shared" si="57"/>
        <v>0</v>
      </c>
      <c r="L205" s="31">
        <f t="shared" si="58"/>
        <v>0</v>
      </c>
      <c r="M205" s="31">
        <f t="shared" si="59"/>
        <v>100</v>
      </c>
      <c r="N205" s="45">
        <f t="shared" si="60"/>
        <v>100</v>
      </c>
      <c r="O205">
        <v>0.13700000000000001</v>
      </c>
      <c r="P205">
        <v>0.104</v>
      </c>
      <c r="Q205" s="15">
        <f t="shared" si="61"/>
        <v>0.24099999999999999</v>
      </c>
      <c r="R205">
        <v>0.35</v>
      </c>
      <c r="S205" s="29">
        <f t="shared" si="62"/>
        <v>0.59099999999999997</v>
      </c>
      <c r="T205" s="31">
        <f t="shared" si="63"/>
        <v>1.578341013824885</v>
      </c>
      <c r="U205" s="31">
        <f t="shared" si="64"/>
        <v>1.1981566820276497</v>
      </c>
      <c r="V205" s="31">
        <f t="shared" si="65"/>
        <v>2.7764976958525347</v>
      </c>
      <c r="W205" s="31">
        <f t="shared" si="66"/>
        <v>4.032258064516129</v>
      </c>
      <c r="X205" s="31">
        <f t="shared" si="67"/>
        <v>6.8087557603686637</v>
      </c>
      <c r="Z205" s="15">
        <v>0</v>
      </c>
      <c r="AA205" s="15">
        <v>0</v>
      </c>
      <c r="AB205" s="31">
        <f t="shared" si="51"/>
        <v>0</v>
      </c>
      <c r="AC205" s="31">
        <f t="shared" si="52"/>
        <v>0</v>
      </c>
      <c r="AE205" s="15">
        <v>0.22900000000000001</v>
      </c>
      <c r="AF205" s="15">
        <v>0.36899999999999999</v>
      </c>
      <c r="AG205" s="38">
        <f t="shared" si="53"/>
        <v>2.6382488479262673</v>
      </c>
      <c r="AH205" s="38">
        <f t="shared" si="54"/>
        <v>4.2511520737327189</v>
      </c>
    </row>
    <row r="206" spans="1:34" ht="14.5" x14ac:dyDescent="0.35">
      <c r="A206" s="39" t="s">
        <v>470</v>
      </c>
      <c r="B206" s="39" t="s">
        <v>680</v>
      </c>
      <c r="C206" s="39" t="s">
        <v>876</v>
      </c>
      <c r="D206" t="s">
        <v>214</v>
      </c>
      <c r="E206">
        <v>1.5249999999999999</v>
      </c>
      <c r="F206">
        <v>0</v>
      </c>
      <c r="G206">
        <v>0</v>
      </c>
      <c r="H206">
        <v>0</v>
      </c>
      <c r="I206" s="29">
        <f t="shared" si="55"/>
        <v>1.5249999999999999</v>
      </c>
      <c r="J206" s="31">
        <f t="shared" si="56"/>
        <v>0</v>
      </c>
      <c r="K206" s="31">
        <f t="shared" si="57"/>
        <v>0</v>
      </c>
      <c r="L206" s="31">
        <f t="shared" si="58"/>
        <v>0</v>
      </c>
      <c r="M206" s="31">
        <f t="shared" si="59"/>
        <v>100</v>
      </c>
      <c r="N206" s="45">
        <f t="shared" si="60"/>
        <v>100</v>
      </c>
      <c r="O206">
        <v>0.10199999999999999</v>
      </c>
      <c r="P206">
        <v>0.08</v>
      </c>
      <c r="Q206" s="15">
        <f t="shared" si="61"/>
        <v>0.182</v>
      </c>
      <c r="R206">
        <v>0.36299999999999999</v>
      </c>
      <c r="S206" s="29">
        <f t="shared" si="62"/>
        <v>0.54499999999999993</v>
      </c>
      <c r="T206" s="31">
        <f t="shared" si="63"/>
        <v>6.6885245901639339</v>
      </c>
      <c r="U206" s="31">
        <f t="shared" si="64"/>
        <v>5.2459016393442628</v>
      </c>
      <c r="V206" s="31">
        <f t="shared" si="65"/>
        <v>11.934426229508196</v>
      </c>
      <c r="W206" s="31">
        <f t="shared" si="66"/>
        <v>23.803278688524589</v>
      </c>
      <c r="X206" s="31">
        <f t="shared" si="67"/>
        <v>35.73770491803279</v>
      </c>
      <c r="Z206" s="15">
        <v>0</v>
      </c>
      <c r="AA206" s="15">
        <v>0</v>
      </c>
      <c r="AB206" s="31">
        <f t="shared" si="51"/>
        <v>0</v>
      </c>
      <c r="AC206" s="31">
        <f t="shared" si="52"/>
        <v>0</v>
      </c>
      <c r="AE206" s="15">
        <v>0.20399999999999999</v>
      </c>
      <c r="AF206" s="15">
        <v>0.38200000000000001</v>
      </c>
      <c r="AG206" s="38">
        <f t="shared" si="53"/>
        <v>13.377049180327868</v>
      </c>
      <c r="AH206" s="38">
        <f t="shared" si="54"/>
        <v>25.049180327868854</v>
      </c>
    </row>
    <row r="207" spans="1:34" ht="14.5" x14ac:dyDescent="0.35">
      <c r="A207" s="39" t="s">
        <v>471</v>
      </c>
      <c r="B207" s="39" t="s">
        <v>681</v>
      </c>
      <c r="C207" s="39" t="s">
        <v>876</v>
      </c>
      <c r="D207" t="s">
        <v>214</v>
      </c>
      <c r="E207">
        <v>6.4640000000000004</v>
      </c>
      <c r="F207">
        <v>0</v>
      </c>
      <c r="G207">
        <v>0</v>
      </c>
      <c r="H207">
        <v>0</v>
      </c>
      <c r="I207" s="29">
        <f t="shared" si="55"/>
        <v>6.4640000000000004</v>
      </c>
      <c r="J207" s="31">
        <f t="shared" si="56"/>
        <v>0</v>
      </c>
      <c r="K207" s="31">
        <f t="shared" si="57"/>
        <v>0</v>
      </c>
      <c r="L207" s="31">
        <f t="shared" si="58"/>
        <v>0</v>
      </c>
      <c r="M207" s="31">
        <f t="shared" si="59"/>
        <v>100</v>
      </c>
      <c r="N207" s="45">
        <f t="shared" si="60"/>
        <v>100</v>
      </c>
      <c r="O207">
        <v>0.14299999999999999</v>
      </c>
      <c r="P207">
        <v>0.13400000000000001</v>
      </c>
      <c r="Q207" s="15">
        <f t="shared" si="61"/>
        <v>0.27700000000000002</v>
      </c>
      <c r="R207">
        <v>0.311</v>
      </c>
      <c r="S207" s="29">
        <f t="shared" si="62"/>
        <v>0.58800000000000008</v>
      </c>
      <c r="T207" s="31">
        <f t="shared" si="63"/>
        <v>2.2122524752475243</v>
      </c>
      <c r="U207" s="31">
        <f t="shared" si="64"/>
        <v>2.0730198019801982</v>
      </c>
      <c r="V207" s="31">
        <f t="shared" si="65"/>
        <v>4.2852722772277234</v>
      </c>
      <c r="W207" s="31">
        <f t="shared" si="66"/>
        <v>4.8112623762376234</v>
      </c>
      <c r="X207" s="31">
        <f t="shared" si="67"/>
        <v>9.0965346534653477</v>
      </c>
      <c r="Z207" s="15">
        <v>0</v>
      </c>
      <c r="AA207" s="15">
        <v>0</v>
      </c>
      <c r="AB207" s="31">
        <f t="shared" si="51"/>
        <v>0</v>
      </c>
      <c r="AC207" s="31">
        <f t="shared" si="52"/>
        <v>0</v>
      </c>
      <c r="AE207" s="15">
        <v>0.24299999999999999</v>
      </c>
      <c r="AF207" s="15">
        <v>0.36799999999999999</v>
      </c>
      <c r="AG207" s="38">
        <f t="shared" si="53"/>
        <v>3.7592821782178216</v>
      </c>
      <c r="AH207" s="38">
        <f t="shared" si="54"/>
        <v>5.6930693069306928</v>
      </c>
    </row>
    <row r="208" spans="1:34" ht="14.5" x14ac:dyDescent="0.35">
      <c r="A208" s="39" t="s">
        <v>472</v>
      </c>
      <c r="B208" s="39" t="s">
        <v>682</v>
      </c>
      <c r="C208" s="39" t="s">
        <v>876</v>
      </c>
      <c r="D208" t="s">
        <v>214</v>
      </c>
      <c r="E208">
        <v>15.476000000000001</v>
      </c>
      <c r="F208">
        <v>0</v>
      </c>
      <c r="G208">
        <v>2.1000000000000001E-2</v>
      </c>
      <c r="H208">
        <v>4.0000000000000001E-3</v>
      </c>
      <c r="I208" s="29">
        <f t="shared" si="55"/>
        <v>15.451000000000001</v>
      </c>
      <c r="J208" s="31">
        <f t="shared" si="56"/>
        <v>0</v>
      </c>
      <c r="K208" s="31">
        <f t="shared" si="57"/>
        <v>0.13569397777203412</v>
      </c>
      <c r="L208" s="31">
        <f t="shared" si="58"/>
        <v>2.5846471956577927E-2</v>
      </c>
      <c r="M208" s="31">
        <f t="shared" si="59"/>
        <v>99.838459550271381</v>
      </c>
      <c r="N208" s="45">
        <f t="shared" si="60"/>
        <v>99.999999999999986</v>
      </c>
      <c r="O208">
        <v>0.126</v>
      </c>
      <c r="P208">
        <v>6.4000000000000001E-2</v>
      </c>
      <c r="Q208" s="15">
        <f t="shared" si="61"/>
        <v>0.19</v>
      </c>
      <c r="R208">
        <v>0.501</v>
      </c>
      <c r="S208" s="29">
        <f t="shared" si="62"/>
        <v>0.69100000000000006</v>
      </c>
      <c r="T208" s="31">
        <f t="shared" si="63"/>
        <v>0.81416386663220464</v>
      </c>
      <c r="U208" s="31">
        <f t="shared" si="64"/>
        <v>0.41354355130524684</v>
      </c>
      <c r="V208" s="31">
        <f t="shared" si="65"/>
        <v>1.2277074179374514</v>
      </c>
      <c r="W208" s="31">
        <f t="shared" si="66"/>
        <v>3.2372706125613853</v>
      </c>
      <c r="X208" s="31">
        <f t="shared" si="67"/>
        <v>4.4649780304988367</v>
      </c>
      <c r="Z208" s="15">
        <v>0</v>
      </c>
      <c r="AA208" s="15">
        <v>0</v>
      </c>
      <c r="AB208" s="31">
        <f t="shared" si="51"/>
        <v>0</v>
      </c>
      <c r="AC208" s="31">
        <f t="shared" si="52"/>
        <v>0</v>
      </c>
      <c r="AE208" s="15">
        <v>0.24399999999999999</v>
      </c>
      <c r="AF208" s="15">
        <v>0.55500000000000005</v>
      </c>
      <c r="AG208" s="38">
        <f t="shared" si="53"/>
        <v>1.5766347893512536</v>
      </c>
      <c r="AH208" s="38">
        <f t="shared" si="54"/>
        <v>3.5861979839751874</v>
      </c>
    </row>
    <row r="209" spans="1:34" ht="14.5" x14ac:dyDescent="0.35">
      <c r="A209" s="39" t="s">
        <v>473</v>
      </c>
      <c r="B209" s="39" t="s">
        <v>683</v>
      </c>
      <c r="C209" s="39" t="s">
        <v>876</v>
      </c>
      <c r="D209" t="s">
        <v>214</v>
      </c>
      <c r="E209">
        <v>0.69499999999999995</v>
      </c>
      <c r="F209">
        <v>0</v>
      </c>
      <c r="G209">
        <v>0</v>
      </c>
      <c r="H209">
        <v>0</v>
      </c>
      <c r="I209" s="29">
        <f t="shared" si="55"/>
        <v>0.69499999999999995</v>
      </c>
      <c r="J209" s="31">
        <f t="shared" si="56"/>
        <v>0</v>
      </c>
      <c r="K209" s="31">
        <f t="shared" si="57"/>
        <v>0</v>
      </c>
      <c r="L209" s="31">
        <f t="shared" si="58"/>
        <v>0</v>
      </c>
      <c r="M209" s="31">
        <f t="shared" si="59"/>
        <v>100</v>
      </c>
      <c r="N209" s="45">
        <f t="shared" si="60"/>
        <v>100</v>
      </c>
      <c r="O209">
        <v>8.0000000000000002E-3</v>
      </c>
      <c r="P209">
        <v>1E-3</v>
      </c>
      <c r="Q209" s="15">
        <f t="shared" si="61"/>
        <v>9.0000000000000011E-3</v>
      </c>
      <c r="R209">
        <v>3.1E-2</v>
      </c>
      <c r="S209" s="29">
        <f t="shared" si="62"/>
        <v>0.04</v>
      </c>
      <c r="T209" s="31">
        <f t="shared" si="63"/>
        <v>1.1510791366906474</v>
      </c>
      <c r="U209" s="31">
        <f t="shared" si="64"/>
        <v>0.14388489208633093</v>
      </c>
      <c r="V209" s="31">
        <f t="shared" si="65"/>
        <v>1.2949640287769788</v>
      </c>
      <c r="W209" s="31">
        <f t="shared" si="66"/>
        <v>4.4604316546762588</v>
      </c>
      <c r="X209" s="31">
        <f t="shared" si="67"/>
        <v>5.755395683453238</v>
      </c>
      <c r="Z209" s="15">
        <v>0</v>
      </c>
      <c r="AA209" s="15">
        <v>0</v>
      </c>
      <c r="AB209" s="31">
        <f t="shared" si="51"/>
        <v>0</v>
      </c>
      <c r="AC209" s="31">
        <f t="shared" si="52"/>
        <v>0</v>
      </c>
      <c r="AE209" s="15">
        <v>3.0000000000000001E-3</v>
      </c>
      <c r="AF209" s="15">
        <v>2.9000000000000001E-2</v>
      </c>
      <c r="AG209" s="38">
        <f t="shared" si="53"/>
        <v>0.4316546762589929</v>
      </c>
      <c r="AH209" s="38">
        <f t="shared" si="54"/>
        <v>4.1726618705035978</v>
      </c>
    </row>
    <row r="210" spans="1:34" ht="14.5" x14ac:dyDescent="0.35">
      <c r="A210" s="39" t="s">
        <v>474</v>
      </c>
      <c r="B210" s="39" t="s">
        <v>684</v>
      </c>
      <c r="C210" s="39" t="s">
        <v>876</v>
      </c>
      <c r="D210" t="s">
        <v>214</v>
      </c>
      <c r="E210">
        <v>3.073</v>
      </c>
      <c r="F210">
        <v>0</v>
      </c>
      <c r="G210">
        <v>0</v>
      </c>
      <c r="H210">
        <v>0</v>
      </c>
      <c r="I210" s="29">
        <f t="shared" si="55"/>
        <v>3.073</v>
      </c>
      <c r="J210" s="31">
        <f t="shared" si="56"/>
        <v>0</v>
      </c>
      <c r="K210" s="31">
        <f t="shared" si="57"/>
        <v>0</v>
      </c>
      <c r="L210" s="31">
        <f t="shared" si="58"/>
        <v>0</v>
      </c>
      <c r="M210" s="31">
        <f t="shared" si="59"/>
        <v>100</v>
      </c>
      <c r="N210" s="45">
        <f t="shared" si="60"/>
        <v>100</v>
      </c>
      <c r="O210">
        <v>8.6999999999999994E-2</v>
      </c>
      <c r="P210">
        <v>0.10199999999999999</v>
      </c>
      <c r="Q210" s="15">
        <f t="shared" si="61"/>
        <v>0.189</v>
      </c>
      <c r="R210">
        <v>0.20200000000000001</v>
      </c>
      <c r="S210" s="29">
        <f t="shared" si="62"/>
        <v>0.39100000000000001</v>
      </c>
      <c r="T210" s="31">
        <f t="shared" si="63"/>
        <v>2.8311096648226486</v>
      </c>
      <c r="U210" s="31">
        <f t="shared" si="64"/>
        <v>3.3192320208265533</v>
      </c>
      <c r="V210" s="31">
        <f t="shared" si="65"/>
        <v>6.1503416856492032</v>
      </c>
      <c r="W210" s="31">
        <f t="shared" si="66"/>
        <v>6.5733810608525873</v>
      </c>
      <c r="X210" s="31">
        <f t="shared" si="67"/>
        <v>12.723722746501789</v>
      </c>
      <c r="Z210" s="15">
        <v>0</v>
      </c>
      <c r="AA210" s="15">
        <v>0</v>
      </c>
      <c r="AB210" s="31">
        <f t="shared" si="51"/>
        <v>0</v>
      </c>
      <c r="AC210" s="31">
        <f t="shared" si="52"/>
        <v>0</v>
      </c>
      <c r="AE210" s="15">
        <v>0.155</v>
      </c>
      <c r="AF210" s="15">
        <v>0.186</v>
      </c>
      <c r="AG210" s="38">
        <f t="shared" si="53"/>
        <v>5.0439310120403515</v>
      </c>
      <c r="AH210" s="38">
        <f t="shared" si="54"/>
        <v>6.052717214448422</v>
      </c>
    </row>
    <row r="211" spans="1:34" ht="14.5" x14ac:dyDescent="0.35">
      <c r="A211" s="39" t="s">
        <v>475</v>
      </c>
      <c r="B211" s="39" t="s">
        <v>685</v>
      </c>
      <c r="C211" s="39" t="s">
        <v>876</v>
      </c>
      <c r="D211" t="s">
        <v>214</v>
      </c>
      <c r="E211">
        <v>0.47399999999999998</v>
      </c>
      <c r="F211">
        <v>0</v>
      </c>
      <c r="G211">
        <v>0</v>
      </c>
      <c r="H211">
        <v>0</v>
      </c>
      <c r="I211" s="29">
        <f t="shared" si="55"/>
        <v>0.47399999999999998</v>
      </c>
      <c r="J211" s="31">
        <f t="shared" si="56"/>
        <v>0</v>
      </c>
      <c r="K211" s="31">
        <f t="shared" si="57"/>
        <v>0</v>
      </c>
      <c r="L211" s="31">
        <f t="shared" si="58"/>
        <v>0</v>
      </c>
      <c r="M211" s="31">
        <f t="shared" si="59"/>
        <v>100</v>
      </c>
      <c r="N211" s="45">
        <f t="shared" si="60"/>
        <v>100</v>
      </c>
      <c r="O211">
        <v>1.0999999999999999E-2</v>
      </c>
      <c r="P211">
        <v>3.0000000000000001E-3</v>
      </c>
      <c r="Q211" s="15">
        <f t="shared" si="61"/>
        <v>1.3999999999999999E-2</v>
      </c>
      <c r="R211">
        <v>0</v>
      </c>
      <c r="S211" s="29">
        <f t="shared" si="62"/>
        <v>1.3999999999999999E-2</v>
      </c>
      <c r="T211" s="31">
        <f t="shared" si="63"/>
        <v>2.3206751054852321</v>
      </c>
      <c r="U211" s="31">
        <f t="shared" si="64"/>
        <v>0.63291139240506333</v>
      </c>
      <c r="V211" s="31">
        <f t="shared" si="65"/>
        <v>2.9535864978902953</v>
      </c>
      <c r="W211" s="31">
        <f t="shared" si="66"/>
        <v>0</v>
      </c>
      <c r="X211" s="31">
        <f t="shared" si="67"/>
        <v>2.9535864978902953</v>
      </c>
      <c r="Z211" s="15">
        <v>0</v>
      </c>
      <c r="AA211" s="15">
        <v>0</v>
      </c>
      <c r="AB211" s="31">
        <f t="shared" si="51"/>
        <v>0</v>
      </c>
      <c r="AC211" s="31">
        <f t="shared" si="52"/>
        <v>0</v>
      </c>
      <c r="AE211" s="15">
        <v>3.0000000000000001E-3</v>
      </c>
      <c r="AF211" s="15">
        <v>2E-3</v>
      </c>
      <c r="AG211" s="38">
        <f t="shared" si="53"/>
        <v>0.63291139240506333</v>
      </c>
      <c r="AH211" s="38">
        <f t="shared" si="54"/>
        <v>0.42194092827004226</v>
      </c>
    </row>
    <row r="212" spans="1:34" ht="14.5" x14ac:dyDescent="0.35">
      <c r="A212" s="39" t="s">
        <v>476</v>
      </c>
      <c r="B212" s="39" t="s">
        <v>686</v>
      </c>
      <c r="C212" s="39" t="s">
        <v>876</v>
      </c>
      <c r="D212" t="s">
        <v>214</v>
      </c>
      <c r="E212">
        <v>3.6920000000000002</v>
      </c>
      <c r="F212">
        <v>0</v>
      </c>
      <c r="G212">
        <v>0</v>
      </c>
      <c r="H212">
        <v>0</v>
      </c>
      <c r="I212" s="29">
        <f t="shared" si="55"/>
        <v>3.6920000000000002</v>
      </c>
      <c r="J212" s="31">
        <f t="shared" si="56"/>
        <v>0</v>
      </c>
      <c r="K212" s="31">
        <f t="shared" si="57"/>
        <v>0</v>
      </c>
      <c r="L212" s="31">
        <f t="shared" si="58"/>
        <v>0</v>
      </c>
      <c r="M212" s="31">
        <f t="shared" si="59"/>
        <v>100</v>
      </c>
      <c r="N212" s="45">
        <f t="shared" si="60"/>
        <v>100</v>
      </c>
      <c r="O212">
        <v>9.8000000000000004E-2</v>
      </c>
      <c r="P212">
        <v>7.1999999999999995E-2</v>
      </c>
      <c r="Q212" s="15">
        <f t="shared" si="61"/>
        <v>0.16999999999999998</v>
      </c>
      <c r="R212">
        <v>0.153</v>
      </c>
      <c r="S212" s="29">
        <f t="shared" si="62"/>
        <v>0.32299999999999995</v>
      </c>
      <c r="T212" s="31">
        <f t="shared" si="63"/>
        <v>2.6543878656554711</v>
      </c>
      <c r="U212" s="31">
        <f t="shared" si="64"/>
        <v>1.9501625135427949</v>
      </c>
      <c r="V212" s="31">
        <f t="shared" si="65"/>
        <v>4.6045503791982663</v>
      </c>
      <c r="W212" s="31">
        <f t="shared" si="66"/>
        <v>4.1440953412784394</v>
      </c>
      <c r="X212" s="31">
        <f t="shared" si="67"/>
        <v>8.7486457204767056</v>
      </c>
      <c r="Z212" s="15">
        <v>0</v>
      </c>
      <c r="AA212" s="15">
        <v>0</v>
      </c>
      <c r="AB212" s="31">
        <f t="shared" si="51"/>
        <v>0</v>
      </c>
      <c r="AC212" s="31">
        <f t="shared" si="52"/>
        <v>0</v>
      </c>
      <c r="AE212" s="15">
        <v>0.14599999999999999</v>
      </c>
      <c r="AF212" s="15">
        <v>0.185</v>
      </c>
      <c r="AG212" s="38">
        <f t="shared" si="53"/>
        <v>3.9544962080173343</v>
      </c>
      <c r="AH212" s="38">
        <f t="shared" si="54"/>
        <v>5.0108342361863487</v>
      </c>
    </row>
    <row r="213" spans="1:34" ht="14.5" x14ac:dyDescent="0.35">
      <c r="A213" s="39" t="s">
        <v>477</v>
      </c>
      <c r="B213" s="39" t="s">
        <v>687</v>
      </c>
      <c r="C213" s="39" t="s">
        <v>876</v>
      </c>
      <c r="D213" t="s">
        <v>59</v>
      </c>
      <c r="E213">
        <v>142.285</v>
      </c>
      <c r="F213">
        <v>7.8659999999999997</v>
      </c>
      <c r="G213">
        <v>0</v>
      </c>
      <c r="H213">
        <v>2.528</v>
      </c>
      <c r="I213" s="29">
        <f t="shared" si="55"/>
        <v>131.89099999999999</v>
      </c>
      <c r="J213" s="31">
        <f t="shared" si="56"/>
        <v>5.5283410057279401</v>
      </c>
      <c r="K213" s="31">
        <f t="shared" si="57"/>
        <v>0</v>
      </c>
      <c r="L213" s="31">
        <f t="shared" si="58"/>
        <v>1.7767157465649928</v>
      </c>
      <c r="M213" s="31">
        <f t="shared" si="59"/>
        <v>92.694943247707059</v>
      </c>
      <c r="N213" s="45">
        <f t="shared" si="60"/>
        <v>99.999999999999986</v>
      </c>
      <c r="O213">
        <v>2.8290000000000002</v>
      </c>
      <c r="P213">
        <v>2.3039999999999998</v>
      </c>
      <c r="Q213" s="15">
        <f t="shared" si="61"/>
        <v>5.133</v>
      </c>
      <c r="R213">
        <v>7.7110000000000003</v>
      </c>
      <c r="S213" s="29">
        <f t="shared" si="62"/>
        <v>12.844000000000001</v>
      </c>
      <c r="T213" s="31">
        <f t="shared" si="63"/>
        <v>1.9882629932881191</v>
      </c>
      <c r="U213" s="31">
        <f t="shared" si="64"/>
        <v>1.6192852373756894</v>
      </c>
      <c r="V213" s="31">
        <f t="shared" si="65"/>
        <v>3.6075482306638089</v>
      </c>
      <c r="W213" s="31">
        <f t="shared" si="66"/>
        <v>5.4194047158871284</v>
      </c>
      <c r="X213" s="31">
        <f t="shared" si="67"/>
        <v>9.0269529465509386</v>
      </c>
      <c r="Z213" s="15">
        <v>0</v>
      </c>
      <c r="AA213" s="15">
        <v>0</v>
      </c>
      <c r="AB213" s="31">
        <f t="shared" si="51"/>
        <v>0</v>
      </c>
      <c r="AC213" s="31">
        <f t="shared" si="52"/>
        <v>0</v>
      </c>
      <c r="AE213" s="15">
        <v>5.851</v>
      </c>
      <c r="AF213" s="15">
        <v>9.0630000000000006</v>
      </c>
      <c r="AG213" s="38">
        <f t="shared" si="53"/>
        <v>4.1121692377973789</v>
      </c>
      <c r="AH213" s="38">
        <f t="shared" si="54"/>
        <v>6.3696102892082802</v>
      </c>
    </row>
    <row r="214" spans="1:34" ht="14.5" x14ac:dyDescent="0.35">
      <c r="A214" s="39" t="s">
        <v>478</v>
      </c>
      <c r="B214" s="39" t="s">
        <v>688</v>
      </c>
      <c r="C214" s="39" t="s">
        <v>876</v>
      </c>
      <c r="D214" t="s">
        <v>214</v>
      </c>
      <c r="E214">
        <v>3.7549999999999999</v>
      </c>
      <c r="F214">
        <v>0</v>
      </c>
      <c r="G214">
        <v>0</v>
      </c>
      <c r="H214">
        <v>0</v>
      </c>
      <c r="I214" s="29">
        <f t="shared" si="55"/>
        <v>3.7549999999999999</v>
      </c>
      <c r="J214" s="31">
        <f t="shared" si="56"/>
        <v>0</v>
      </c>
      <c r="K214" s="31">
        <f t="shared" si="57"/>
        <v>0</v>
      </c>
      <c r="L214" s="31">
        <f t="shared" si="58"/>
        <v>0</v>
      </c>
      <c r="M214" s="31">
        <f t="shared" si="59"/>
        <v>100</v>
      </c>
      <c r="N214" s="45">
        <f t="shared" si="60"/>
        <v>100</v>
      </c>
      <c r="O214">
        <v>2.1000000000000001E-2</v>
      </c>
      <c r="P214">
        <v>0.04</v>
      </c>
      <c r="Q214" s="15">
        <f t="shared" si="61"/>
        <v>6.0999999999999999E-2</v>
      </c>
      <c r="R214">
        <v>0.13200000000000001</v>
      </c>
      <c r="S214" s="29">
        <f t="shared" si="62"/>
        <v>0.193</v>
      </c>
      <c r="T214" s="31">
        <f t="shared" si="63"/>
        <v>0.559254327563249</v>
      </c>
      <c r="U214" s="31">
        <f t="shared" si="64"/>
        <v>1.0652463382157125</v>
      </c>
      <c r="V214" s="31">
        <f t="shared" si="65"/>
        <v>1.6245006657789614</v>
      </c>
      <c r="W214" s="31">
        <f t="shared" si="66"/>
        <v>3.515312916111851</v>
      </c>
      <c r="X214" s="31">
        <f t="shared" si="67"/>
        <v>5.1398135818908131</v>
      </c>
      <c r="Z214" s="15">
        <v>0</v>
      </c>
      <c r="AA214" s="15">
        <v>0</v>
      </c>
      <c r="AB214" s="31">
        <f t="shared" si="51"/>
        <v>0</v>
      </c>
      <c r="AC214" s="31">
        <f t="shared" si="52"/>
        <v>0</v>
      </c>
      <c r="AE214" s="15">
        <v>0.13900000000000001</v>
      </c>
      <c r="AF214" s="15">
        <v>0.19500000000000001</v>
      </c>
      <c r="AG214" s="38">
        <f t="shared" si="53"/>
        <v>3.7017310252996012</v>
      </c>
      <c r="AH214" s="38">
        <f t="shared" si="54"/>
        <v>5.1930758988015979</v>
      </c>
    </row>
    <row r="215" spans="1:34" ht="14.5" x14ac:dyDescent="0.35">
      <c r="A215" s="39" t="s">
        <v>479</v>
      </c>
      <c r="B215" s="39" t="s">
        <v>689</v>
      </c>
      <c r="C215" s="39" t="s">
        <v>876</v>
      </c>
      <c r="D215" t="s">
        <v>214</v>
      </c>
      <c r="E215">
        <v>1.748</v>
      </c>
      <c r="F215">
        <v>0</v>
      </c>
      <c r="G215">
        <v>0</v>
      </c>
      <c r="H215">
        <v>0</v>
      </c>
      <c r="I215" s="29">
        <f t="shared" si="55"/>
        <v>1.748</v>
      </c>
      <c r="J215" s="31">
        <f t="shared" si="56"/>
        <v>0</v>
      </c>
      <c r="K215" s="31">
        <f t="shared" si="57"/>
        <v>0</v>
      </c>
      <c r="L215" s="31">
        <f t="shared" si="58"/>
        <v>0</v>
      </c>
      <c r="M215" s="31">
        <f t="shared" si="59"/>
        <v>100</v>
      </c>
      <c r="N215" s="45">
        <f t="shared" si="60"/>
        <v>100</v>
      </c>
      <c r="O215">
        <v>9.4E-2</v>
      </c>
      <c r="P215">
        <v>3.2000000000000001E-2</v>
      </c>
      <c r="Q215" s="15">
        <f t="shared" si="61"/>
        <v>0.126</v>
      </c>
      <c r="R215">
        <v>0.09</v>
      </c>
      <c r="S215" s="29">
        <f t="shared" si="62"/>
        <v>0.216</v>
      </c>
      <c r="T215" s="31">
        <f t="shared" si="63"/>
        <v>5.3775743707093824</v>
      </c>
      <c r="U215" s="31">
        <f t="shared" si="64"/>
        <v>1.8306636155606408</v>
      </c>
      <c r="V215" s="31">
        <f t="shared" si="65"/>
        <v>7.2082379862700234</v>
      </c>
      <c r="W215" s="31">
        <f t="shared" si="66"/>
        <v>5.1487414187643026</v>
      </c>
      <c r="X215" s="31">
        <f t="shared" si="67"/>
        <v>12.356979405034325</v>
      </c>
      <c r="Z215" s="15">
        <v>0</v>
      </c>
      <c r="AA215" s="15">
        <v>0</v>
      </c>
      <c r="AB215" s="31">
        <f t="shared" si="51"/>
        <v>0</v>
      </c>
      <c r="AC215" s="31">
        <f t="shared" si="52"/>
        <v>0</v>
      </c>
      <c r="AE215" s="15">
        <v>0.1</v>
      </c>
      <c r="AF215" s="15">
        <v>0.129</v>
      </c>
      <c r="AG215" s="38">
        <f t="shared" si="53"/>
        <v>5.720823798627003</v>
      </c>
      <c r="AH215" s="38">
        <f t="shared" si="54"/>
        <v>7.3798627002288324</v>
      </c>
    </row>
    <row r="216" spans="1:34" ht="14.5" x14ac:dyDescent="0.35">
      <c r="A216" s="39" t="s">
        <v>480</v>
      </c>
      <c r="B216" s="39" t="s">
        <v>690</v>
      </c>
      <c r="C216" s="39" t="s">
        <v>876</v>
      </c>
      <c r="D216" t="s">
        <v>214</v>
      </c>
      <c r="E216">
        <v>6.01</v>
      </c>
      <c r="F216">
        <v>0.23</v>
      </c>
      <c r="G216">
        <v>0</v>
      </c>
      <c r="H216">
        <v>0</v>
      </c>
      <c r="I216" s="29">
        <f t="shared" si="55"/>
        <v>5.7799999999999994</v>
      </c>
      <c r="J216" s="31">
        <f t="shared" si="56"/>
        <v>3.8269550748752081</v>
      </c>
      <c r="K216" s="31">
        <f t="shared" si="57"/>
        <v>0</v>
      </c>
      <c r="L216" s="31">
        <f t="shared" si="58"/>
        <v>0</v>
      </c>
      <c r="M216" s="31">
        <f t="shared" si="59"/>
        <v>96.173044925124785</v>
      </c>
      <c r="N216" s="45">
        <f t="shared" si="60"/>
        <v>100</v>
      </c>
      <c r="O216">
        <v>0.17599999999999999</v>
      </c>
      <c r="P216">
        <v>0.154</v>
      </c>
      <c r="Q216" s="15">
        <f t="shared" si="61"/>
        <v>0.32999999999999996</v>
      </c>
      <c r="R216">
        <v>0.39600000000000002</v>
      </c>
      <c r="S216" s="29">
        <f t="shared" si="62"/>
        <v>0.72599999999999998</v>
      </c>
      <c r="T216" s="31">
        <f t="shared" si="63"/>
        <v>2.9284525790349418</v>
      </c>
      <c r="U216" s="31">
        <f t="shared" si="64"/>
        <v>2.562396006655574</v>
      </c>
      <c r="V216" s="31">
        <f t="shared" si="65"/>
        <v>5.4908485856905154</v>
      </c>
      <c r="W216" s="31">
        <f t="shared" si="66"/>
        <v>6.5890183028286202</v>
      </c>
      <c r="X216" s="31">
        <f t="shared" si="67"/>
        <v>12.079866888519135</v>
      </c>
      <c r="Z216" s="15">
        <v>0</v>
      </c>
      <c r="AA216" s="15">
        <v>0</v>
      </c>
      <c r="AB216" s="31">
        <f t="shared" si="51"/>
        <v>0</v>
      </c>
      <c r="AC216" s="31">
        <f t="shared" si="52"/>
        <v>0</v>
      </c>
      <c r="AE216" s="15">
        <v>0.42199999999999999</v>
      </c>
      <c r="AF216" s="15">
        <v>0.51800000000000002</v>
      </c>
      <c r="AG216" s="38">
        <f t="shared" si="53"/>
        <v>7.021630615640599</v>
      </c>
      <c r="AH216" s="38">
        <f t="shared" si="54"/>
        <v>8.6189683860232957</v>
      </c>
    </row>
    <row r="217" spans="1:34" ht="14.5" x14ac:dyDescent="0.35">
      <c r="A217" s="39" t="s">
        <v>481</v>
      </c>
      <c r="B217" s="39" t="s">
        <v>691</v>
      </c>
      <c r="C217" s="39" t="s">
        <v>876</v>
      </c>
      <c r="D217" t="s">
        <v>214</v>
      </c>
      <c r="E217">
        <v>3.004</v>
      </c>
      <c r="F217">
        <v>0</v>
      </c>
      <c r="G217">
        <v>0</v>
      </c>
      <c r="H217">
        <v>0</v>
      </c>
      <c r="I217" s="29">
        <f t="shared" si="55"/>
        <v>3.004</v>
      </c>
      <c r="J217" s="31">
        <f t="shared" si="56"/>
        <v>0</v>
      </c>
      <c r="K217" s="31">
        <f t="shared" si="57"/>
        <v>0</v>
      </c>
      <c r="L217" s="31">
        <f t="shared" si="58"/>
        <v>0</v>
      </c>
      <c r="M217" s="31">
        <f t="shared" si="59"/>
        <v>100</v>
      </c>
      <c r="N217" s="45">
        <f t="shared" si="60"/>
        <v>100</v>
      </c>
      <c r="O217">
        <v>3.2000000000000001E-2</v>
      </c>
      <c r="P217">
        <v>2.4E-2</v>
      </c>
      <c r="Q217" s="15">
        <f t="shared" si="61"/>
        <v>5.6000000000000001E-2</v>
      </c>
      <c r="R217">
        <v>0.112</v>
      </c>
      <c r="S217" s="29">
        <f t="shared" si="62"/>
        <v>0.16800000000000001</v>
      </c>
      <c r="T217" s="31">
        <f t="shared" si="63"/>
        <v>1.0652463382157125</v>
      </c>
      <c r="U217" s="31">
        <f t="shared" si="64"/>
        <v>0.79893475366178435</v>
      </c>
      <c r="V217" s="31">
        <f t="shared" si="65"/>
        <v>1.8641810918774968</v>
      </c>
      <c r="W217" s="31">
        <f t="shared" si="66"/>
        <v>3.7283621837549936</v>
      </c>
      <c r="X217" s="31">
        <f t="shared" si="67"/>
        <v>5.5925432756324902</v>
      </c>
      <c r="Z217" s="15">
        <v>0</v>
      </c>
      <c r="AA217" s="15">
        <v>0</v>
      </c>
      <c r="AB217" s="31">
        <f t="shared" si="51"/>
        <v>0</v>
      </c>
      <c r="AC217" s="31">
        <f t="shared" si="52"/>
        <v>0</v>
      </c>
      <c r="AE217" s="15">
        <v>8.6999999999999994E-2</v>
      </c>
      <c r="AF217" s="15">
        <v>0.14199999999999999</v>
      </c>
      <c r="AG217" s="38">
        <f t="shared" si="53"/>
        <v>2.896138482023968</v>
      </c>
      <c r="AH217" s="38">
        <f t="shared" si="54"/>
        <v>4.7270306258322226</v>
      </c>
    </row>
    <row r="218" spans="1:34" ht="14.5" x14ac:dyDescent="0.35">
      <c r="A218" s="39" t="s">
        <v>482</v>
      </c>
      <c r="B218" s="39" t="s">
        <v>692</v>
      </c>
      <c r="C218" s="39" t="s">
        <v>876</v>
      </c>
      <c r="D218" t="s">
        <v>214</v>
      </c>
      <c r="E218">
        <v>1.32</v>
      </c>
      <c r="F218">
        <v>0</v>
      </c>
      <c r="G218">
        <v>0</v>
      </c>
      <c r="H218">
        <v>0</v>
      </c>
      <c r="I218" s="29">
        <f t="shared" si="55"/>
        <v>1.32</v>
      </c>
      <c r="J218" s="31">
        <f t="shared" si="56"/>
        <v>0</v>
      </c>
      <c r="K218" s="31">
        <f t="shared" si="57"/>
        <v>0</v>
      </c>
      <c r="L218" s="31">
        <f t="shared" si="58"/>
        <v>0</v>
      </c>
      <c r="M218" s="31">
        <f t="shared" si="59"/>
        <v>100</v>
      </c>
      <c r="N218" s="45">
        <f t="shared" si="60"/>
        <v>100</v>
      </c>
      <c r="O218">
        <v>0.108</v>
      </c>
      <c r="P218">
        <v>8.1000000000000003E-2</v>
      </c>
      <c r="Q218" s="15">
        <f t="shared" si="61"/>
        <v>0.189</v>
      </c>
      <c r="R218">
        <v>0.157</v>
      </c>
      <c r="S218" s="29">
        <f t="shared" si="62"/>
        <v>0.34599999999999997</v>
      </c>
      <c r="T218" s="31">
        <f t="shared" si="63"/>
        <v>8.1818181818181817</v>
      </c>
      <c r="U218" s="31">
        <f t="shared" si="64"/>
        <v>6.1363636363636367</v>
      </c>
      <c r="V218" s="31">
        <f t="shared" si="65"/>
        <v>14.318181818181818</v>
      </c>
      <c r="W218" s="31">
        <f t="shared" si="66"/>
        <v>11.893939393939393</v>
      </c>
      <c r="X218" s="31">
        <f t="shared" si="67"/>
        <v>26.212121212121207</v>
      </c>
      <c r="Z218" s="15">
        <v>0</v>
      </c>
      <c r="AA218" s="15">
        <v>0</v>
      </c>
      <c r="AB218" s="31">
        <f t="shared" si="51"/>
        <v>0</v>
      </c>
      <c r="AC218" s="31">
        <f t="shared" si="52"/>
        <v>0</v>
      </c>
      <c r="AE218" s="15">
        <v>0.11700000000000001</v>
      </c>
      <c r="AF218" s="15">
        <v>0.14599999999999999</v>
      </c>
      <c r="AG218" s="38">
        <f t="shared" si="53"/>
        <v>8.8636363636363633</v>
      </c>
      <c r="AH218" s="38">
        <f t="shared" si="54"/>
        <v>11.060606060606059</v>
      </c>
    </row>
    <row r="219" spans="1:34" ht="14.5" x14ac:dyDescent="0.35">
      <c r="A219" s="39" t="s">
        <v>483</v>
      </c>
      <c r="B219" s="39" t="s">
        <v>693</v>
      </c>
      <c r="C219" s="39" t="s">
        <v>876</v>
      </c>
      <c r="D219" t="s">
        <v>214</v>
      </c>
      <c r="E219">
        <v>2.76</v>
      </c>
      <c r="F219">
        <v>0</v>
      </c>
      <c r="G219">
        <v>0</v>
      </c>
      <c r="H219">
        <v>0</v>
      </c>
      <c r="I219" s="29">
        <f>E219-F219-G219-H219</f>
        <v>2.76</v>
      </c>
      <c r="J219" s="31">
        <f t="shared" si="56"/>
        <v>0</v>
      </c>
      <c r="K219" s="31">
        <f t="shared" si="57"/>
        <v>0</v>
      </c>
      <c r="L219" s="31">
        <f t="shared" si="58"/>
        <v>0</v>
      </c>
      <c r="M219" s="31">
        <f>I219/E219*100</f>
        <v>100</v>
      </c>
      <c r="N219" s="45">
        <f t="shared" si="60"/>
        <v>100</v>
      </c>
      <c r="O219">
        <v>3.5000000000000003E-2</v>
      </c>
      <c r="P219">
        <v>1.6E-2</v>
      </c>
      <c r="Q219" s="15">
        <f t="shared" si="61"/>
        <v>5.1000000000000004E-2</v>
      </c>
      <c r="R219">
        <v>8.7999999999999995E-2</v>
      </c>
      <c r="S219" s="29">
        <f t="shared" si="62"/>
        <v>0.13900000000000001</v>
      </c>
      <c r="T219" s="31">
        <f t="shared" si="63"/>
        <v>1.2681159420289858</v>
      </c>
      <c r="U219" s="31">
        <f t="shared" si="64"/>
        <v>0.57971014492753636</v>
      </c>
      <c r="V219" s="31">
        <f t="shared" si="65"/>
        <v>1.8478260869565222</v>
      </c>
      <c r="W219" s="31">
        <f t="shared" si="66"/>
        <v>3.1884057971014492</v>
      </c>
      <c r="X219" s="31">
        <f t="shared" si="67"/>
        <v>5.0362318840579716</v>
      </c>
      <c r="Z219" s="15">
        <v>0</v>
      </c>
      <c r="AA219" s="15">
        <v>0</v>
      </c>
      <c r="AB219" s="31">
        <f t="shared" si="51"/>
        <v>0</v>
      </c>
      <c r="AC219" s="31">
        <f t="shared" si="52"/>
        <v>0</v>
      </c>
      <c r="AE219" s="15">
        <v>0.06</v>
      </c>
      <c r="AF219" s="15">
        <v>0.14599999999999999</v>
      </c>
      <c r="AG219" s="38">
        <f t="shared" si="53"/>
        <v>2.1739130434782608</v>
      </c>
      <c r="AH219" s="38">
        <f t="shared" si="54"/>
        <v>5.2898550724637676</v>
      </c>
    </row>
    <row r="220" spans="1:34" ht="14.5" x14ac:dyDescent="0.35">
      <c r="A220" s="39" t="s">
        <v>484</v>
      </c>
      <c r="B220" s="39" t="s">
        <v>694</v>
      </c>
      <c r="C220" s="39" t="s">
        <v>876</v>
      </c>
      <c r="D220" t="s">
        <v>214</v>
      </c>
      <c r="E220">
        <v>8.8840000000000003</v>
      </c>
      <c r="F220">
        <v>0</v>
      </c>
      <c r="G220">
        <v>0</v>
      </c>
      <c r="H220">
        <v>0</v>
      </c>
      <c r="I220" s="29">
        <f t="shared" si="55"/>
        <v>8.8840000000000003</v>
      </c>
      <c r="J220" s="31">
        <f t="shared" si="56"/>
        <v>0</v>
      </c>
      <c r="K220" s="31">
        <f t="shared" si="57"/>
        <v>0</v>
      </c>
      <c r="L220" s="31">
        <f t="shared" si="58"/>
        <v>0</v>
      </c>
      <c r="M220" s="31">
        <f t="shared" si="59"/>
        <v>100</v>
      </c>
      <c r="N220" s="45">
        <f t="shared" si="60"/>
        <v>100</v>
      </c>
      <c r="O220">
        <v>3.0000000000000001E-3</v>
      </c>
      <c r="P220">
        <v>3.0000000000000001E-3</v>
      </c>
      <c r="Q220" s="15">
        <f t="shared" si="61"/>
        <v>6.0000000000000001E-3</v>
      </c>
      <c r="R220">
        <v>7.2999999999999995E-2</v>
      </c>
      <c r="S220" s="29">
        <f t="shared" si="62"/>
        <v>7.9000000000000001E-2</v>
      </c>
      <c r="T220" s="31">
        <f t="shared" si="63"/>
        <v>3.3768572714993242E-2</v>
      </c>
      <c r="U220" s="31">
        <f t="shared" si="64"/>
        <v>3.3768572714993242E-2</v>
      </c>
      <c r="V220" s="31">
        <f t="shared" si="65"/>
        <v>6.7537145429986484E-2</v>
      </c>
      <c r="W220" s="31">
        <f t="shared" si="66"/>
        <v>0.82170193606483555</v>
      </c>
      <c r="X220" s="31">
        <f t="shared" si="67"/>
        <v>0.88923908149482223</v>
      </c>
      <c r="Z220" s="15">
        <v>0</v>
      </c>
      <c r="AA220" s="15">
        <v>0</v>
      </c>
      <c r="AB220" s="31">
        <f t="shared" si="51"/>
        <v>0</v>
      </c>
      <c r="AC220" s="31">
        <f t="shared" si="52"/>
        <v>0</v>
      </c>
      <c r="AE220" s="15">
        <v>3.5000000000000003E-2</v>
      </c>
      <c r="AF220" s="15">
        <v>0.113</v>
      </c>
      <c r="AG220" s="38">
        <f t="shared" si="53"/>
        <v>0.39396668167492122</v>
      </c>
      <c r="AH220" s="38">
        <f t="shared" si="54"/>
        <v>1.2719495722647456</v>
      </c>
    </row>
    <row r="221" spans="1:34" ht="14.5" x14ac:dyDescent="0.35">
      <c r="A221" s="39" t="s">
        <v>485</v>
      </c>
      <c r="B221" s="39" t="s">
        <v>695</v>
      </c>
      <c r="C221" s="39" t="s">
        <v>876</v>
      </c>
      <c r="D221" t="s">
        <v>214</v>
      </c>
      <c r="E221">
        <v>0.94399999999999995</v>
      </c>
      <c r="F221">
        <v>0</v>
      </c>
      <c r="G221">
        <v>0</v>
      </c>
      <c r="H221">
        <v>0</v>
      </c>
      <c r="I221" s="29">
        <f t="shared" si="55"/>
        <v>0.94399999999999995</v>
      </c>
      <c r="J221" s="31">
        <f t="shared" si="56"/>
        <v>0</v>
      </c>
      <c r="K221" s="31">
        <f t="shared" si="57"/>
        <v>0</v>
      </c>
      <c r="L221" s="31">
        <f t="shared" si="58"/>
        <v>0</v>
      </c>
      <c r="M221" s="31">
        <f t="shared" si="59"/>
        <v>100</v>
      </c>
      <c r="N221" s="45">
        <f t="shared" si="60"/>
        <v>100</v>
      </c>
      <c r="O221">
        <v>2.7E-2</v>
      </c>
      <c r="P221">
        <v>1.0999999999999999E-2</v>
      </c>
      <c r="Q221" s="15">
        <f t="shared" si="61"/>
        <v>3.7999999999999999E-2</v>
      </c>
      <c r="R221">
        <v>6.4000000000000001E-2</v>
      </c>
      <c r="S221" s="29">
        <f t="shared" si="62"/>
        <v>0.10200000000000001</v>
      </c>
      <c r="T221" s="31">
        <f t="shared" si="63"/>
        <v>2.8601694915254239</v>
      </c>
      <c r="U221" s="31">
        <f t="shared" si="64"/>
        <v>1.1652542372881356</v>
      </c>
      <c r="V221" s="31">
        <f t="shared" si="65"/>
        <v>4.0254237288135597</v>
      </c>
      <c r="W221" s="31">
        <f t="shared" si="66"/>
        <v>6.7796610169491522</v>
      </c>
      <c r="X221" s="31">
        <f t="shared" si="67"/>
        <v>10.805084745762713</v>
      </c>
      <c r="Z221" s="15">
        <v>0</v>
      </c>
      <c r="AA221" s="15">
        <v>0</v>
      </c>
      <c r="AB221" s="31">
        <f t="shared" si="51"/>
        <v>0</v>
      </c>
      <c r="AC221" s="31">
        <f t="shared" si="52"/>
        <v>0</v>
      </c>
      <c r="AE221" s="15">
        <v>5.5E-2</v>
      </c>
      <c r="AF221" s="15">
        <v>0.125</v>
      </c>
      <c r="AG221" s="38">
        <f t="shared" si="53"/>
        <v>5.8262711864406782</v>
      </c>
      <c r="AH221" s="38">
        <f t="shared" si="54"/>
        <v>13.241525423728815</v>
      </c>
    </row>
    <row r="222" spans="1:34" ht="14.5" x14ac:dyDescent="0.35">
      <c r="A222" s="39" t="s">
        <v>486</v>
      </c>
      <c r="B222" s="39" t="s">
        <v>696</v>
      </c>
      <c r="C222" s="39" t="s">
        <v>876</v>
      </c>
      <c r="D222" t="s">
        <v>214</v>
      </c>
      <c r="E222">
        <v>33.246000000000002</v>
      </c>
      <c r="F222">
        <v>0</v>
      </c>
      <c r="G222">
        <v>0</v>
      </c>
      <c r="H222">
        <v>0</v>
      </c>
      <c r="I222" s="29">
        <f t="shared" si="55"/>
        <v>33.246000000000002</v>
      </c>
      <c r="J222" s="31">
        <f t="shared" si="56"/>
        <v>0</v>
      </c>
      <c r="K222" s="31">
        <f t="shared" si="57"/>
        <v>0</v>
      </c>
      <c r="L222" s="31">
        <f t="shared" si="58"/>
        <v>0</v>
      </c>
      <c r="M222" s="31">
        <f t="shared" si="59"/>
        <v>100</v>
      </c>
      <c r="N222" s="45">
        <f t="shared" si="60"/>
        <v>100</v>
      </c>
      <c r="O222">
        <v>0.53800000000000003</v>
      </c>
      <c r="P222">
        <v>0.26</v>
      </c>
      <c r="Q222" s="15">
        <f t="shared" si="61"/>
        <v>0.79800000000000004</v>
      </c>
      <c r="R222">
        <v>1.0640000000000001</v>
      </c>
      <c r="S222" s="29">
        <f t="shared" si="62"/>
        <v>1.8620000000000001</v>
      </c>
      <c r="T222" s="31">
        <f t="shared" si="63"/>
        <v>1.6182397882452026</v>
      </c>
      <c r="U222" s="31">
        <f t="shared" si="64"/>
        <v>0.78204896829693793</v>
      </c>
      <c r="V222" s="31">
        <f t="shared" si="65"/>
        <v>2.4002887565421407</v>
      </c>
      <c r="W222" s="31">
        <f t="shared" si="66"/>
        <v>3.2003850087228538</v>
      </c>
      <c r="X222" s="31">
        <f t="shared" si="67"/>
        <v>5.6006737652649941</v>
      </c>
      <c r="Z222" s="15">
        <v>0</v>
      </c>
      <c r="AA222" s="15">
        <v>0</v>
      </c>
      <c r="AB222" s="31">
        <f t="shared" si="51"/>
        <v>0</v>
      </c>
      <c r="AC222" s="31">
        <f t="shared" si="52"/>
        <v>0</v>
      </c>
      <c r="AE222" s="15">
        <v>0.75800000000000001</v>
      </c>
      <c r="AF222" s="15">
        <v>1.504</v>
      </c>
      <c r="AG222" s="38">
        <f t="shared" si="53"/>
        <v>2.2799735306503037</v>
      </c>
      <c r="AH222" s="38">
        <f t="shared" si="54"/>
        <v>4.5238524935330569</v>
      </c>
    </row>
    <row r="223" spans="1:34" ht="14.5" x14ac:dyDescent="0.35">
      <c r="A223" s="39" t="s">
        <v>487</v>
      </c>
      <c r="B223" s="39" t="s">
        <v>697</v>
      </c>
      <c r="C223" s="39" t="s">
        <v>876</v>
      </c>
      <c r="D223" t="s">
        <v>214</v>
      </c>
      <c r="E223">
        <v>1.0980000000000001</v>
      </c>
      <c r="F223">
        <v>0</v>
      </c>
      <c r="G223">
        <v>0</v>
      </c>
      <c r="H223">
        <v>0</v>
      </c>
      <c r="I223" s="29">
        <f t="shared" si="55"/>
        <v>1.0980000000000001</v>
      </c>
      <c r="J223" s="31">
        <f t="shared" si="56"/>
        <v>0</v>
      </c>
      <c r="K223" s="31">
        <f t="shared" si="57"/>
        <v>0</v>
      </c>
      <c r="L223" s="31">
        <f t="shared" si="58"/>
        <v>0</v>
      </c>
      <c r="M223" s="31">
        <f t="shared" si="59"/>
        <v>100</v>
      </c>
      <c r="N223" s="45">
        <f t="shared" si="60"/>
        <v>100</v>
      </c>
      <c r="O223">
        <v>0.151</v>
      </c>
      <c r="P223">
        <v>3.5000000000000003E-2</v>
      </c>
      <c r="Q223" s="15">
        <f t="shared" si="61"/>
        <v>0.186</v>
      </c>
      <c r="R223">
        <v>8.1000000000000003E-2</v>
      </c>
      <c r="S223" s="29">
        <f t="shared" si="62"/>
        <v>0.26700000000000002</v>
      </c>
      <c r="T223" s="31">
        <f t="shared" si="63"/>
        <v>13.752276867030963</v>
      </c>
      <c r="U223" s="31">
        <f t="shared" si="64"/>
        <v>3.1876138433515484</v>
      </c>
      <c r="V223" s="31">
        <f t="shared" si="65"/>
        <v>16.939890710382514</v>
      </c>
      <c r="W223" s="31">
        <f t="shared" si="66"/>
        <v>7.3770491803278686</v>
      </c>
      <c r="X223" s="31">
        <f t="shared" si="67"/>
        <v>24.316939890710383</v>
      </c>
      <c r="Z223" s="15">
        <v>0</v>
      </c>
      <c r="AA223" s="15">
        <v>0</v>
      </c>
      <c r="AB223" s="31">
        <f t="shared" si="51"/>
        <v>0</v>
      </c>
      <c r="AC223" s="31">
        <f t="shared" si="52"/>
        <v>0</v>
      </c>
      <c r="AE223" s="15">
        <v>9.6000000000000002E-2</v>
      </c>
      <c r="AF223" s="15">
        <v>0.113</v>
      </c>
      <c r="AG223" s="38">
        <f t="shared" si="53"/>
        <v>8.7431693989071047</v>
      </c>
      <c r="AH223" s="38">
        <f t="shared" si="54"/>
        <v>10.291438979963569</v>
      </c>
    </row>
    <row r="224" spans="1:34" ht="14.5" x14ac:dyDescent="0.35">
      <c r="A224" s="39" t="s">
        <v>488</v>
      </c>
      <c r="B224" s="39" t="s">
        <v>698</v>
      </c>
      <c r="C224" s="39" t="s">
        <v>876</v>
      </c>
      <c r="D224" t="s">
        <v>214</v>
      </c>
      <c r="E224">
        <v>20.216000000000001</v>
      </c>
      <c r="F224">
        <v>1.002</v>
      </c>
      <c r="G224">
        <v>0</v>
      </c>
      <c r="H224">
        <v>0.245</v>
      </c>
      <c r="I224" s="29">
        <f t="shared" si="55"/>
        <v>18.969000000000001</v>
      </c>
      <c r="J224" s="31">
        <f t="shared" si="56"/>
        <v>4.9564701226751087</v>
      </c>
      <c r="K224" s="31">
        <f t="shared" si="57"/>
        <v>0</v>
      </c>
      <c r="L224" s="31">
        <f t="shared" si="58"/>
        <v>1.2119113573407201</v>
      </c>
      <c r="M224" s="31">
        <f t="shared" si="59"/>
        <v>93.831618519984175</v>
      </c>
      <c r="N224" s="45">
        <f t="shared" si="60"/>
        <v>100</v>
      </c>
      <c r="O224">
        <v>0.35599999999999998</v>
      </c>
      <c r="P224">
        <v>0.312</v>
      </c>
      <c r="Q224" s="15">
        <f t="shared" si="61"/>
        <v>0.66799999999999993</v>
      </c>
      <c r="R224">
        <v>1.375</v>
      </c>
      <c r="S224" s="29">
        <f t="shared" si="62"/>
        <v>2.0430000000000001</v>
      </c>
      <c r="T224" s="31">
        <f t="shared" si="63"/>
        <v>1.7609814008705975</v>
      </c>
      <c r="U224" s="31">
        <f t="shared" si="64"/>
        <v>1.5433320142461415</v>
      </c>
      <c r="V224" s="31">
        <f t="shared" si="65"/>
        <v>3.3043134151167388</v>
      </c>
      <c r="W224" s="31">
        <f t="shared" si="66"/>
        <v>6.8015433320142451</v>
      </c>
      <c r="X224" s="31">
        <f t="shared" si="67"/>
        <v>10.105856747130986</v>
      </c>
      <c r="Z224" s="15">
        <v>0</v>
      </c>
      <c r="AA224" s="15">
        <v>0</v>
      </c>
      <c r="AB224" s="31">
        <f t="shared" si="51"/>
        <v>0</v>
      </c>
      <c r="AC224" s="31">
        <f t="shared" si="52"/>
        <v>0</v>
      </c>
      <c r="AE224" s="15">
        <v>0.93600000000000005</v>
      </c>
      <c r="AF224" s="15">
        <v>2.2189999999999999</v>
      </c>
      <c r="AG224" s="38">
        <f t="shared" si="53"/>
        <v>4.6299960427384246</v>
      </c>
      <c r="AH224" s="38">
        <f t="shared" si="54"/>
        <v>10.976454293628809</v>
      </c>
    </row>
    <row r="225" spans="1:34" ht="14.5" x14ac:dyDescent="0.35">
      <c r="A225" s="39" t="s">
        <v>489</v>
      </c>
      <c r="B225" s="39" t="s">
        <v>699</v>
      </c>
      <c r="C225" s="39" t="s">
        <v>876</v>
      </c>
      <c r="D225" t="s">
        <v>214</v>
      </c>
      <c r="E225">
        <v>4.8380000000000001</v>
      </c>
      <c r="F225">
        <v>0</v>
      </c>
      <c r="G225">
        <v>0</v>
      </c>
      <c r="H225">
        <v>0</v>
      </c>
      <c r="I225" s="29">
        <f t="shared" si="55"/>
        <v>4.8380000000000001</v>
      </c>
      <c r="J225" s="31">
        <f t="shared" si="56"/>
        <v>0</v>
      </c>
      <c r="K225" s="31">
        <f t="shared" si="57"/>
        <v>0</v>
      </c>
      <c r="L225" s="31">
        <f t="shared" si="58"/>
        <v>0</v>
      </c>
      <c r="M225" s="31">
        <f t="shared" si="59"/>
        <v>100</v>
      </c>
      <c r="N225" s="45">
        <f t="shared" si="60"/>
        <v>100</v>
      </c>
      <c r="O225">
        <v>7.0000000000000007E-2</v>
      </c>
      <c r="P225">
        <v>2.1000000000000001E-2</v>
      </c>
      <c r="Q225" s="15">
        <f t="shared" si="61"/>
        <v>9.1000000000000011E-2</v>
      </c>
      <c r="R225">
        <v>0.14000000000000001</v>
      </c>
      <c r="S225" s="29">
        <f t="shared" si="62"/>
        <v>0.23100000000000004</v>
      </c>
      <c r="T225" s="31">
        <f t="shared" si="63"/>
        <v>1.4468788755684168</v>
      </c>
      <c r="U225" s="31">
        <f t="shared" si="64"/>
        <v>0.43406366267052504</v>
      </c>
      <c r="V225" s="31">
        <f t="shared" si="65"/>
        <v>1.880942538238942</v>
      </c>
      <c r="W225" s="31">
        <f t="shared" si="66"/>
        <v>2.8937577511368335</v>
      </c>
      <c r="X225" s="31">
        <f t="shared" si="67"/>
        <v>4.774700289375776</v>
      </c>
      <c r="Z225" s="15">
        <v>0</v>
      </c>
      <c r="AA225" s="15">
        <v>0</v>
      </c>
      <c r="AB225" s="31">
        <f t="shared" si="51"/>
        <v>0</v>
      </c>
      <c r="AC225" s="31">
        <f t="shared" si="52"/>
        <v>0</v>
      </c>
      <c r="AE225" s="15">
        <v>5.2999999999999999E-2</v>
      </c>
      <c r="AF225" s="15">
        <v>0.26600000000000001</v>
      </c>
      <c r="AG225" s="38">
        <f t="shared" si="53"/>
        <v>1.0954940057875153</v>
      </c>
      <c r="AH225" s="38">
        <f t="shared" si="54"/>
        <v>5.498139727159983</v>
      </c>
    </row>
    <row r="226" spans="1:34" ht="14.5" x14ac:dyDescent="0.35">
      <c r="A226" s="39" t="s">
        <v>490</v>
      </c>
      <c r="B226" s="39" t="s">
        <v>700</v>
      </c>
      <c r="C226" s="39" t="s">
        <v>876</v>
      </c>
      <c r="D226" t="s">
        <v>214</v>
      </c>
      <c r="E226">
        <v>5.6749999999999998</v>
      </c>
      <c r="F226">
        <v>0</v>
      </c>
      <c r="G226">
        <v>0</v>
      </c>
      <c r="H226">
        <v>0</v>
      </c>
      <c r="I226" s="29">
        <f t="shared" si="55"/>
        <v>5.6749999999999998</v>
      </c>
      <c r="J226" s="31">
        <f t="shared" si="56"/>
        <v>0</v>
      </c>
      <c r="K226" s="31">
        <f t="shared" si="57"/>
        <v>0</v>
      </c>
      <c r="L226" s="31">
        <f t="shared" si="58"/>
        <v>0</v>
      </c>
      <c r="M226" s="31">
        <f t="shared" si="59"/>
        <v>100</v>
      </c>
      <c r="N226" s="45">
        <f t="shared" si="60"/>
        <v>100</v>
      </c>
      <c r="O226">
        <v>1E-3</v>
      </c>
      <c r="P226">
        <v>1E-3</v>
      </c>
      <c r="Q226" s="15">
        <f t="shared" si="61"/>
        <v>2E-3</v>
      </c>
      <c r="R226">
        <v>8.6999999999999994E-2</v>
      </c>
      <c r="S226" s="29">
        <f t="shared" si="62"/>
        <v>8.8999999999999996E-2</v>
      </c>
      <c r="T226" s="31">
        <f t="shared" si="63"/>
        <v>1.7621145374449341E-2</v>
      </c>
      <c r="U226" s="31">
        <f t="shared" si="64"/>
        <v>1.7621145374449341E-2</v>
      </c>
      <c r="V226" s="31">
        <f t="shared" si="65"/>
        <v>3.5242290748898682E-2</v>
      </c>
      <c r="W226" s="31">
        <f t="shared" si="66"/>
        <v>1.5330396475770924</v>
      </c>
      <c r="X226" s="31">
        <f t="shared" si="67"/>
        <v>1.5682819383259909</v>
      </c>
      <c r="Z226" s="15">
        <v>0</v>
      </c>
      <c r="AA226" s="15">
        <v>0</v>
      </c>
      <c r="AB226" s="31">
        <f t="shared" si="51"/>
        <v>0</v>
      </c>
      <c r="AC226" s="31">
        <f t="shared" si="52"/>
        <v>0</v>
      </c>
      <c r="AE226" s="15">
        <v>3.9E-2</v>
      </c>
      <c r="AF226" s="15">
        <v>0.16800000000000001</v>
      </c>
      <c r="AG226" s="38">
        <f t="shared" si="53"/>
        <v>0.68722466960352424</v>
      </c>
      <c r="AH226" s="38">
        <f t="shared" si="54"/>
        <v>2.9603524229074893</v>
      </c>
    </row>
    <row r="227" spans="1:34" ht="14.5" x14ac:dyDescent="0.35">
      <c r="A227" s="39" t="s">
        <v>491</v>
      </c>
      <c r="B227" s="39" t="s">
        <v>701</v>
      </c>
      <c r="C227" s="39" t="s">
        <v>876</v>
      </c>
      <c r="D227" t="s">
        <v>214</v>
      </c>
      <c r="E227">
        <v>31.68</v>
      </c>
      <c r="F227">
        <v>0</v>
      </c>
      <c r="G227">
        <v>0</v>
      </c>
      <c r="H227">
        <v>0</v>
      </c>
      <c r="I227" s="29">
        <f t="shared" si="55"/>
        <v>31.68</v>
      </c>
      <c r="J227" s="31">
        <f t="shared" si="56"/>
        <v>0</v>
      </c>
      <c r="K227" s="31">
        <f t="shared" si="57"/>
        <v>0</v>
      </c>
      <c r="L227" s="31">
        <f t="shared" si="58"/>
        <v>0</v>
      </c>
      <c r="M227" s="31">
        <f t="shared" si="59"/>
        <v>100</v>
      </c>
      <c r="N227" s="45">
        <f t="shared" si="60"/>
        <v>100</v>
      </c>
      <c r="O227">
        <v>0.43099999999999999</v>
      </c>
      <c r="P227">
        <v>0.28999999999999998</v>
      </c>
      <c r="Q227" s="15">
        <f t="shared" si="61"/>
        <v>0.72099999999999997</v>
      </c>
      <c r="R227">
        <v>1.145</v>
      </c>
      <c r="S227" s="29">
        <f t="shared" si="62"/>
        <v>1.8660000000000001</v>
      </c>
      <c r="T227" s="31">
        <f t="shared" si="63"/>
        <v>1.3604797979797978</v>
      </c>
      <c r="U227" s="31">
        <f t="shared" si="64"/>
        <v>0.91540404040404044</v>
      </c>
      <c r="V227" s="31">
        <f t="shared" si="65"/>
        <v>2.2758838383838387</v>
      </c>
      <c r="W227" s="31">
        <f t="shared" si="66"/>
        <v>3.6142676767676769</v>
      </c>
      <c r="X227" s="31">
        <f t="shared" si="67"/>
        <v>5.8901515151515156</v>
      </c>
      <c r="Z227" s="15">
        <v>0</v>
      </c>
      <c r="AA227" s="15">
        <v>0</v>
      </c>
      <c r="AB227" s="31">
        <f t="shared" si="51"/>
        <v>0</v>
      </c>
      <c r="AC227" s="31">
        <f t="shared" si="52"/>
        <v>0</v>
      </c>
      <c r="AE227" s="15">
        <v>1.026</v>
      </c>
      <c r="AF227" s="15">
        <v>1.8420000000000001</v>
      </c>
      <c r="AG227" s="38">
        <f t="shared" si="53"/>
        <v>3.2386363636363638</v>
      </c>
      <c r="AH227" s="38">
        <f t="shared" si="54"/>
        <v>5.8143939393939394</v>
      </c>
    </row>
    <row r="228" spans="1:34" ht="14.5" x14ac:dyDescent="0.35">
      <c r="A228" s="39" t="s">
        <v>492</v>
      </c>
      <c r="B228" s="39" t="s">
        <v>702</v>
      </c>
      <c r="C228" s="39" t="s">
        <v>876</v>
      </c>
      <c r="D228" t="s">
        <v>214</v>
      </c>
      <c r="E228">
        <v>6.8609999999999998</v>
      </c>
      <c r="F228">
        <v>1.242</v>
      </c>
      <c r="G228">
        <v>0.501</v>
      </c>
      <c r="H228">
        <v>0.622</v>
      </c>
      <c r="I228" s="29">
        <f t="shared" si="55"/>
        <v>4.4959999999999996</v>
      </c>
      <c r="J228" s="31">
        <f t="shared" si="56"/>
        <v>18.102317446436381</v>
      </c>
      <c r="K228" s="31">
        <f t="shared" si="57"/>
        <v>7.3021425448185395</v>
      </c>
      <c r="L228" s="31">
        <f t="shared" si="58"/>
        <v>9.0657338580381879</v>
      </c>
      <c r="M228" s="31">
        <f t="shared" si="59"/>
        <v>65.529806150706889</v>
      </c>
      <c r="N228" s="45">
        <f t="shared" si="60"/>
        <v>100</v>
      </c>
      <c r="O228">
        <v>0.92</v>
      </c>
      <c r="P228">
        <v>0.48599999999999999</v>
      </c>
      <c r="Q228" s="15">
        <f t="shared" si="61"/>
        <v>1.4060000000000001</v>
      </c>
      <c r="R228">
        <v>0.56699999999999995</v>
      </c>
      <c r="S228" s="29">
        <f t="shared" si="62"/>
        <v>1.9730000000000001</v>
      </c>
      <c r="T228" s="31">
        <f t="shared" si="63"/>
        <v>13.409124034397319</v>
      </c>
      <c r="U228" s="31">
        <f t="shared" si="64"/>
        <v>7.0835155225185842</v>
      </c>
      <c r="V228" s="31">
        <f t="shared" si="65"/>
        <v>20.492639556915904</v>
      </c>
      <c r="W228" s="31">
        <f t="shared" si="66"/>
        <v>8.2641014429383475</v>
      </c>
      <c r="X228" s="31">
        <f t="shared" si="67"/>
        <v>28.756740999854252</v>
      </c>
      <c r="Z228" s="15">
        <v>0</v>
      </c>
      <c r="AA228" s="15">
        <v>0.35899999999999999</v>
      </c>
      <c r="AB228" s="31">
        <f t="shared" si="51"/>
        <v>0</v>
      </c>
      <c r="AC228" s="31">
        <f t="shared" si="52"/>
        <v>5.2324734003789537</v>
      </c>
      <c r="AE228" s="15">
        <v>0.57499999999999996</v>
      </c>
      <c r="AF228" s="15">
        <v>0.53100000000000003</v>
      </c>
      <c r="AG228" s="38">
        <f t="shared" si="53"/>
        <v>8.3807025214983231</v>
      </c>
      <c r="AH228" s="38">
        <f t="shared" si="54"/>
        <v>7.7393965894184529</v>
      </c>
    </row>
    <row r="229" spans="1:34" ht="14.5" x14ac:dyDescent="0.35">
      <c r="A229" s="39" t="s">
        <v>493</v>
      </c>
      <c r="B229" s="39" t="s">
        <v>703</v>
      </c>
      <c r="C229" s="39" t="s">
        <v>876</v>
      </c>
      <c r="D229" t="s">
        <v>51</v>
      </c>
      <c r="E229">
        <v>25.332000000000001</v>
      </c>
      <c r="F229">
        <v>0</v>
      </c>
      <c r="G229">
        <v>0</v>
      </c>
      <c r="H229">
        <v>0</v>
      </c>
      <c r="I229" s="29">
        <f t="shared" si="55"/>
        <v>25.332000000000001</v>
      </c>
      <c r="J229" s="31">
        <f t="shared" si="56"/>
        <v>0</v>
      </c>
      <c r="K229" s="31">
        <f t="shared" si="57"/>
        <v>0</v>
      </c>
      <c r="L229" s="31">
        <f t="shared" si="58"/>
        <v>0</v>
      </c>
      <c r="M229" s="31">
        <f t="shared" si="59"/>
        <v>100</v>
      </c>
      <c r="N229" s="45">
        <f t="shared" si="60"/>
        <v>100</v>
      </c>
      <c r="O229">
        <v>0.40500000000000003</v>
      </c>
      <c r="P229">
        <v>0.248</v>
      </c>
      <c r="Q229" s="15">
        <f t="shared" si="61"/>
        <v>0.65300000000000002</v>
      </c>
      <c r="R229">
        <v>0.97599999999999998</v>
      </c>
      <c r="S229" s="29">
        <f t="shared" si="62"/>
        <v>1.629</v>
      </c>
      <c r="T229" s="31">
        <f t="shared" si="63"/>
        <v>1.5987683562292754</v>
      </c>
      <c r="U229" s="31">
        <f t="shared" si="64"/>
        <v>0.9789988946786673</v>
      </c>
      <c r="V229" s="31">
        <f t="shared" si="65"/>
        <v>2.5777672509079426</v>
      </c>
      <c r="W229" s="31">
        <f t="shared" si="66"/>
        <v>3.8528343597031425</v>
      </c>
      <c r="X229" s="31">
        <f t="shared" si="67"/>
        <v>6.4306016106110846</v>
      </c>
      <c r="Z229" s="15">
        <v>0</v>
      </c>
      <c r="AA229" s="15">
        <v>0</v>
      </c>
      <c r="AB229" s="31">
        <f t="shared" si="51"/>
        <v>0</v>
      </c>
      <c r="AC229" s="31">
        <f t="shared" si="52"/>
        <v>0</v>
      </c>
      <c r="AE229" s="15">
        <v>0.73899999999999999</v>
      </c>
      <c r="AF229" s="15">
        <v>1.4650000000000001</v>
      </c>
      <c r="AG229" s="38">
        <f t="shared" si="53"/>
        <v>2.9172588030948998</v>
      </c>
      <c r="AH229" s="38">
        <f t="shared" si="54"/>
        <v>5.7831991157429341</v>
      </c>
    </row>
    <row r="230" spans="1:34" ht="14.5" x14ac:dyDescent="0.35">
      <c r="A230" s="39" t="s">
        <v>494</v>
      </c>
      <c r="B230" s="39" t="s">
        <v>704</v>
      </c>
      <c r="C230" s="39" t="s">
        <v>876</v>
      </c>
      <c r="D230" t="s">
        <v>214</v>
      </c>
      <c r="E230">
        <v>1.085</v>
      </c>
      <c r="F230">
        <v>0</v>
      </c>
      <c r="G230">
        <v>0</v>
      </c>
      <c r="H230">
        <v>0.98299999999999998</v>
      </c>
      <c r="I230" s="29">
        <f t="shared" si="55"/>
        <v>0.10199999999999998</v>
      </c>
      <c r="J230" s="31">
        <f t="shared" si="56"/>
        <v>0</v>
      </c>
      <c r="K230" s="31">
        <f t="shared" si="57"/>
        <v>0</v>
      </c>
      <c r="L230" s="31">
        <f t="shared" si="58"/>
        <v>90.599078341013822</v>
      </c>
      <c r="M230" s="31">
        <f t="shared" si="59"/>
        <v>9.4009216589861744</v>
      </c>
      <c r="N230" s="45">
        <f t="shared" si="60"/>
        <v>100</v>
      </c>
      <c r="O230">
        <v>0.16700000000000001</v>
      </c>
      <c r="P230">
        <v>0.109</v>
      </c>
      <c r="Q230" s="15">
        <f t="shared" si="61"/>
        <v>0.27600000000000002</v>
      </c>
      <c r="R230">
        <v>0.184</v>
      </c>
      <c r="S230" s="29">
        <f t="shared" si="62"/>
        <v>0.46</v>
      </c>
      <c r="T230" s="31">
        <f t="shared" si="63"/>
        <v>15.391705069124425</v>
      </c>
      <c r="U230" s="31">
        <f t="shared" si="64"/>
        <v>10.046082949308756</v>
      </c>
      <c r="V230" s="31">
        <f t="shared" si="65"/>
        <v>25.437788018433181</v>
      </c>
      <c r="W230" s="31">
        <f t="shared" si="66"/>
        <v>16.958525345622117</v>
      </c>
      <c r="X230" s="31">
        <f t="shared" si="67"/>
        <v>42.396313364055302</v>
      </c>
      <c r="Z230" s="15">
        <v>0</v>
      </c>
      <c r="AA230" s="15">
        <v>0</v>
      </c>
      <c r="AB230" s="31">
        <f t="shared" si="51"/>
        <v>0</v>
      </c>
      <c r="AC230" s="31">
        <f t="shared" si="52"/>
        <v>0</v>
      </c>
      <c r="AE230" s="15">
        <v>0.26100000000000001</v>
      </c>
      <c r="AF230" s="15">
        <v>0.21</v>
      </c>
      <c r="AG230" s="38">
        <f t="shared" si="53"/>
        <v>24.055299539170509</v>
      </c>
      <c r="AH230" s="38">
        <f t="shared" si="54"/>
        <v>19.35483870967742</v>
      </c>
    </row>
    <row r="231" spans="1:34" ht="14.5" x14ac:dyDescent="0.35">
      <c r="A231" s="39" t="s">
        <v>495</v>
      </c>
      <c r="B231" s="39" t="s">
        <v>705</v>
      </c>
      <c r="C231" s="39" t="s">
        <v>876</v>
      </c>
      <c r="D231" t="s">
        <v>59</v>
      </c>
      <c r="E231">
        <v>10.382</v>
      </c>
      <c r="F231">
        <v>0</v>
      </c>
      <c r="G231">
        <v>0</v>
      </c>
      <c r="H231">
        <v>3.2000000000000001E-2</v>
      </c>
      <c r="I231" s="29">
        <f t="shared" si="55"/>
        <v>10.35</v>
      </c>
      <c r="J231" s="31">
        <f t="shared" si="56"/>
        <v>0</v>
      </c>
      <c r="K231" s="31">
        <f t="shared" si="57"/>
        <v>0</v>
      </c>
      <c r="L231" s="31">
        <f t="shared" si="58"/>
        <v>0.30822577538046619</v>
      </c>
      <c r="M231" s="31">
        <f t="shared" si="59"/>
        <v>99.691774224619536</v>
      </c>
      <c r="N231" s="45">
        <f t="shared" si="60"/>
        <v>100</v>
      </c>
      <c r="O231">
        <v>9.5000000000000001E-2</v>
      </c>
      <c r="P231">
        <v>8.2000000000000003E-2</v>
      </c>
      <c r="Q231" s="15">
        <f t="shared" si="61"/>
        <v>0.17699999999999999</v>
      </c>
      <c r="R231">
        <v>0.35499999999999998</v>
      </c>
      <c r="S231" s="29">
        <f t="shared" si="62"/>
        <v>0.53200000000000003</v>
      </c>
      <c r="T231" s="31">
        <f t="shared" si="63"/>
        <v>0.91504527066075902</v>
      </c>
      <c r="U231" s="31">
        <f t="shared" si="64"/>
        <v>0.78982854941244462</v>
      </c>
      <c r="V231" s="31">
        <f t="shared" si="65"/>
        <v>1.7048738200732036</v>
      </c>
      <c r="W231" s="31">
        <f t="shared" si="66"/>
        <v>3.4193796956270464</v>
      </c>
      <c r="X231" s="31">
        <f t="shared" si="67"/>
        <v>5.1242535157002509</v>
      </c>
      <c r="Z231" s="15">
        <v>0</v>
      </c>
      <c r="AA231" s="15">
        <v>0</v>
      </c>
      <c r="AB231" s="31">
        <f t="shared" si="51"/>
        <v>0</v>
      </c>
      <c r="AC231" s="31">
        <f t="shared" si="52"/>
        <v>0</v>
      </c>
      <c r="AE231" s="15">
        <v>0.183</v>
      </c>
      <c r="AF231" s="15">
        <v>0.35</v>
      </c>
      <c r="AG231" s="38">
        <f t="shared" si="53"/>
        <v>1.7626661529570411</v>
      </c>
      <c r="AH231" s="38">
        <f t="shared" si="54"/>
        <v>3.3712194182238489</v>
      </c>
    </row>
    <row r="232" spans="1:34" ht="14.5" x14ac:dyDescent="0.35">
      <c r="A232" s="39" t="s">
        <v>496</v>
      </c>
      <c r="B232" s="39" t="s">
        <v>706</v>
      </c>
      <c r="C232" s="39" t="s">
        <v>876</v>
      </c>
      <c r="D232" t="s">
        <v>214</v>
      </c>
      <c r="E232">
        <v>16.853999999999999</v>
      </c>
      <c r="F232">
        <v>1.5609999999999999</v>
      </c>
      <c r="G232">
        <v>0</v>
      </c>
      <c r="H232">
        <v>0.13300000000000001</v>
      </c>
      <c r="I232" s="29">
        <f t="shared" si="55"/>
        <v>15.16</v>
      </c>
      <c r="J232" s="31">
        <f t="shared" si="56"/>
        <v>9.2618962857481897</v>
      </c>
      <c r="K232" s="31">
        <f t="shared" si="57"/>
        <v>0</v>
      </c>
      <c r="L232" s="31">
        <f t="shared" si="58"/>
        <v>0.78913017681262621</v>
      </c>
      <c r="M232" s="31">
        <f t="shared" si="59"/>
        <v>89.948973537439187</v>
      </c>
      <c r="N232" s="45">
        <f t="shared" si="60"/>
        <v>100</v>
      </c>
      <c r="O232">
        <v>0.27</v>
      </c>
      <c r="P232">
        <v>0.185</v>
      </c>
      <c r="Q232" s="15">
        <f t="shared" si="61"/>
        <v>0.45500000000000002</v>
      </c>
      <c r="R232">
        <v>0.78100000000000003</v>
      </c>
      <c r="S232" s="29">
        <f t="shared" si="62"/>
        <v>1.236</v>
      </c>
      <c r="T232" s="31">
        <f t="shared" si="63"/>
        <v>1.6019935920256321</v>
      </c>
      <c r="U232" s="31">
        <f t="shared" si="64"/>
        <v>1.0976622760175625</v>
      </c>
      <c r="V232" s="31">
        <f t="shared" si="65"/>
        <v>2.6996558680431946</v>
      </c>
      <c r="W232" s="31">
        <f t="shared" si="66"/>
        <v>4.6339147976741426</v>
      </c>
      <c r="X232" s="31">
        <f t="shared" si="67"/>
        <v>7.3335706657173372</v>
      </c>
      <c r="Z232" s="15">
        <v>0</v>
      </c>
      <c r="AA232" s="15">
        <v>0</v>
      </c>
      <c r="AB232" s="31">
        <f t="shared" si="51"/>
        <v>0</v>
      </c>
      <c r="AC232" s="31">
        <f t="shared" si="52"/>
        <v>0</v>
      </c>
      <c r="AE232" s="15">
        <v>0.54700000000000004</v>
      </c>
      <c r="AF232" s="15">
        <v>1.05</v>
      </c>
      <c r="AG232" s="38">
        <f t="shared" si="53"/>
        <v>3.2455203512519284</v>
      </c>
      <c r="AH232" s="38">
        <f t="shared" si="54"/>
        <v>6.2299750800996803</v>
      </c>
    </row>
    <row r="233" spans="1:34" ht="14.5" x14ac:dyDescent="0.35">
      <c r="A233" s="39" t="s">
        <v>497</v>
      </c>
      <c r="B233" s="39" t="s">
        <v>707</v>
      </c>
      <c r="C233" s="39" t="s">
        <v>876</v>
      </c>
      <c r="D233" t="s">
        <v>214</v>
      </c>
      <c r="E233">
        <v>44.44</v>
      </c>
      <c r="F233">
        <v>1.276</v>
      </c>
      <c r="G233">
        <v>8.6999999999999994E-2</v>
      </c>
      <c r="H233">
        <v>0.878</v>
      </c>
      <c r="I233" s="29">
        <f t="shared" si="55"/>
        <v>42.198999999999991</v>
      </c>
      <c r="J233" s="31">
        <f t="shared" si="56"/>
        <v>2.8712871287128716</v>
      </c>
      <c r="K233" s="31">
        <f t="shared" si="57"/>
        <v>0.19576957695769576</v>
      </c>
      <c r="L233" s="31">
        <f t="shared" si="58"/>
        <v>1.9756975697569759</v>
      </c>
      <c r="M233" s="31">
        <f t="shared" si="59"/>
        <v>94.957245724572431</v>
      </c>
      <c r="N233" s="45">
        <f t="shared" si="60"/>
        <v>99.999999999999972</v>
      </c>
      <c r="O233">
        <v>0.83399999999999996</v>
      </c>
      <c r="P233">
        <v>0.72899999999999998</v>
      </c>
      <c r="Q233" s="15">
        <f t="shared" si="61"/>
        <v>1.5629999999999999</v>
      </c>
      <c r="R233">
        <v>2.4500000000000002</v>
      </c>
      <c r="S233" s="29">
        <f t="shared" si="62"/>
        <v>4.0129999999999999</v>
      </c>
      <c r="T233" s="31">
        <f t="shared" si="63"/>
        <v>1.8766876687668768</v>
      </c>
      <c r="U233" s="31">
        <f t="shared" si="64"/>
        <v>1.6404140414041404</v>
      </c>
      <c r="V233" s="31">
        <f t="shared" si="65"/>
        <v>3.5171017101710174</v>
      </c>
      <c r="W233" s="31">
        <f t="shared" si="66"/>
        <v>5.5130513051305137</v>
      </c>
      <c r="X233" s="31">
        <f t="shared" si="67"/>
        <v>9.0301530153015293</v>
      </c>
      <c r="Z233" s="15">
        <v>1.042</v>
      </c>
      <c r="AA233" s="15">
        <v>0.30199999999999999</v>
      </c>
      <c r="AB233" s="31">
        <f t="shared" si="51"/>
        <v>2.3447344734473448</v>
      </c>
      <c r="AC233" s="31">
        <f t="shared" si="52"/>
        <v>0.67956795679567961</v>
      </c>
      <c r="AE233" s="15">
        <v>2.0910000000000002</v>
      </c>
      <c r="AF233" s="15">
        <v>2.91</v>
      </c>
      <c r="AG233" s="38">
        <f t="shared" si="53"/>
        <v>4.7052205220522056</v>
      </c>
      <c r="AH233" s="38">
        <f t="shared" si="54"/>
        <v>6.5481548154815492</v>
      </c>
    </row>
    <row r="234" spans="1:34" ht="14.5" x14ac:dyDescent="0.35">
      <c r="A234" s="39" t="s">
        <v>498</v>
      </c>
      <c r="B234" s="39" t="s">
        <v>708</v>
      </c>
      <c r="C234" s="39" t="s">
        <v>876</v>
      </c>
      <c r="D234" t="s">
        <v>214</v>
      </c>
      <c r="E234">
        <v>8.1829999999999998</v>
      </c>
      <c r="F234">
        <v>0</v>
      </c>
      <c r="G234">
        <v>0</v>
      </c>
      <c r="H234">
        <v>0</v>
      </c>
      <c r="I234" s="29">
        <f t="shared" si="55"/>
        <v>8.1829999999999998</v>
      </c>
      <c r="J234" s="31">
        <f t="shared" si="56"/>
        <v>0</v>
      </c>
      <c r="K234" s="31">
        <f t="shared" si="57"/>
        <v>0</v>
      </c>
      <c r="L234" s="31">
        <f t="shared" si="58"/>
        <v>0</v>
      </c>
      <c r="M234" s="31">
        <f t="shared" si="59"/>
        <v>100</v>
      </c>
      <c r="N234" s="45">
        <f t="shared" si="60"/>
        <v>100</v>
      </c>
      <c r="O234">
        <v>7.4999999999999997E-2</v>
      </c>
      <c r="P234">
        <v>4.1000000000000002E-2</v>
      </c>
      <c r="Q234" s="15">
        <f t="shared" si="61"/>
        <v>0.11599999999999999</v>
      </c>
      <c r="R234">
        <v>0.249</v>
      </c>
      <c r="S234" s="29">
        <f t="shared" si="62"/>
        <v>0.36499999999999999</v>
      </c>
      <c r="T234" s="31">
        <f t="shared" si="63"/>
        <v>0.91653427838201151</v>
      </c>
      <c r="U234" s="31">
        <f t="shared" si="64"/>
        <v>0.50103873884883299</v>
      </c>
      <c r="V234" s="31">
        <f t="shared" si="65"/>
        <v>1.4175730172308443</v>
      </c>
      <c r="W234" s="31">
        <f t="shared" si="66"/>
        <v>3.042893804228278</v>
      </c>
      <c r="X234" s="31">
        <f t="shared" si="67"/>
        <v>4.4604668214591223</v>
      </c>
      <c r="Z234" s="15">
        <v>0</v>
      </c>
      <c r="AA234" s="15">
        <v>0</v>
      </c>
      <c r="AB234" s="31">
        <f t="shared" si="51"/>
        <v>0</v>
      </c>
      <c r="AC234" s="31">
        <f t="shared" si="52"/>
        <v>0</v>
      </c>
      <c r="AE234" s="15">
        <v>0.22900000000000001</v>
      </c>
      <c r="AF234" s="15">
        <v>0.35299999999999998</v>
      </c>
      <c r="AG234" s="38">
        <f t="shared" si="53"/>
        <v>2.7984846633264082</v>
      </c>
      <c r="AH234" s="38">
        <f t="shared" si="54"/>
        <v>4.313821336918001</v>
      </c>
    </row>
    <row r="235" spans="1:34" ht="14.5" x14ac:dyDescent="0.35">
      <c r="A235" s="39" t="s">
        <v>499</v>
      </c>
      <c r="B235" s="39" t="s">
        <v>709</v>
      </c>
      <c r="C235" s="39" t="s">
        <v>876</v>
      </c>
      <c r="D235" t="s">
        <v>59</v>
      </c>
      <c r="E235">
        <v>2.7749999999999999</v>
      </c>
      <c r="F235">
        <v>0</v>
      </c>
      <c r="G235">
        <v>0</v>
      </c>
      <c r="H235">
        <v>0</v>
      </c>
      <c r="I235" s="29">
        <f t="shared" si="55"/>
        <v>2.7749999999999999</v>
      </c>
      <c r="J235" s="31">
        <f t="shared" si="56"/>
        <v>0</v>
      </c>
      <c r="K235" s="31">
        <f t="shared" si="57"/>
        <v>0</v>
      </c>
      <c r="L235" s="31">
        <f t="shared" si="58"/>
        <v>0</v>
      </c>
      <c r="M235" s="31">
        <f t="shared" si="59"/>
        <v>100</v>
      </c>
      <c r="N235" s="45">
        <f t="shared" si="60"/>
        <v>100</v>
      </c>
      <c r="O235">
        <v>2.5000000000000001E-2</v>
      </c>
      <c r="P235">
        <v>2.5999999999999999E-2</v>
      </c>
      <c r="Q235" s="15">
        <f t="shared" si="61"/>
        <v>5.1000000000000004E-2</v>
      </c>
      <c r="R235">
        <v>8.6999999999999994E-2</v>
      </c>
      <c r="S235" s="29">
        <f t="shared" si="62"/>
        <v>0.13800000000000001</v>
      </c>
      <c r="T235" s="31">
        <f t="shared" si="63"/>
        <v>0.90090090090090091</v>
      </c>
      <c r="U235" s="31">
        <f t="shared" si="64"/>
        <v>0.93693693693693691</v>
      </c>
      <c r="V235" s="31">
        <f t="shared" si="65"/>
        <v>1.8378378378378382</v>
      </c>
      <c r="W235" s="31">
        <f t="shared" si="66"/>
        <v>3.1351351351351351</v>
      </c>
      <c r="X235" s="31">
        <f t="shared" si="67"/>
        <v>4.9729729729729737</v>
      </c>
      <c r="Z235" s="15">
        <v>0</v>
      </c>
      <c r="AA235" s="15">
        <v>0</v>
      </c>
      <c r="AB235" s="31">
        <f t="shared" si="51"/>
        <v>0</v>
      </c>
      <c r="AC235" s="31">
        <f t="shared" si="52"/>
        <v>0</v>
      </c>
      <c r="AE235" s="15">
        <v>0.09</v>
      </c>
      <c r="AF235" s="15">
        <v>0.14299999999999999</v>
      </c>
      <c r="AG235" s="38">
        <f t="shared" si="53"/>
        <v>3.2432432432432434</v>
      </c>
      <c r="AH235" s="38">
        <f t="shared" si="54"/>
        <v>5.1531531531531529</v>
      </c>
    </row>
    <row r="236" spans="1:34" ht="14.5" x14ac:dyDescent="0.35">
      <c r="A236" s="39" t="s">
        <v>500</v>
      </c>
      <c r="B236" s="39" t="s">
        <v>710</v>
      </c>
      <c r="C236" s="39" t="s">
        <v>876</v>
      </c>
      <c r="D236" t="s">
        <v>214</v>
      </c>
      <c r="E236">
        <v>8.5589999999999993</v>
      </c>
      <c r="F236">
        <v>0</v>
      </c>
      <c r="G236">
        <v>0</v>
      </c>
      <c r="H236">
        <v>0</v>
      </c>
      <c r="I236" s="29">
        <f t="shared" si="55"/>
        <v>8.5589999999999993</v>
      </c>
      <c r="J236" s="31">
        <f t="shared" si="56"/>
        <v>0</v>
      </c>
      <c r="K236" s="31">
        <f t="shared" si="57"/>
        <v>0</v>
      </c>
      <c r="L236" s="31">
        <f t="shared" si="58"/>
        <v>0</v>
      </c>
      <c r="M236" s="31">
        <f t="shared" si="59"/>
        <v>100</v>
      </c>
      <c r="N236" s="45">
        <f t="shared" si="60"/>
        <v>100</v>
      </c>
      <c r="O236">
        <v>0.33</v>
      </c>
      <c r="P236">
        <v>0.20699999999999999</v>
      </c>
      <c r="Q236" s="15">
        <f t="shared" si="61"/>
        <v>0.53700000000000003</v>
      </c>
      <c r="R236">
        <v>0.54500000000000004</v>
      </c>
      <c r="S236" s="29">
        <f t="shared" si="62"/>
        <v>1.0820000000000001</v>
      </c>
      <c r="T236" s="31">
        <f t="shared" si="63"/>
        <v>3.8555906063792507</v>
      </c>
      <c r="U236" s="31">
        <f t="shared" si="64"/>
        <v>2.4185068349106205</v>
      </c>
      <c r="V236" s="31">
        <f t="shared" si="65"/>
        <v>6.2740974412898707</v>
      </c>
      <c r="W236" s="31">
        <f t="shared" si="66"/>
        <v>6.3675663044748223</v>
      </c>
      <c r="X236" s="31">
        <f t="shared" si="67"/>
        <v>12.641663745764694</v>
      </c>
      <c r="Z236" s="15">
        <v>0</v>
      </c>
      <c r="AA236" s="15">
        <v>0</v>
      </c>
      <c r="AB236" s="31">
        <f t="shared" si="51"/>
        <v>0</v>
      </c>
      <c r="AC236" s="31">
        <f t="shared" si="52"/>
        <v>0</v>
      </c>
      <c r="AE236" s="15">
        <v>0.36899999999999999</v>
      </c>
      <c r="AF236" s="15">
        <v>0.52100000000000002</v>
      </c>
      <c r="AG236" s="38">
        <f t="shared" si="53"/>
        <v>4.3112513144058884</v>
      </c>
      <c r="AH236" s="38">
        <f t="shared" si="54"/>
        <v>6.0871597149199683</v>
      </c>
    </row>
    <row r="237" spans="1:34" ht="14.5" x14ac:dyDescent="0.35">
      <c r="A237" s="39" t="s">
        <v>501</v>
      </c>
      <c r="B237" s="39" t="s">
        <v>711</v>
      </c>
      <c r="C237" s="39" t="s">
        <v>876</v>
      </c>
      <c r="D237" t="s">
        <v>214</v>
      </c>
      <c r="E237">
        <v>7.2389999999999999</v>
      </c>
      <c r="F237">
        <v>0.376</v>
      </c>
      <c r="G237">
        <v>1.4999999999999999E-2</v>
      </c>
      <c r="H237">
        <v>0.114</v>
      </c>
      <c r="I237" s="29">
        <f t="shared" si="55"/>
        <v>6.734</v>
      </c>
      <c r="J237" s="31">
        <f t="shared" si="56"/>
        <v>5.1940875811576186</v>
      </c>
      <c r="K237" s="31">
        <f t="shared" si="57"/>
        <v>0.20721094073767096</v>
      </c>
      <c r="L237" s="31">
        <f t="shared" si="58"/>
        <v>1.5748031496062991</v>
      </c>
      <c r="M237" s="31">
        <f t="shared" si="59"/>
        <v>93.023898328498404</v>
      </c>
      <c r="N237" s="45">
        <f t="shared" si="60"/>
        <v>100</v>
      </c>
      <c r="O237">
        <v>8.5000000000000006E-2</v>
      </c>
      <c r="P237">
        <v>2.8000000000000001E-2</v>
      </c>
      <c r="Q237" s="15">
        <f t="shared" si="61"/>
        <v>0.113</v>
      </c>
      <c r="R237">
        <v>0.12</v>
      </c>
      <c r="S237" s="29">
        <f t="shared" si="62"/>
        <v>0.23299999999999998</v>
      </c>
      <c r="T237" s="31">
        <f t="shared" si="63"/>
        <v>1.1741953308468021</v>
      </c>
      <c r="U237" s="31">
        <f t="shared" si="64"/>
        <v>0.38679375604365246</v>
      </c>
      <c r="V237" s="31">
        <f t="shared" si="65"/>
        <v>1.5609890868904546</v>
      </c>
      <c r="W237" s="31">
        <f t="shared" si="66"/>
        <v>1.6576875259013677</v>
      </c>
      <c r="X237" s="31">
        <f t="shared" si="67"/>
        <v>3.2186766127918216</v>
      </c>
      <c r="Z237" s="15">
        <v>0.19500000000000001</v>
      </c>
      <c r="AA237" s="15">
        <v>0.06</v>
      </c>
      <c r="AB237" s="31">
        <f t="shared" si="51"/>
        <v>2.6937422295897226</v>
      </c>
      <c r="AC237" s="31">
        <f t="shared" si="52"/>
        <v>0.82884376295068385</v>
      </c>
      <c r="AE237" s="15">
        <v>0.09</v>
      </c>
      <c r="AF237" s="15">
        <v>0.14899999999999999</v>
      </c>
      <c r="AG237" s="38">
        <f t="shared" si="53"/>
        <v>1.2432656444260257</v>
      </c>
      <c r="AH237" s="38">
        <f t="shared" si="54"/>
        <v>2.0582953446608645</v>
      </c>
    </row>
    <row r="238" spans="1:34" ht="14.5" x14ac:dyDescent="0.35">
      <c r="A238" s="39" t="s">
        <v>502</v>
      </c>
      <c r="B238" s="39" t="s">
        <v>712</v>
      </c>
      <c r="C238" s="39" t="s">
        <v>876</v>
      </c>
      <c r="D238" t="s">
        <v>214</v>
      </c>
      <c r="E238">
        <v>9.5670000000000002</v>
      </c>
      <c r="F238">
        <v>0</v>
      </c>
      <c r="G238">
        <v>0</v>
      </c>
      <c r="H238">
        <v>0</v>
      </c>
      <c r="I238" s="29">
        <f t="shared" si="55"/>
        <v>9.5670000000000002</v>
      </c>
      <c r="J238" s="31">
        <f t="shared" si="56"/>
        <v>0</v>
      </c>
      <c r="K238" s="31">
        <f t="shared" si="57"/>
        <v>0</v>
      </c>
      <c r="L238" s="31">
        <f t="shared" si="58"/>
        <v>0</v>
      </c>
      <c r="M238" s="31">
        <f t="shared" si="59"/>
        <v>100</v>
      </c>
      <c r="N238" s="45">
        <f t="shared" si="60"/>
        <v>100</v>
      </c>
      <c r="O238">
        <v>0.29899999999999999</v>
      </c>
      <c r="P238">
        <v>0.14699999999999999</v>
      </c>
      <c r="Q238" s="15">
        <f t="shared" si="61"/>
        <v>0.44599999999999995</v>
      </c>
      <c r="R238">
        <v>0.85399999999999998</v>
      </c>
      <c r="S238" s="29">
        <f t="shared" si="62"/>
        <v>1.2999999999999998</v>
      </c>
      <c r="T238" s="31">
        <f t="shared" si="63"/>
        <v>3.1253266436709519</v>
      </c>
      <c r="U238" s="31">
        <f t="shared" si="64"/>
        <v>1.5365318281592975</v>
      </c>
      <c r="V238" s="31">
        <f t="shared" si="65"/>
        <v>4.6618584718302492</v>
      </c>
      <c r="W238" s="31">
        <f t="shared" si="66"/>
        <v>8.9265182397825846</v>
      </c>
      <c r="X238" s="31">
        <f t="shared" si="67"/>
        <v>13.588376711612835</v>
      </c>
      <c r="Z238" s="15">
        <v>0</v>
      </c>
      <c r="AA238" s="15">
        <v>0</v>
      </c>
      <c r="AB238" s="31">
        <f t="shared" si="51"/>
        <v>0</v>
      </c>
      <c r="AC238" s="31">
        <f t="shared" si="52"/>
        <v>0</v>
      </c>
      <c r="AE238" s="15">
        <v>0.73299999999999998</v>
      </c>
      <c r="AF238" s="15">
        <v>1.22</v>
      </c>
      <c r="AG238" s="38">
        <f t="shared" si="53"/>
        <v>7.6617539458555441</v>
      </c>
      <c r="AH238" s="38">
        <f t="shared" si="54"/>
        <v>12.752168913975122</v>
      </c>
    </row>
    <row r="239" spans="1:34" ht="14.5" x14ac:dyDescent="0.35">
      <c r="A239" s="39" t="s">
        <v>503</v>
      </c>
      <c r="B239" s="39" t="s">
        <v>713</v>
      </c>
      <c r="C239" s="39" t="s">
        <v>876</v>
      </c>
      <c r="D239" t="s">
        <v>214</v>
      </c>
      <c r="E239">
        <v>5.7229999999999999</v>
      </c>
      <c r="F239">
        <v>5.0060000000000002</v>
      </c>
      <c r="G239">
        <v>0</v>
      </c>
      <c r="H239">
        <v>0.495</v>
      </c>
      <c r="I239" s="29">
        <f t="shared" si="55"/>
        <v>0.22199999999999964</v>
      </c>
      <c r="J239" s="31">
        <f t="shared" si="56"/>
        <v>87.471605801153245</v>
      </c>
      <c r="K239" s="31">
        <f t="shared" si="57"/>
        <v>0</v>
      </c>
      <c r="L239" s="31">
        <f t="shared" si="58"/>
        <v>8.6493098025511106</v>
      </c>
      <c r="M239" s="31">
        <f t="shared" si="59"/>
        <v>3.8790843962956427</v>
      </c>
      <c r="N239" s="45">
        <f t="shared" si="60"/>
        <v>100</v>
      </c>
      <c r="O239">
        <v>5.3999999999999999E-2</v>
      </c>
      <c r="P239">
        <v>0.13900000000000001</v>
      </c>
      <c r="Q239" s="15">
        <f t="shared" si="61"/>
        <v>0.193</v>
      </c>
      <c r="R239">
        <v>1.022</v>
      </c>
      <c r="S239" s="29">
        <f t="shared" si="62"/>
        <v>1.2150000000000001</v>
      </c>
      <c r="T239" s="31">
        <f t="shared" si="63"/>
        <v>0.94356106936921202</v>
      </c>
      <c r="U239" s="31">
        <f t="shared" si="64"/>
        <v>2.4287960859688975</v>
      </c>
      <c r="V239" s="31">
        <f t="shared" si="65"/>
        <v>3.37235715533811</v>
      </c>
      <c r="W239" s="31">
        <f t="shared" si="66"/>
        <v>17.857766905469159</v>
      </c>
      <c r="X239" s="31">
        <f t="shared" si="67"/>
        <v>21.23012406080727</v>
      </c>
      <c r="Z239" s="15">
        <v>0</v>
      </c>
      <c r="AA239" s="15">
        <v>0</v>
      </c>
      <c r="AB239" s="31">
        <f t="shared" si="51"/>
        <v>0</v>
      </c>
      <c r="AC239" s="31">
        <f t="shared" si="52"/>
        <v>0</v>
      </c>
      <c r="AE239" s="15">
        <v>0.754</v>
      </c>
      <c r="AF239" s="15">
        <v>1.3979999999999999</v>
      </c>
      <c r="AG239" s="38">
        <f t="shared" si="53"/>
        <v>13.174908264896034</v>
      </c>
      <c r="AH239" s="38">
        <f t="shared" si="54"/>
        <v>24.427747684780709</v>
      </c>
    </row>
    <row r="240" spans="1:34" ht="14.5" x14ac:dyDescent="0.35">
      <c r="A240" s="39" t="s">
        <v>504</v>
      </c>
      <c r="B240" s="39" t="s">
        <v>714</v>
      </c>
      <c r="C240" s="39" t="s">
        <v>876</v>
      </c>
      <c r="D240" t="s">
        <v>214</v>
      </c>
      <c r="E240">
        <v>3.5529999999999999</v>
      </c>
      <c r="F240">
        <v>1.083</v>
      </c>
      <c r="G240">
        <v>0</v>
      </c>
      <c r="H240">
        <v>1.5349999999999999</v>
      </c>
      <c r="I240" s="29">
        <f t="shared" si="55"/>
        <v>0.93499999999999983</v>
      </c>
      <c r="J240" s="31">
        <f t="shared" si="56"/>
        <v>30.481283422459892</v>
      </c>
      <c r="K240" s="31">
        <f t="shared" si="57"/>
        <v>0</v>
      </c>
      <c r="L240" s="31">
        <f t="shared" si="58"/>
        <v>43.202927103855892</v>
      </c>
      <c r="M240" s="31">
        <f t="shared" si="59"/>
        <v>26.315789473684205</v>
      </c>
      <c r="N240" s="45">
        <f t="shared" si="60"/>
        <v>99.999999999999986</v>
      </c>
      <c r="O240">
        <v>0.16900000000000001</v>
      </c>
      <c r="P240">
        <v>0.29199999999999998</v>
      </c>
      <c r="Q240" s="15">
        <f t="shared" si="61"/>
        <v>0.46099999999999997</v>
      </c>
      <c r="R240">
        <v>0.73199999999999998</v>
      </c>
      <c r="S240" s="29">
        <f t="shared" si="62"/>
        <v>1.1930000000000001</v>
      </c>
      <c r="T240" s="31">
        <f t="shared" si="63"/>
        <v>4.756543765831692</v>
      </c>
      <c r="U240" s="31">
        <f t="shared" si="64"/>
        <v>8.2184069800168871</v>
      </c>
      <c r="V240" s="31">
        <f t="shared" si="65"/>
        <v>12.974950745848579</v>
      </c>
      <c r="W240" s="31">
        <f t="shared" si="66"/>
        <v>20.602307908809454</v>
      </c>
      <c r="X240" s="31">
        <f t="shared" si="67"/>
        <v>33.577258654658038</v>
      </c>
      <c r="Z240" s="15">
        <v>0</v>
      </c>
      <c r="AA240" s="15">
        <v>0</v>
      </c>
      <c r="AB240" s="31">
        <f t="shared" si="51"/>
        <v>0</v>
      </c>
      <c r="AC240" s="31">
        <f t="shared" si="52"/>
        <v>0</v>
      </c>
      <c r="AE240" s="15">
        <v>0.86599999999999999</v>
      </c>
      <c r="AF240" s="15">
        <v>0.998</v>
      </c>
      <c r="AG240" s="38">
        <f t="shared" si="53"/>
        <v>24.373768646214465</v>
      </c>
      <c r="AH240" s="38">
        <f t="shared" si="54"/>
        <v>28.088938924852236</v>
      </c>
    </row>
    <row r="241" spans="1:34" ht="14.5" x14ac:dyDescent="0.35">
      <c r="A241" s="39" t="s">
        <v>505</v>
      </c>
      <c r="B241" s="39" t="s">
        <v>715</v>
      </c>
      <c r="C241" s="39" t="s">
        <v>876</v>
      </c>
      <c r="D241" t="s">
        <v>214</v>
      </c>
      <c r="E241">
        <v>0.746</v>
      </c>
      <c r="F241">
        <v>0</v>
      </c>
      <c r="G241">
        <v>0</v>
      </c>
      <c r="H241">
        <v>0</v>
      </c>
      <c r="I241" s="29">
        <f t="shared" si="55"/>
        <v>0.746</v>
      </c>
      <c r="J241" s="31">
        <f t="shared" si="56"/>
        <v>0</v>
      </c>
      <c r="K241" s="31">
        <f t="shared" si="57"/>
        <v>0</v>
      </c>
      <c r="L241" s="31">
        <f t="shared" si="58"/>
        <v>0</v>
      </c>
      <c r="M241" s="31">
        <f t="shared" si="59"/>
        <v>100</v>
      </c>
      <c r="N241" s="45">
        <f t="shared" si="60"/>
        <v>100</v>
      </c>
      <c r="O241">
        <v>0</v>
      </c>
      <c r="P241">
        <v>0</v>
      </c>
      <c r="Q241" s="15">
        <f t="shared" si="61"/>
        <v>0</v>
      </c>
      <c r="R241">
        <v>0</v>
      </c>
      <c r="S241" s="29">
        <f t="shared" si="62"/>
        <v>0</v>
      </c>
      <c r="T241" s="31">
        <f t="shared" si="63"/>
        <v>0</v>
      </c>
      <c r="U241" s="31">
        <f t="shared" si="64"/>
        <v>0</v>
      </c>
      <c r="V241" s="31">
        <f t="shared" si="65"/>
        <v>0</v>
      </c>
      <c r="W241" s="31">
        <f t="shared" si="66"/>
        <v>0</v>
      </c>
      <c r="X241" s="31">
        <f t="shared" si="67"/>
        <v>0</v>
      </c>
      <c r="Z241" s="15">
        <v>0</v>
      </c>
      <c r="AA241" s="15">
        <v>0</v>
      </c>
      <c r="AB241" s="31">
        <f t="shared" si="51"/>
        <v>0</v>
      </c>
      <c r="AC241" s="31">
        <f t="shared" si="52"/>
        <v>0</v>
      </c>
      <c r="AE241" s="15">
        <v>0</v>
      </c>
      <c r="AF241" s="15">
        <v>0.02</v>
      </c>
      <c r="AG241" s="38">
        <f t="shared" si="53"/>
        <v>0</v>
      </c>
      <c r="AH241" s="38">
        <f t="shared" si="54"/>
        <v>2.6809651474530831</v>
      </c>
    </row>
    <row r="242" spans="1:34" ht="14.5" x14ac:dyDescent="0.35">
      <c r="A242" s="39" t="s">
        <v>506</v>
      </c>
      <c r="B242" s="39" t="s">
        <v>716</v>
      </c>
      <c r="C242" s="39" t="s">
        <v>876</v>
      </c>
      <c r="D242" t="s">
        <v>214</v>
      </c>
      <c r="E242">
        <v>0.54100000000000004</v>
      </c>
      <c r="F242">
        <v>0</v>
      </c>
      <c r="G242">
        <v>0</v>
      </c>
      <c r="H242">
        <v>0</v>
      </c>
      <c r="I242" s="29">
        <f t="shared" si="55"/>
        <v>0.54100000000000004</v>
      </c>
      <c r="J242" s="31">
        <f t="shared" si="56"/>
        <v>0</v>
      </c>
      <c r="K242" s="31">
        <f t="shared" si="57"/>
        <v>0</v>
      </c>
      <c r="L242" s="31">
        <f t="shared" si="58"/>
        <v>0</v>
      </c>
      <c r="M242" s="31">
        <f t="shared" si="59"/>
        <v>100</v>
      </c>
      <c r="N242" s="45">
        <f t="shared" si="60"/>
        <v>100</v>
      </c>
      <c r="O242">
        <v>0</v>
      </c>
      <c r="P242">
        <v>0</v>
      </c>
      <c r="Q242" s="15">
        <f t="shared" si="61"/>
        <v>0</v>
      </c>
      <c r="R242">
        <v>4.0000000000000001E-3</v>
      </c>
      <c r="S242" s="29">
        <f t="shared" si="62"/>
        <v>4.0000000000000001E-3</v>
      </c>
      <c r="T242" s="31">
        <f t="shared" si="63"/>
        <v>0</v>
      </c>
      <c r="U242" s="31">
        <f t="shared" si="64"/>
        <v>0</v>
      </c>
      <c r="V242" s="31">
        <f t="shared" si="65"/>
        <v>0</v>
      </c>
      <c r="W242" s="31">
        <f t="shared" si="66"/>
        <v>0.73937153419593349</v>
      </c>
      <c r="X242" s="31">
        <f t="shared" si="67"/>
        <v>0.73937153419593349</v>
      </c>
      <c r="Z242" s="15">
        <v>0</v>
      </c>
      <c r="AA242" s="15">
        <v>0</v>
      </c>
      <c r="AB242" s="31">
        <f t="shared" si="51"/>
        <v>0</v>
      </c>
      <c r="AC242" s="31">
        <f t="shared" si="52"/>
        <v>0</v>
      </c>
      <c r="AE242" s="15">
        <v>3.0000000000000001E-3</v>
      </c>
      <c r="AF242" s="15">
        <v>6.0000000000000001E-3</v>
      </c>
      <c r="AG242" s="38">
        <f t="shared" si="53"/>
        <v>0.55452865064695012</v>
      </c>
      <c r="AH242" s="38">
        <f t="shared" si="54"/>
        <v>1.1090573012939002</v>
      </c>
    </row>
    <row r="243" spans="1:34" ht="14.5" x14ac:dyDescent="0.35">
      <c r="A243" s="39" t="s">
        <v>507</v>
      </c>
      <c r="B243" s="39" t="s">
        <v>717</v>
      </c>
      <c r="C243" s="39" t="s">
        <v>876</v>
      </c>
      <c r="D243" t="s">
        <v>214</v>
      </c>
      <c r="E243">
        <v>10.564</v>
      </c>
      <c r="F243">
        <v>0</v>
      </c>
      <c r="G243">
        <v>0</v>
      </c>
      <c r="H243">
        <v>0</v>
      </c>
      <c r="I243" s="29">
        <f t="shared" si="55"/>
        <v>10.564</v>
      </c>
      <c r="J243" s="31">
        <f t="shared" si="56"/>
        <v>0</v>
      </c>
      <c r="K243" s="31">
        <f t="shared" si="57"/>
        <v>0</v>
      </c>
      <c r="L243" s="31">
        <f t="shared" si="58"/>
        <v>0</v>
      </c>
      <c r="M243" s="31">
        <f t="shared" si="59"/>
        <v>100</v>
      </c>
      <c r="N243" s="45">
        <f t="shared" si="60"/>
        <v>100</v>
      </c>
      <c r="O243">
        <v>8.5999999999999993E-2</v>
      </c>
      <c r="P243">
        <v>4.1000000000000002E-2</v>
      </c>
      <c r="Q243" s="15">
        <f t="shared" si="61"/>
        <v>0.127</v>
      </c>
      <c r="R243">
        <v>0.17</v>
      </c>
      <c r="S243" s="29">
        <f t="shared" si="62"/>
        <v>0.29700000000000004</v>
      </c>
      <c r="T243" s="31">
        <f t="shared" si="63"/>
        <v>0.81408557364634604</v>
      </c>
      <c r="U243" s="31">
        <f t="shared" si="64"/>
        <v>0.38811056418023476</v>
      </c>
      <c r="V243" s="31">
        <f t="shared" si="65"/>
        <v>1.2021961378265809</v>
      </c>
      <c r="W243" s="31">
        <f t="shared" si="66"/>
        <v>1.609238924649754</v>
      </c>
      <c r="X243" s="31">
        <f t="shared" si="67"/>
        <v>2.8114350624763351</v>
      </c>
      <c r="Z243" s="15">
        <v>0</v>
      </c>
      <c r="AA243" s="15">
        <v>0</v>
      </c>
      <c r="AB243" s="31">
        <f t="shared" si="51"/>
        <v>0</v>
      </c>
      <c r="AC243" s="31">
        <f t="shared" si="52"/>
        <v>0</v>
      </c>
      <c r="AE243" s="15">
        <v>0.17599999999999999</v>
      </c>
      <c r="AF243" s="15">
        <v>0.30599999999999999</v>
      </c>
      <c r="AG243" s="38">
        <f t="shared" si="53"/>
        <v>1.6660355925785686</v>
      </c>
      <c r="AH243" s="38">
        <f t="shared" si="54"/>
        <v>2.8966300643695568</v>
      </c>
    </row>
    <row r="244" spans="1:34" ht="14.5" x14ac:dyDescent="0.35">
      <c r="A244" s="39" t="s">
        <v>508</v>
      </c>
      <c r="B244" s="39" t="s">
        <v>718</v>
      </c>
      <c r="C244" s="39" t="s">
        <v>876</v>
      </c>
      <c r="D244" t="s">
        <v>214</v>
      </c>
      <c r="E244">
        <v>8.202</v>
      </c>
      <c r="F244">
        <v>0</v>
      </c>
      <c r="G244">
        <v>0</v>
      </c>
      <c r="H244">
        <v>0</v>
      </c>
      <c r="I244" s="29">
        <f t="shared" si="55"/>
        <v>8.202</v>
      </c>
      <c r="J244" s="31">
        <f t="shared" si="56"/>
        <v>0</v>
      </c>
      <c r="K244" s="31">
        <f t="shared" si="57"/>
        <v>0</v>
      </c>
      <c r="L244" s="31">
        <f t="shared" si="58"/>
        <v>0</v>
      </c>
      <c r="M244" s="31">
        <f t="shared" si="59"/>
        <v>100</v>
      </c>
      <c r="N244" s="45">
        <f t="shared" si="60"/>
        <v>100</v>
      </c>
      <c r="O244">
        <v>0.28000000000000003</v>
      </c>
      <c r="P244">
        <v>0.14099999999999999</v>
      </c>
      <c r="Q244" s="15">
        <f t="shared" si="61"/>
        <v>0.42100000000000004</v>
      </c>
      <c r="R244">
        <v>0.63100000000000001</v>
      </c>
      <c r="S244" s="29">
        <f t="shared" si="62"/>
        <v>1.052</v>
      </c>
      <c r="T244" s="31">
        <f t="shared" si="63"/>
        <v>3.4138015118263842</v>
      </c>
      <c r="U244" s="31">
        <f t="shared" si="64"/>
        <v>1.7190929041697147</v>
      </c>
      <c r="V244" s="31">
        <f t="shared" si="65"/>
        <v>5.1328944159960992</v>
      </c>
      <c r="W244" s="31">
        <f t="shared" si="66"/>
        <v>7.6932455498658863</v>
      </c>
      <c r="X244" s="31">
        <f t="shared" si="67"/>
        <v>12.826139965861985</v>
      </c>
      <c r="Z244" s="15">
        <v>0</v>
      </c>
      <c r="AA244" s="15">
        <v>0</v>
      </c>
      <c r="AB244" s="31">
        <f t="shared" si="51"/>
        <v>0</v>
      </c>
      <c r="AC244" s="31">
        <f t="shared" si="52"/>
        <v>0</v>
      </c>
      <c r="AE244" s="15">
        <v>0.497</v>
      </c>
      <c r="AF244" s="15">
        <v>0.88100000000000001</v>
      </c>
      <c r="AG244" s="38">
        <f t="shared" si="53"/>
        <v>6.0594976834918306</v>
      </c>
      <c r="AH244" s="38">
        <f t="shared" si="54"/>
        <v>10.741282613996587</v>
      </c>
    </row>
    <row r="245" spans="1:34" ht="14.5" x14ac:dyDescent="0.35">
      <c r="A245" s="39" t="s">
        <v>509</v>
      </c>
      <c r="B245" s="39" t="s">
        <v>719</v>
      </c>
      <c r="C245" s="39" t="s">
        <v>876</v>
      </c>
      <c r="D245" t="s">
        <v>214</v>
      </c>
      <c r="E245">
        <v>2.1269999999999998</v>
      </c>
      <c r="F245">
        <v>0</v>
      </c>
      <c r="G245">
        <v>0</v>
      </c>
      <c r="H245">
        <v>0</v>
      </c>
      <c r="I245" s="29">
        <f t="shared" si="55"/>
        <v>2.1269999999999998</v>
      </c>
      <c r="J245" s="31">
        <f t="shared" si="56"/>
        <v>0</v>
      </c>
      <c r="K245" s="31">
        <f t="shared" si="57"/>
        <v>0</v>
      </c>
      <c r="L245" s="31">
        <f t="shared" si="58"/>
        <v>0</v>
      </c>
      <c r="M245" s="31">
        <f t="shared" si="59"/>
        <v>100</v>
      </c>
      <c r="N245" s="45">
        <f t="shared" si="60"/>
        <v>100</v>
      </c>
      <c r="O245">
        <v>0</v>
      </c>
      <c r="P245">
        <v>1E-3</v>
      </c>
      <c r="Q245" s="15">
        <f t="shared" si="61"/>
        <v>1E-3</v>
      </c>
      <c r="R245">
        <v>3.5999999999999997E-2</v>
      </c>
      <c r="S245" s="29">
        <f t="shared" si="62"/>
        <v>3.6999999999999998E-2</v>
      </c>
      <c r="T245" s="31">
        <f t="shared" si="63"/>
        <v>0</v>
      </c>
      <c r="U245" s="31">
        <f t="shared" si="64"/>
        <v>4.7014574518100621E-2</v>
      </c>
      <c r="V245" s="31">
        <f t="shared" si="65"/>
        <v>4.7014574518100621E-2</v>
      </c>
      <c r="W245" s="31">
        <f t="shared" si="66"/>
        <v>1.692524682651622</v>
      </c>
      <c r="X245" s="31">
        <f t="shared" si="67"/>
        <v>1.7395392571697226</v>
      </c>
      <c r="Z245" s="15">
        <v>0</v>
      </c>
      <c r="AA245" s="15">
        <v>0</v>
      </c>
      <c r="AB245" s="31">
        <f t="shared" si="51"/>
        <v>0</v>
      </c>
      <c r="AC245" s="31">
        <f t="shared" si="52"/>
        <v>0</v>
      </c>
      <c r="AE245" s="15">
        <v>1.6E-2</v>
      </c>
      <c r="AF245" s="15">
        <v>6.6000000000000003E-2</v>
      </c>
      <c r="AG245" s="38">
        <f t="shared" si="53"/>
        <v>0.75223319228960994</v>
      </c>
      <c r="AH245" s="38">
        <f t="shared" si="54"/>
        <v>3.1029619181946408</v>
      </c>
    </row>
    <row r="246" spans="1:34" ht="14.5" x14ac:dyDescent="0.35">
      <c r="A246" s="39" t="s">
        <v>510</v>
      </c>
      <c r="B246" s="39" t="s">
        <v>720</v>
      </c>
      <c r="C246" s="39" t="s">
        <v>876</v>
      </c>
      <c r="D246" t="s">
        <v>214</v>
      </c>
      <c r="E246">
        <v>0.77700000000000002</v>
      </c>
      <c r="F246">
        <v>0</v>
      </c>
      <c r="G246">
        <v>0</v>
      </c>
      <c r="H246">
        <v>0</v>
      </c>
      <c r="I246" s="29">
        <f t="shared" si="55"/>
        <v>0.77700000000000002</v>
      </c>
      <c r="J246" s="31">
        <f t="shared" si="56"/>
        <v>0</v>
      </c>
      <c r="K246" s="31">
        <f t="shared" si="57"/>
        <v>0</v>
      </c>
      <c r="L246" s="31">
        <f t="shared" si="58"/>
        <v>0</v>
      </c>
      <c r="M246" s="31">
        <f t="shared" si="59"/>
        <v>100</v>
      </c>
      <c r="N246" s="45">
        <f t="shared" si="60"/>
        <v>100</v>
      </c>
      <c r="O246">
        <v>0</v>
      </c>
      <c r="P246">
        <v>0</v>
      </c>
      <c r="Q246" s="15">
        <f t="shared" si="61"/>
        <v>0</v>
      </c>
      <c r="R246">
        <v>0</v>
      </c>
      <c r="S246" s="29">
        <f t="shared" si="62"/>
        <v>0</v>
      </c>
      <c r="T246" s="31">
        <f t="shared" si="63"/>
        <v>0</v>
      </c>
      <c r="U246" s="31">
        <f t="shared" si="64"/>
        <v>0</v>
      </c>
      <c r="V246" s="31">
        <f t="shared" si="65"/>
        <v>0</v>
      </c>
      <c r="W246" s="31">
        <f t="shared" si="66"/>
        <v>0</v>
      </c>
      <c r="X246" s="31">
        <f t="shared" si="67"/>
        <v>0</v>
      </c>
      <c r="Z246" s="15">
        <v>0</v>
      </c>
      <c r="AA246" s="15">
        <v>0</v>
      </c>
      <c r="AB246" s="31">
        <f t="shared" si="51"/>
        <v>0</v>
      </c>
      <c r="AC246" s="31">
        <f t="shared" si="52"/>
        <v>0</v>
      </c>
      <c r="AE246" s="15">
        <v>0</v>
      </c>
      <c r="AF246" s="15">
        <v>0</v>
      </c>
      <c r="AG246" s="38">
        <f t="shared" si="53"/>
        <v>0</v>
      </c>
      <c r="AH246" s="38">
        <f t="shared" si="54"/>
        <v>0</v>
      </c>
    </row>
    <row r="247" spans="1:34" ht="14.5" x14ac:dyDescent="0.35">
      <c r="A247" s="39" t="s">
        <v>511</v>
      </c>
      <c r="B247" s="39" t="s">
        <v>721</v>
      </c>
      <c r="C247" s="39" t="s">
        <v>876</v>
      </c>
      <c r="D247" t="s">
        <v>214</v>
      </c>
      <c r="E247">
        <v>0.42199999999999999</v>
      </c>
      <c r="F247">
        <v>0</v>
      </c>
      <c r="G247">
        <v>0</v>
      </c>
      <c r="H247">
        <v>0</v>
      </c>
      <c r="I247" s="29">
        <f t="shared" si="55"/>
        <v>0.42199999999999999</v>
      </c>
      <c r="J247" s="31">
        <f t="shared" si="56"/>
        <v>0</v>
      </c>
      <c r="K247" s="31">
        <f t="shared" si="57"/>
        <v>0</v>
      </c>
      <c r="L247" s="31">
        <f t="shared" si="58"/>
        <v>0</v>
      </c>
      <c r="M247" s="31">
        <f t="shared" si="59"/>
        <v>100</v>
      </c>
      <c r="N247" s="45">
        <f t="shared" si="60"/>
        <v>100</v>
      </c>
      <c r="O247">
        <v>0</v>
      </c>
      <c r="P247">
        <v>0</v>
      </c>
      <c r="Q247" s="15">
        <f t="shared" si="61"/>
        <v>0</v>
      </c>
      <c r="R247">
        <v>0</v>
      </c>
      <c r="S247" s="29">
        <f t="shared" si="62"/>
        <v>0</v>
      </c>
      <c r="T247" s="31">
        <f t="shared" si="63"/>
        <v>0</v>
      </c>
      <c r="U247" s="31">
        <f t="shared" si="64"/>
        <v>0</v>
      </c>
      <c r="V247" s="31">
        <f t="shared" si="65"/>
        <v>0</v>
      </c>
      <c r="W247" s="31">
        <f t="shared" si="66"/>
        <v>0</v>
      </c>
      <c r="X247" s="31">
        <f t="shared" si="67"/>
        <v>0</v>
      </c>
      <c r="Z247" s="15">
        <v>0</v>
      </c>
      <c r="AA247" s="15">
        <v>0</v>
      </c>
      <c r="AB247" s="31">
        <f t="shared" si="51"/>
        <v>0</v>
      </c>
      <c r="AC247" s="31">
        <f t="shared" si="52"/>
        <v>0</v>
      </c>
      <c r="AE247" s="15">
        <v>0</v>
      </c>
      <c r="AF247" s="15">
        <v>0</v>
      </c>
      <c r="AG247" s="38">
        <f t="shared" si="53"/>
        <v>0</v>
      </c>
      <c r="AH247" s="38">
        <f t="shared" si="54"/>
        <v>0</v>
      </c>
    </row>
    <row r="248" spans="1:34" ht="14.5" x14ac:dyDescent="0.35">
      <c r="A248" s="39" t="s">
        <v>512</v>
      </c>
      <c r="B248" s="39" t="s">
        <v>722</v>
      </c>
      <c r="C248" s="39" t="s">
        <v>876</v>
      </c>
      <c r="D248" t="s">
        <v>214</v>
      </c>
      <c r="E248">
        <v>0.11799999999999999</v>
      </c>
      <c r="F248">
        <v>0</v>
      </c>
      <c r="G248">
        <v>0</v>
      </c>
      <c r="H248">
        <v>0</v>
      </c>
      <c r="I248" s="29">
        <f t="shared" si="55"/>
        <v>0.11799999999999999</v>
      </c>
      <c r="J248" s="31">
        <f t="shared" si="56"/>
        <v>0</v>
      </c>
      <c r="K248" s="31">
        <f t="shared" si="57"/>
        <v>0</v>
      </c>
      <c r="L248" s="31">
        <f t="shared" si="58"/>
        <v>0</v>
      </c>
      <c r="M248" s="31">
        <f t="shared" si="59"/>
        <v>100</v>
      </c>
      <c r="N248" s="45">
        <f t="shared" si="60"/>
        <v>100</v>
      </c>
      <c r="O248">
        <v>0</v>
      </c>
      <c r="P248">
        <v>1E-3</v>
      </c>
      <c r="Q248" s="15">
        <f t="shared" si="61"/>
        <v>1E-3</v>
      </c>
      <c r="R248">
        <v>4.0000000000000001E-3</v>
      </c>
      <c r="S248" s="29">
        <f t="shared" si="62"/>
        <v>5.0000000000000001E-3</v>
      </c>
      <c r="T248" s="31">
        <f t="shared" si="63"/>
        <v>0</v>
      </c>
      <c r="U248" s="31">
        <f t="shared" si="64"/>
        <v>0.84745762711864403</v>
      </c>
      <c r="V248" s="31">
        <f t="shared" si="65"/>
        <v>0.84745762711864403</v>
      </c>
      <c r="W248" s="31">
        <f t="shared" si="66"/>
        <v>3.3898305084745761</v>
      </c>
      <c r="X248" s="31">
        <f t="shared" si="67"/>
        <v>4.2372881355932206</v>
      </c>
      <c r="Z248" s="15">
        <v>0</v>
      </c>
      <c r="AA248" s="15">
        <v>0</v>
      </c>
      <c r="AB248" s="31">
        <f t="shared" si="51"/>
        <v>0</v>
      </c>
      <c r="AC248" s="31">
        <f t="shared" si="52"/>
        <v>0</v>
      </c>
      <c r="AE248" s="15">
        <v>3.0000000000000001E-3</v>
      </c>
      <c r="AF248" s="15">
        <v>4.0000000000000001E-3</v>
      </c>
      <c r="AG248" s="38">
        <f t="shared" si="53"/>
        <v>2.5423728813559325</v>
      </c>
      <c r="AH248" s="38">
        <f t="shared" si="54"/>
        <v>3.3898305084745761</v>
      </c>
    </row>
    <row r="249" spans="1:34" ht="14.5" x14ac:dyDescent="0.35">
      <c r="A249" s="39" t="s">
        <v>513</v>
      </c>
      <c r="B249" s="39" t="s">
        <v>723</v>
      </c>
      <c r="C249" s="39" t="s">
        <v>876</v>
      </c>
      <c r="D249" t="s">
        <v>214</v>
      </c>
      <c r="E249">
        <v>0.222</v>
      </c>
      <c r="F249">
        <v>0</v>
      </c>
      <c r="G249">
        <v>0</v>
      </c>
      <c r="H249">
        <v>0</v>
      </c>
      <c r="I249" s="29">
        <f t="shared" si="55"/>
        <v>0.222</v>
      </c>
      <c r="J249" s="31">
        <f t="shared" si="56"/>
        <v>0</v>
      </c>
      <c r="K249" s="31">
        <f t="shared" si="57"/>
        <v>0</v>
      </c>
      <c r="L249" s="31">
        <f t="shared" si="58"/>
        <v>0</v>
      </c>
      <c r="M249" s="31">
        <f t="shared" si="59"/>
        <v>100</v>
      </c>
      <c r="N249" s="45">
        <f t="shared" si="60"/>
        <v>100</v>
      </c>
      <c r="O249">
        <v>0</v>
      </c>
      <c r="P249">
        <v>0</v>
      </c>
      <c r="Q249" s="15">
        <f t="shared" si="61"/>
        <v>0</v>
      </c>
      <c r="R249">
        <v>1E-3</v>
      </c>
      <c r="S249" s="29">
        <f t="shared" si="62"/>
        <v>1E-3</v>
      </c>
      <c r="T249" s="31">
        <f t="shared" si="63"/>
        <v>0</v>
      </c>
      <c r="U249" s="31">
        <f t="shared" si="64"/>
        <v>0</v>
      </c>
      <c r="V249" s="31">
        <f t="shared" si="65"/>
        <v>0</v>
      </c>
      <c r="W249" s="31">
        <f t="shared" si="66"/>
        <v>0.45045045045045046</v>
      </c>
      <c r="X249" s="31">
        <f t="shared" si="67"/>
        <v>0.45045045045045046</v>
      </c>
      <c r="Z249" s="15">
        <v>0</v>
      </c>
      <c r="AA249" s="15">
        <v>0</v>
      </c>
      <c r="AB249" s="31">
        <f t="shared" si="51"/>
        <v>0</v>
      </c>
      <c r="AC249" s="31">
        <f t="shared" si="52"/>
        <v>0</v>
      </c>
      <c r="AE249" s="15">
        <v>0</v>
      </c>
      <c r="AF249" s="15">
        <v>1E-3</v>
      </c>
      <c r="AG249" s="38">
        <f t="shared" si="53"/>
        <v>0</v>
      </c>
      <c r="AH249" s="38">
        <f t="shared" si="54"/>
        <v>0.45045045045045046</v>
      </c>
    </row>
    <row r="250" spans="1:34" ht="14.5" x14ac:dyDescent="0.35">
      <c r="A250" s="39" t="s">
        <v>514</v>
      </c>
      <c r="B250" s="39" t="s">
        <v>724</v>
      </c>
      <c r="C250" s="39" t="s">
        <v>876</v>
      </c>
      <c r="D250" t="s">
        <v>214</v>
      </c>
      <c r="E250">
        <v>5.6000000000000001E-2</v>
      </c>
      <c r="F250">
        <v>0</v>
      </c>
      <c r="G250">
        <v>0</v>
      </c>
      <c r="H250">
        <v>0</v>
      </c>
      <c r="I250" s="29">
        <f t="shared" si="55"/>
        <v>5.6000000000000001E-2</v>
      </c>
      <c r="J250" s="31">
        <f t="shared" si="56"/>
        <v>0</v>
      </c>
      <c r="K250" s="31">
        <f t="shared" si="57"/>
        <v>0</v>
      </c>
      <c r="L250" s="31">
        <f t="shared" si="58"/>
        <v>0</v>
      </c>
      <c r="M250" s="31">
        <f t="shared" si="59"/>
        <v>100</v>
      </c>
      <c r="N250" s="45">
        <f t="shared" si="60"/>
        <v>100</v>
      </c>
      <c r="O250">
        <v>0</v>
      </c>
      <c r="P250">
        <v>0</v>
      </c>
      <c r="Q250" s="15">
        <f t="shared" si="61"/>
        <v>0</v>
      </c>
      <c r="R250">
        <v>0</v>
      </c>
      <c r="S250" s="29">
        <f t="shared" si="62"/>
        <v>0</v>
      </c>
      <c r="T250" s="31">
        <f t="shared" si="63"/>
        <v>0</v>
      </c>
      <c r="U250" s="31">
        <f t="shared" si="64"/>
        <v>0</v>
      </c>
      <c r="V250" s="31">
        <f t="shared" si="65"/>
        <v>0</v>
      </c>
      <c r="W250" s="31">
        <f t="shared" si="66"/>
        <v>0</v>
      </c>
      <c r="X250" s="31">
        <f t="shared" si="67"/>
        <v>0</v>
      </c>
      <c r="Z250" s="15">
        <v>0</v>
      </c>
      <c r="AA250" s="15">
        <v>0</v>
      </c>
      <c r="AB250" s="31">
        <f t="shared" si="51"/>
        <v>0</v>
      </c>
      <c r="AC250" s="31">
        <f t="shared" si="52"/>
        <v>0</v>
      </c>
      <c r="AE250" s="15">
        <v>0</v>
      </c>
      <c r="AF250" s="15">
        <v>0</v>
      </c>
      <c r="AG250" s="38">
        <f t="shared" si="53"/>
        <v>0</v>
      </c>
      <c r="AH250" s="38">
        <f t="shared" si="54"/>
        <v>0</v>
      </c>
    </row>
    <row r="251" spans="1:34" ht="14.5" x14ac:dyDescent="0.35">
      <c r="A251" s="39" t="s">
        <v>515</v>
      </c>
      <c r="B251" s="39" t="s">
        <v>725</v>
      </c>
      <c r="C251" s="39" t="s">
        <v>876</v>
      </c>
      <c r="D251" t="s">
        <v>51</v>
      </c>
      <c r="E251">
        <v>61.892000000000003</v>
      </c>
      <c r="F251">
        <v>0.83599999999999997</v>
      </c>
      <c r="G251">
        <v>0</v>
      </c>
      <c r="H251">
        <v>0</v>
      </c>
      <c r="I251" s="29">
        <f t="shared" si="55"/>
        <v>61.056000000000004</v>
      </c>
      <c r="J251" s="31">
        <f t="shared" si="56"/>
        <v>1.3507399987074258</v>
      </c>
      <c r="K251" s="31">
        <f t="shared" si="57"/>
        <v>0</v>
      </c>
      <c r="L251" s="31">
        <f t="shared" si="58"/>
        <v>0</v>
      </c>
      <c r="M251" s="31">
        <f t="shared" si="59"/>
        <v>98.649260001292575</v>
      </c>
      <c r="N251" s="45">
        <f t="shared" si="60"/>
        <v>100</v>
      </c>
      <c r="O251">
        <v>0.92500000000000004</v>
      </c>
      <c r="P251">
        <v>0.56200000000000006</v>
      </c>
      <c r="Q251" s="15">
        <f t="shared" si="61"/>
        <v>1.4870000000000001</v>
      </c>
      <c r="R251">
        <v>1.754</v>
      </c>
      <c r="S251" s="29">
        <f t="shared" si="62"/>
        <v>3.2410000000000001</v>
      </c>
      <c r="T251" s="31">
        <f t="shared" si="63"/>
        <v>1.4945388741679053</v>
      </c>
      <c r="U251" s="31">
        <f t="shared" si="64"/>
        <v>0.90803334841336525</v>
      </c>
      <c r="V251" s="31">
        <f t="shared" si="65"/>
        <v>2.4025722225812709</v>
      </c>
      <c r="W251" s="31">
        <f t="shared" si="66"/>
        <v>2.8339688489627091</v>
      </c>
      <c r="X251" s="31">
        <f t="shared" si="67"/>
        <v>5.2365410715439795</v>
      </c>
      <c r="Z251" s="15">
        <v>0</v>
      </c>
      <c r="AA251" s="15">
        <v>0</v>
      </c>
      <c r="AB251" s="31">
        <f t="shared" si="51"/>
        <v>0</v>
      </c>
      <c r="AC251" s="31">
        <f t="shared" si="52"/>
        <v>0</v>
      </c>
      <c r="AE251" s="15">
        <v>1.2609999999999999</v>
      </c>
      <c r="AF251" s="15">
        <v>2.153</v>
      </c>
      <c r="AG251" s="38">
        <f t="shared" si="53"/>
        <v>2.0374200219737606</v>
      </c>
      <c r="AH251" s="38">
        <f t="shared" si="54"/>
        <v>3.4786402119821624</v>
      </c>
    </row>
    <row r="252" spans="1:34" ht="14.5" x14ac:dyDescent="0.35">
      <c r="A252" s="39" t="s">
        <v>516</v>
      </c>
      <c r="B252" s="39" t="s">
        <v>726</v>
      </c>
      <c r="C252" s="39" t="s">
        <v>876</v>
      </c>
      <c r="D252" t="s">
        <v>214</v>
      </c>
      <c r="E252">
        <v>0.42299999999999999</v>
      </c>
      <c r="F252">
        <v>0</v>
      </c>
      <c r="G252">
        <v>0</v>
      </c>
      <c r="H252">
        <v>0</v>
      </c>
      <c r="I252" s="29">
        <f t="shared" si="55"/>
        <v>0.42299999999999999</v>
      </c>
      <c r="J252" s="31">
        <f t="shared" si="56"/>
        <v>0</v>
      </c>
      <c r="K252" s="31">
        <f t="shared" si="57"/>
        <v>0</v>
      </c>
      <c r="L252" s="31">
        <f t="shared" si="58"/>
        <v>0</v>
      </c>
      <c r="M252" s="31">
        <f t="shared" si="59"/>
        <v>100</v>
      </c>
      <c r="N252" s="45">
        <f t="shared" si="60"/>
        <v>100</v>
      </c>
      <c r="O252">
        <v>0</v>
      </c>
      <c r="P252">
        <v>0</v>
      </c>
      <c r="Q252" s="15">
        <f t="shared" si="61"/>
        <v>0</v>
      </c>
      <c r="R252">
        <v>0</v>
      </c>
      <c r="S252" s="29">
        <f t="shared" si="62"/>
        <v>0</v>
      </c>
      <c r="T252" s="31">
        <f t="shared" si="63"/>
        <v>0</v>
      </c>
      <c r="U252" s="31">
        <f t="shared" si="64"/>
        <v>0</v>
      </c>
      <c r="V252" s="31">
        <f t="shared" si="65"/>
        <v>0</v>
      </c>
      <c r="W252" s="31">
        <f t="shared" si="66"/>
        <v>0</v>
      </c>
      <c r="X252" s="31">
        <f t="shared" si="67"/>
        <v>0</v>
      </c>
      <c r="Z252" s="15">
        <v>0</v>
      </c>
      <c r="AA252" s="15">
        <v>0</v>
      </c>
      <c r="AB252" s="31">
        <f t="shared" si="51"/>
        <v>0</v>
      </c>
      <c r="AC252" s="31">
        <f t="shared" si="52"/>
        <v>0</v>
      </c>
      <c r="AE252" s="15">
        <v>0</v>
      </c>
      <c r="AF252" s="15">
        <v>0</v>
      </c>
      <c r="AG252" s="38">
        <f t="shared" si="53"/>
        <v>0</v>
      </c>
      <c r="AH252" s="38">
        <f t="shared" si="54"/>
        <v>0</v>
      </c>
    </row>
    <row r="253" spans="1:34" ht="14.5" x14ac:dyDescent="0.35">
      <c r="A253" s="39" t="s">
        <v>517</v>
      </c>
      <c r="B253" s="39" t="s">
        <v>727</v>
      </c>
      <c r="C253" s="39" t="s">
        <v>876</v>
      </c>
      <c r="D253" t="s">
        <v>59</v>
      </c>
      <c r="E253">
        <v>0.215</v>
      </c>
      <c r="F253">
        <v>0</v>
      </c>
      <c r="G253">
        <v>0</v>
      </c>
      <c r="H253">
        <v>0</v>
      </c>
      <c r="I253" s="29">
        <f t="shared" si="55"/>
        <v>0.215</v>
      </c>
      <c r="J253" s="31">
        <f t="shared" si="56"/>
        <v>0</v>
      </c>
      <c r="K253" s="31">
        <f t="shared" si="57"/>
        <v>0</v>
      </c>
      <c r="L253" s="31">
        <f t="shared" si="58"/>
        <v>0</v>
      </c>
      <c r="M253" s="31">
        <f t="shared" si="59"/>
        <v>100</v>
      </c>
      <c r="N253" s="45">
        <f t="shared" si="60"/>
        <v>100</v>
      </c>
      <c r="O253">
        <v>0</v>
      </c>
      <c r="P253">
        <v>0</v>
      </c>
      <c r="Q253" s="15">
        <f t="shared" si="61"/>
        <v>0</v>
      </c>
      <c r="R253">
        <v>1E-3</v>
      </c>
      <c r="S253" s="29">
        <f t="shared" si="62"/>
        <v>1E-3</v>
      </c>
      <c r="T253" s="31">
        <f t="shared" si="63"/>
        <v>0</v>
      </c>
      <c r="U253" s="31">
        <f t="shared" si="64"/>
        <v>0</v>
      </c>
      <c r="V253" s="31">
        <f t="shared" si="65"/>
        <v>0</v>
      </c>
      <c r="W253" s="31">
        <f t="shared" si="66"/>
        <v>0.46511627906976744</v>
      </c>
      <c r="X253" s="31">
        <f t="shared" si="67"/>
        <v>0.46511627906976744</v>
      </c>
      <c r="Z253" s="15">
        <v>0</v>
      </c>
      <c r="AA253" s="15">
        <v>0</v>
      </c>
      <c r="AB253" s="31">
        <f t="shared" si="51"/>
        <v>0</v>
      </c>
      <c r="AC253" s="31">
        <f t="shared" si="52"/>
        <v>0</v>
      </c>
      <c r="AE253" s="15">
        <v>0</v>
      </c>
      <c r="AF253" s="15">
        <v>1E-3</v>
      </c>
      <c r="AG253" s="38">
        <f t="shared" si="53"/>
        <v>0</v>
      </c>
      <c r="AH253" s="38">
        <f t="shared" si="54"/>
        <v>0.46511627906976744</v>
      </c>
    </row>
    <row r="254" spans="1:34" ht="14.5" x14ac:dyDescent="0.35">
      <c r="A254" s="39" t="s">
        <v>518</v>
      </c>
      <c r="B254" s="39" t="s">
        <v>728</v>
      </c>
      <c r="C254" s="39" t="s">
        <v>876</v>
      </c>
      <c r="D254" t="s">
        <v>214</v>
      </c>
      <c r="E254">
        <v>3.383</v>
      </c>
      <c r="F254">
        <v>0</v>
      </c>
      <c r="G254">
        <v>0</v>
      </c>
      <c r="H254">
        <v>0</v>
      </c>
      <c r="I254" s="29">
        <f t="shared" si="55"/>
        <v>3.383</v>
      </c>
      <c r="J254" s="31">
        <f t="shared" si="56"/>
        <v>0</v>
      </c>
      <c r="K254" s="31">
        <f t="shared" si="57"/>
        <v>0</v>
      </c>
      <c r="L254" s="31">
        <f t="shared" si="58"/>
        <v>0</v>
      </c>
      <c r="M254" s="31">
        <f t="shared" si="59"/>
        <v>100</v>
      </c>
      <c r="N254" s="45">
        <f t="shared" si="60"/>
        <v>100</v>
      </c>
      <c r="O254">
        <v>1.0999999999999999E-2</v>
      </c>
      <c r="P254">
        <v>4.0000000000000001E-3</v>
      </c>
      <c r="Q254" s="15">
        <f t="shared" si="61"/>
        <v>1.4999999999999999E-2</v>
      </c>
      <c r="R254">
        <v>6.3E-2</v>
      </c>
      <c r="S254" s="29">
        <f t="shared" si="62"/>
        <v>7.8E-2</v>
      </c>
      <c r="T254" s="31">
        <f t="shared" si="63"/>
        <v>0.32515518770322194</v>
      </c>
      <c r="U254" s="31">
        <f t="shared" si="64"/>
        <v>0.11823825007389892</v>
      </c>
      <c r="V254" s="31">
        <f t="shared" si="65"/>
        <v>0.44339343777712087</v>
      </c>
      <c r="W254" s="31">
        <f t="shared" si="66"/>
        <v>1.8622524386639077</v>
      </c>
      <c r="X254" s="31">
        <f t="shared" si="67"/>
        <v>2.3056458764410288</v>
      </c>
      <c r="Z254" s="15">
        <v>0</v>
      </c>
      <c r="AA254" s="15">
        <v>0</v>
      </c>
      <c r="AB254" s="31">
        <f t="shared" si="51"/>
        <v>0</v>
      </c>
      <c r="AC254" s="31">
        <f t="shared" si="52"/>
        <v>0</v>
      </c>
      <c r="AE254" s="15">
        <v>4.5999999999999999E-2</v>
      </c>
      <c r="AF254" s="15">
        <v>9.7000000000000003E-2</v>
      </c>
      <c r="AG254" s="38">
        <f t="shared" si="53"/>
        <v>1.3597398758498374</v>
      </c>
      <c r="AH254" s="38">
        <f t="shared" si="54"/>
        <v>2.8672775642920487</v>
      </c>
    </row>
    <row r="255" spans="1:34" ht="14.5" x14ac:dyDescent="0.35">
      <c r="A255" s="39" t="s">
        <v>519</v>
      </c>
      <c r="B255" s="39" t="s">
        <v>729</v>
      </c>
      <c r="C255" s="39" t="s">
        <v>876</v>
      </c>
      <c r="D255" t="s">
        <v>51</v>
      </c>
      <c r="E255">
        <v>0.58599999999999997</v>
      </c>
      <c r="F255">
        <v>0</v>
      </c>
      <c r="G255">
        <v>0</v>
      </c>
      <c r="H255">
        <v>0</v>
      </c>
      <c r="I255" s="29">
        <f t="shared" si="55"/>
        <v>0.58599999999999997</v>
      </c>
      <c r="J255" s="31">
        <f t="shared" si="56"/>
        <v>0</v>
      </c>
      <c r="K255" s="31">
        <f t="shared" si="57"/>
        <v>0</v>
      </c>
      <c r="L255" s="31">
        <f t="shared" si="58"/>
        <v>0</v>
      </c>
      <c r="M255" s="31">
        <f t="shared" si="59"/>
        <v>100</v>
      </c>
      <c r="N255" s="45">
        <f t="shared" si="60"/>
        <v>100</v>
      </c>
      <c r="O255">
        <v>0</v>
      </c>
      <c r="P255">
        <v>2.4E-2</v>
      </c>
      <c r="Q255" s="15">
        <f t="shared" si="61"/>
        <v>2.4E-2</v>
      </c>
      <c r="R255">
        <v>7.0000000000000007E-2</v>
      </c>
      <c r="S255" s="29">
        <f t="shared" si="62"/>
        <v>9.4E-2</v>
      </c>
      <c r="T255" s="31">
        <f t="shared" si="63"/>
        <v>0</v>
      </c>
      <c r="U255" s="31">
        <f t="shared" si="64"/>
        <v>4.0955631399317411</v>
      </c>
      <c r="V255" s="31">
        <f t="shared" si="65"/>
        <v>4.0955631399317411</v>
      </c>
      <c r="W255" s="31">
        <f t="shared" si="66"/>
        <v>11.945392491467578</v>
      </c>
      <c r="X255" s="31">
        <f t="shared" si="67"/>
        <v>16.040955631399317</v>
      </c>
      <c r="Z255" s="15">
        <v>0</v>
      </c>
      <c r="AA255" s="15">
        <v>0</v>
      </c>
      <c r="AB255" s="31">
        <f t="shared" si="51"/>
        <v>0</v>
      </c>
      <c r="AC255" s="31">
        <f t="shared" si="52"/>
        <v>0</v>
      </c>
      <c r="AE255" s="15">
        <v>0.08</v>
      </c>
      <c r="AF255" s="15">
        <v>0.10100000000000001</v>
      </c>
      <c r="AG255" s="38">
        <f t="shared" si="53"/>
        <v>13.651877133105803</v>
      </c>
      <c r="AH255" s="38">
        <f t="shared" si="54"/>
        <v>17.235494880546078</v>
      </c>
    </row>
    <row r="256" spans="1:34" ht="14.5" x14ac:dyDescent="0.35">
      <c r="A256" s="39" t="s">
        <v>520</v>
      </c>
      <c r="B256" s="39" t="s">
        <v>730</v>
      </c>
      <c r="C256" s="39" t="s">
        <v>876</v>
      </c>
      <c r="D256" t="s">
        <v>214</v>
      </c>
      <c r="E256">
        <v>6.4080000000000004</v>
      </c>
      <c r="F256">
        <v>8.0000000000000002E-3</v>
      </c>
      <c r="G256">
        <v>0</v>
      </c>
      <c r="H256">
        <v>1.2E-2</v>
      </c>
      <c r="I256" s="29">
        <f t="shared" si="55"/>
        <v>6.3880000000000008</v>
      </c>
      <c r="J256" s="31">
        <f t="shared" si="56"/>
        <v>0.12484394506866417</v>
      </c>
      <c r="K256" s="31">
        <f t="shared" si="57"/>
        <v>0</v>
      </c>
      <c r="L256" s="31">
        <f t="shared" si="58"/>
        <v>0.18726591760299627</v>
      </c>
      <c r="M256" s="31">
        <f t="shared" si="59"/>
        <v>99.687890137328353</v>
      </c>
      <c r="N256" s="45">
        <f t="shared" si="60"/>
        <v>100.00000000000001</v>
      </c>
      <c r="O256">
        <v>1.2E-2</v>
      </c>
      <c r="P256">
        <v>2E-3</v>
      </c>
      <c r="Q256" s="15">
        <f t="shared" si="61"/>
        <v>1.4E-2</v>
      </c>
      <c r="R256">
        <v>0.115</v>
      </c>
      <c r="S256" s="29">
        <f t="shared" si="62"/>
        <v>0.129</v>
      </c>
      <c r="T256" s="31">
        <f t="shared" si="63"/>
        <v>0.18726591760299627</v>
      </c>
      <c r="U256" s="31">
        <f t="shared" si="64"/>
        <v>3.1210986267166042E-2</v>
      </c>
      <c r="V256" s="31">
        <f t="shared" si="65"/>
        <v>0.2184769038701623</v>
      </c>
      <c r="W256" s="31">
        <f t="shared" si="66"/>
        <v>1.7946317103620473</v>
      </c>
      <c r="X256" s="31">
        <f t="shared" si="67"/>
        <v>2.0131086142322099</v>
      </c>
      <c r="Z256" s="15">
        <v>0</v>
      </c>
      <c r="AA256" s="15">
        <v>0</v>
      </c>
      <c r="AB256" s="31">
        <f t="shared" si="51"/>
        <v>0</v>
      </c>
      <c r="AC256" s="31">
        <f t="shared" si="52"/>
        <v>0</v>
      </c>
      <c r="AE256" s="15">
        <v>8.3000000000000004E-2</v>
      </c>
      <c r="AF256" s="15">
        <v>0.187</v>
      </c>
      <c r="AG256" s="38">
        <f t="shared" si="53"/>
        <v>1.2952559300873907</v>
      </c>
      <c r="AH256" s="38">
        <f t="shared" si="54"/>
        <v>2.9182272159800249</v>
      </c>
    </row>
    <row r="257" spans="1:34" ht="14.5" x14ac:dyDescent="0.35">
      <c r="A257" s="39" t="s">
        <v>521</v>
      </c>
      <c r="B257" s="39" t="s">
        <v>731</v>
      </c>
      <c r="C257" s="39" t="s">
        <v>876</v>
      </c>
      <c r="D257" t="s">
        <v>214</v>
      </c>
      <c r="E257">
        <v>2.536</v>
      </c>
      <c r="F257">
        <v>0</v>
      </c>
      <c r="G257">
        <v>0</v>
      </c>
      <c r="H257">
        <v>0</v>
      </c>
      <c r="I257" s="29">
        <f t="shared" si="55"/>
        <v>2.536</v>
      </c>
      <c r="J257" s="31">
        <f t="shared" si="56"/>
        <v>0</v>
      </c>
      <c r="K257" s="31">
        <f t="shared" si="57"/>
        <v>0</v>
      </c>
      <c r="L257" s="31">
        <f t="shared" si="58"/>
        <v>0</v>
      </c>
      <c r="M257" s="31">
        <f t="shared" si="59"/>
        <v>100</v>
      </c>
      <c r="N257" s="45">
        <f t="shared" si="60"/>
        <v>100</v>
      </c>
      <c r="O257">
        <v>1.2999999999999999E-2</v>
      </c>
      <c r="P257">
        <v>8.9999999999999993E-3</v>
      </c>
      <c r="Q257" s="15">
        <f t="shared" si="61"/>
        <v>2.1999999999999999E-2</v>
      </c>
      <c r="R257">
        <v>0.05</v>
      </c>
      <c r="S257" s="29">
        <f t="shared" si="62"/>
        <v>7.2000000000000008E-2</v>
      </c>
      <c r="T257" s="31">
        <f t="shared" si="63"/>
        <v>0.51261829652996838</v>
      </c>
      <c r="U257" s="31">
        <f t="shared" si="64"/>
        <v>0.35488958990536273</v>
      </c>
      <c r="V257" s="31">
        <f t="shared" si="65"/>
        <v>0.86750788643533117</v>
      </c>
      <c r="W257" s="31">
        <f t="shared" si="66"/>
        <v>1.9716088328075712</v>
      </c>
      <c r="X257" s="31">
        <f t="shared" si="67"/>
        <v>2.8391167192429028</v>
      </c>
      <c r="Z257" s="15">
        <v>0</v>
      </c>
      <c r="AA257" s="15">
        <v>0</v>
      </c>
      <c r="AB257" s="31">
        <f t="shared" si="51"/>
        <v>0</v>
      </c>
      <c r="AC257" s="31">
        <f t="shared" si="52"/>
        <v>0</v>
      </c>
      <c r="AE257" s="15">
        <v>4.1000000000000002E-2</v>
      </c>
      <c r="AF257" s="15">
        <v>5.8000000000000003E-2</v>
      </c>
      <c r="AG257" s="38">
        <f t="shared" si="53"/>
        <v>1.6167192429022081</v>
      </c>
      <c r="AH257" s="38">
        <f t="shared" si="54"/>
        <v>2.2870662460567823</v>
      </c>
    </row>
    <row r="258" spans="1:34" ht="14.5" x14ac:dyDescent="0.35">
      <c r="A258" s="39" t="s">
        <v>522</v>
      </c>
      <c r="B258" s="39" t="s">
        <v>732</v>
      </c>
      <c r="C258" s="39" t="s">
        <v>876</v>
      </c>
      <c r="D258" t="s">
        <v>214</v>
      </c>
      <c r="E258">
        <v>0.10299999999999999</v>
      </c>
      <c r="F258">
        <v>0</v>
      </c>
      <c r="G258">
        <v>0</v>
      </c>
      <c r="H258">
        <v>0</v>
      </c>
      <c r="I258" s="29">
        <f t="shared" si="55"/>
        <v>0.10299999999999999</v>
      </c>
      <c r="J258" s="31">
        <f t="shared" si="56"/>
        <v>0</v>
      </c>
      <c r="K258" s="31">
        <f t="shared" si="57"/>
        <v>0</v>
      </c>
      <c r="L258" s="31">
        <f t="shared" si="58"/>
        <v>0</v>
      </c>
      <c r="M258" s="31">
        <f t="shared" si="59"/>
        <v>100</v>
      </c>
      <c r="N258" s="45">
        <f t="shared" si="60"/>
        <v>100</v>
      </c>
      <c r="O258">
        <v>0</v>
      </c>
      <c r="P258">
        <v>0</v>
      </c>
      <c r="Q258" s="15">
        <f t="shared" si="61"/>
        <v>0</v>
      </c>
      <c r="R258">
        <v>0</v>
      </c>
      <c r="S258" s="29">
        <f t="shared" si="62"/>
        <v>0</v>
      </c>
      <c r="T258" s="31">
        <f t="shared" si="63"/>
        <v>0</v>
      </c>
      <c r="U258" s="31">
        <f t="shared" si="64"/>
        <v>0</v>
      </c>
      <c r="V258" s="31">
        <f t="shared" si="65"/>
        <v>0</v>
      </c>
      <c r="W258" s="31">
        <f t="shared" si="66"/>
        <v>0</v>
      </c>
      <c r="X258" s="31">
        <f t="shared" si="67"/>
        <v>0</v>
      </c>
      <c r="Z258" s="15">
        <v>0</v>
      </c>
      <c r="AA258" s="15">
        <v>0</v>
      </c>
      <c r="AB258" s="31">
        <f t="shared" ref="AB258:AB321" si="68">(Z258/E258)*100</f>
        <v>0</v>
      </c>
      <c r="AC258" s="31">
        <f t="shared" ref="AC258:AC321" si="69">(AA258/E258)*100</f>
        <v>0</v>
      </c>
      <c r="AE258" s="15">
        <v>0</v>
      </c>
      <c r="AF258" s="15">
        <v>0</v>
      </c>
      <c r="AG258" s="38">
        <f t="shared" ref="AG258:AG321" si="70">(AE258/E258)*100</f>
        <v>0</v>
      </c>
      <c r="AH258" s="38">
        <f t="shared" ref="AH258:AH321" si="71">(AF258/E258)*100</f>
        <v>0</v>
      </c>
    </row>
    <row r="259" spans="1:34" ht="14.5" x14ac:dyDescent="0.35">
      <c r="A259" s="39" t="s">
        <v>523</v>
      </c>
      <c r="B259" s="39" t="s">
        <v>733</v>
      </c>
      <c r="C259" s="39" t="s">
        <v>876</v>
      </c>
      <c r="D259" t="s">
        <v>214</v>
      </c>
      <c r="E259">
        <v>1.466</v>
      </c>
      <c r="F259">
        <v>0</v>
      </c>
      <c r="G259">
        <v>0</v>
      </c>
      <c r="H259">
        <v>0</v>
      </c>
      <c r="I259" s="29">
        <f t="shared" ref="I259:I322" si="72">E259-F259-G259-H259</f>
        <v>1.466</v>
      </c>
      <c r="J259" s="31">
        <f t="shared" ref="J259:J322" si="73">F259/E259*100</f>
        <v>0</v>
      </c>
      <c r="K259" s="31">
        <f t="shared" ref="K259:K322" si="74">G259/E259*100</f>
        <v>0</v>
      </c>
      <c r="L259" s="31">
        <f t="shared" ref="L259:L322" si="75">H259/E259*100</f>
        <v>0</v>
      </c>
      <c r="M259" s="31">
        <f t="shared" ref="M259:M322" si="76">I259/E259*100</f>
        <v>100</v>
      </c>
      <c r="N259" s="45">
        <f t="shared" ref="N259:N322" si="77">SUM(J259:M259)</f>
        <v>100</v>
      </c>
      <c r="O259">
        <v>0</v>
      </c>
      <c r="P259">
        <v>0</v>
      </c>
      <c r="Q259" s="15">
        <f t="shared" ref="Q259:Q322" si="78">O259+P259</f>
        <v>0</v>
      </c>
      <c r="R259">
        <v>4.7E-2</v>
      </c>
      <c r="S259" s="29">
        <f t="shared" ref="S259:S322" si="79">Q259+R259</f>
        <v>4.7E-2</v>
      </c>
      <c r="T259" s="31">
        <f t="shared" ref="T259:T322" si="80">O259/E259*100</f>
        <v>0</v>
      </c>
      <c r="U259" s="31">
        <f t="shared" ref="U259:U322" si="81">P259/E259*100</f>
        <v>0</v>
      </c>
      <c r="V259" s="31">
        <f t="shared" ref="V259:V322" si="82">Q259/E259*100</f>
        <v>0</v>
      </c>
      <c r="W259" s="31">
        <f t="shared" ref="W259:W322" si="83">R259/E259*100</f>
        <v>3.2060027285129604</v>
      </c>
      <c r="X259" s="31">
        <f t="shared" ref="X259:X322" si="84">S259/E259*100</f>
        <v>3.2060027285129604</v>
      </c>
      <c r="Z259" s="15">
        <v>0</v>
      </c>
      <c r="AA259" s="15">
        <v>0</v>
      </c>
      <c r="AB259" s="31">
        <f t="shared" si="68"/>
        <v>0</v>
      </c>
      <c r="AC259" s="31">
        <f t="shared" si="69"/>
        <v>0</v>
      </c>
      <c r="AE259" s="15">
        <v>2.8000000000000001E-2</v>
      </c>
      <c r="AF259" s="15">
        <v>7.4999999999999997E-2</v>
      </c>
      <c r="AG259" s="38">
        <f t="shared" si="70"/>
        <v>1.9099590723055935</v>
      </c>
      <c r="AH259" s="38">
        <f t="shared" si="71"/>
        <v>5.1159618008185541</v>
      </c>
    </row>
    <row r="260" spans="1:34" ht="14.5" x14ac:dyDescent="0.35">
      <c r="A260" s="39" t="s">
        <v>524</v>
      </c>
      <c r="B260" s="39" t="s">
        <v>734</v>
      </c>
      <c r="C260" s="39" t="s">
        <v>876</v>
      </c>
      <c r="D260" t="s">
        <v>214</v>
      </c>
      <c r="E260">
        <v>15.885</v>
      </c>
      <c r="F260">
        <v>0</v>
      </c>
      <c r="G260">
        <v>0</v>
      </c>
      <c r="H260">
        <v>0</v>
      </c>
      <c r="I260" s="29">
        <f t="shared" si="72"/>
        <v>15.885</v>
      </c>
      <c r="J260" s="31">
        <f t="shared" si="73"/>
        <v>0</v>
      </c>
      <c r="K260" s="31">
        <f t="shared" si="74"/>
        <v>0</v>
      </c>
      <c r="L260" s="31">
        <f t="shared" si="75"/>
        <v>0</v>
      </c>
      <c r="M260" s="31">
        <f t="shared" si="76"/>
        <v>100</v>
      </c>
      <c r="N260" s="45">
        <f t="shared" si="77"/>
        <v>100</v>
      </c>
      <c r="O260">
        <v>0.30599999999999999</v>
      </c>
      <c r="P260">
        <v>0.11799999999999999</v>
      </c>
      <c r="Q260" s="15">
        <f t="shared" si="78"/>
        <v>0.42399999999999999</v>
      </c>
      <c r="R260">
        <v>0.42299999999999999</v>
      </c>
      <c r="S260" s="29">
        <f t="shared" si="79"/>
        <v>0.84699999999999998</v>
      </c>
      <c r="T260" s="31">
        <f t="shared" si="80"/>
        <v>1.9263456090651558</v>
      </c>
      <c r="U260" s="31">
        <f t="shared" si="81"/>
        <v>0.74283915643689014</v>
      </c>
      <c r="V260" s="31">
        <f t="shared" si="82"/>
        <v>2.6691847655020458</v>
      </c>
      <c r="W260" s="31">
        <f t="shared" si="83"/>
        <v>2.6628895184135977</v>
      </c>
      <c r="X260" s="31">
        <f t="shared" si="84"/>
        <v>5.3320742839156434</v>
      </c>
      <c r="Z260" s="15">
        <v>0</v>
      </c>
      <c r="AA260" s="15">
        <v>0</v>
      </c>
      <c r="AB260" s="31">
        <f t="shared" si="68"/>
        <v>0</v>
      </c>
      <c r="AC260" s="31">
        <f t="shared" si="69"/>
        <v>0</v>
      </c>
      <c r="AE260" s="15">
        <v>0.27500000000000002</v>
      </c>
      <c r="AF260" s="15">
        <v>0.56299999999999994</v>
      </c>
      <c r="AG260" s="38">
        <f t="shared" si="70"/>
        <v>1.7311929493232612</v>
      </c>
      <c r="AH260" s="38">
        <f t="shared" si="71"/>
        <v>3.5442241107963484</v>
      </c>
    </row>
    <row r="261" spans="1:34" ht="14.5" x14ac:dyDescent="0.35">
      <c r="A261" s="39" t="s">
        <v>525</v>
      </c>
      <c r="B261" s="39" t="s">
        <v>735</v>
      </c>
      <c r="C261" s="39" t="s">
        <v>876</v>
      </c>
      <c r="D261" t="s">
        <v>214</v>
      </c>
      <c r="E261">
        <v>0.63400000000000001</v>
      </c>
      <c r="F261">
        <v>0</v>
      </c>
      <c r="G261">
        <v>0</v>
      </c>
      <c r="H261">
        <v>0</v>
      </c>
      <c r="I261" s="29">
        <f t="shared" si="72"/>
        <v>0.63400000000000001</v>
      </c>
      <c r="J261" s="31">
        <f t="shared" si="73"/>
        <v>0</v>
      </c>
      <c r="K261" s="31">
        <f t="shared" si="74"/>
        <v>0</v>
      </c>
      <c r="L261" s="31">
        <f t="shared" si="75"/>
        <v>0</v>
      </c>
      <c r="M261" s="31">
        <f t="shared" si="76"/>
        <v>100</v>
      </c>
      <c r="N261" s="45">
        <f t="shared" si="77"/>
        <v>100</v>
      </c>
      <c r="O261">
        <v>8.9999999999999993E-3</v>
      </c>
      <c r="P261">
        <v>8.0000000000000002E-3</v>
      </c>
      <c r="Q261" s="15">
        <f t="shared" si="78"/>
        <v>1.7000000000000001E-2</v>
      </c>
      <c r="R261">
        <v>1.0999999999999999E-2</v>
      </c>
      <c r="S261" s="29">
        <f t="shared" si="79"/>
        <v>2.8000000000000001E-2</v>
      </c>
      <c r="T261" s="31">
        <f t="shared" si="80"/>
        <v>1.4195583596214509</v>
      </c>
      <c r="U261" s="31">
        <f t="shared" si="81"/>
        <v>1.2618296529968454</v>
      </c>
      <c r="V261" s="31">
        <f t="shared" si="82"/>
        <v>2.6813880126182967</v>
      </c>
      <c r="W261" s="31">
        <f t="shared" si="83"/>
        <v>1.7350157728706623</v>
      </c>
      <c r="X261" s="31">
        <f t="shared" si="84"/>
        <v>4.4164037854889591</v>
      </c>
      <c r="Z261" s="15">
        <v>0</v>
      </c>
      <c r="AA261" s="15">
        <v>0</v>
      </c>
      <c r="AB261" s="31">
        <f t="shared" si="68"/>
        <v>0</v>
      </c>
      <c r="AC261" s="31">
        <f t="shared" si="69"/>
        <v>0</v>
      </c>
      <c r="AE261" s="15">
        <v>1.0999999999999999E-2</v>
      </c>
      <c r="AF261" s="15">
        <v>0.04</v>
      </c>
      <c r="AG261" s="38">
        <f t="shared" si="70"/>
        <v>1.7350157728706623</v>
      </c>
      <c r="AH261" s="38">
        <f t="shared" si="71"/>
        <v>6.309148264984227</v>
      </c>
    </row>
    <row r="262" spans="1:34" ht="14.5" x14ac:dyDescent="0.35">
      <c r="A262" s="39" t="s">
        <v>526</v>
      </c>
      <c r="B262" s="39" t="s">
        <v>736</v>
      </c>
      <c r="C262" s="39" t="s">
        <v>876</v>
      </c>
      <c r="D262" t="s">
        <v>214</v>
      </c>
      <c r="E262">
        <v>8.141</v>
      </c>
      <c r="F262">
        <v>0.51800000000000002</v>
      </c>
      <c r="G262">
        <v>0</v>
      </c>
      <c r="H262">
        <v>0</v>
      </c>
      <c r="I262" s="29">
        <f t="shared" si="72"/>
        <v>7.6230000000000002</v>
      </c>
      <c r="J262" s="31">
        <f t="shared" si="73"/>
        <v>6.3628546861564921</v>
      </c>
      <c r="K262" s="31">
        <f t="shared" si="74"/>
        <v>0</v>
      </c>
      <c r="L262" s="31">
        <f t="shared" si="75"/>
        <v>0</v>
      </c>
      <c r="M262" s="31">
        <f t="shared" si="76"/>
        <v>93.637145313843504</v>
      </c>
      <c r="N262" s="45">
        <f t="shared" si="77"/>
        <v>100</v>
      </c>
      <c r="O262">
        <v>0.185</v>
      </c>
      <c r="P262">
        <v>0.13300000000000001</v>
      </c>
      <c r="Q262" s="15">
        <f t="shared" si="78"/>
        <v>0.318</v>
      </c>
      <c r="R262">
        <v>0.307</v>
      </c>
      <c r="S262" s="29">
        <f t="shared" si="79"/>
        <v>0.625</v>
      </c>
      <c r="T262" s="31">
        <f t="shared" si="80"/>
        <v>2.272448102198747</v>
      </c>
      <c r="U262" s="31">
        <f t="shared" si="81"/>
        <v>1.6337059329320724</v>
      </c>
      <c r="V262" s="31">
        <f t="shared" si="82"/>
        <v>3.9061540351308195</v>
      </c>
      <c r="W262" s="31">
        <f t="shared" si="83"/>
        <v>3.7710354993244071</v>
      </c>
      <c r="X262" s="31">
        <f t="shared" si="84"/>
        <v>7.677189534455227</v>
      </c>
      <c r="Z262" s="15">
        <v>0</v>
      </c>
      <c r="AA262" s="15">
        <v>0</v>
      </c>
      <c r="AB262" s="31">
        <f t="shared" si="68"/>
        <v>0</v>
      </c>
      <c r="AC262" s="31">
        <f t="shared" si="69"/>
        <v>0</v>
      </c>
      <c r="AE262" s="15">
        <v>0.22600000000000001</v>
      </c>
      <c r="AF262" s="15">
        <v>0.38700000000000001</v>
      </c>
      <c r="AG262" s="38">
        <f t="shared" si="70"/>
        <v>2.7760717356590101</v>
      </c>
      <c r="AH262" s="38">
        <f t="shared" si="71"/>
        <v>4.7537157597346766</v>
      </c>
    </row>
    <row r="263" spans="1:34" ht="14.5" x14ac:dyDescent="0.35">
      <c r="A263" s="39" t="s">
        <v>527</v>
      </c>
      <c r="B263" s="39" t="s">
        <v>737</v>
      </c>
      <c r="C263" s="39" t="s">
        <v>876</v>
      </c>
      <c r="D263" t="s">
        <v>214</v>
      </c>
      <c r="E263">
        <v>8.4749999999999996</v>
      </c>
      <c r="F263">
        <v>0</v>
      </c>
      <c r="G263">
        <v>0</v>
      </c>
      <c r="H263">
        <v>0</v>
      </c>
      <c r="I263" s="29">
        <f t="shared" si="72"/>
        <v>8.4749999999999996</v>
      </c>
      <c r="J263" s="31">
        <f t="shared" si="73"/>
        <v>0</v>
      </c>
      <c r="K263" s="31">
        <f t="shared" si="74"/>
        <v>0</v>
      </c>
      <c r="L263" s="31">
        <f t="shared" si="75"/>
        <v>0</v>
      </c>
      <c r="M263" s="31">
        <f t="shared" si="76"/>
        <v>100</v>
      </c>
      <c r="N263" s="45">
        <f t="shared" si="77"/>
        <v>100</v>
      </c>
      <c r="O263">
        <v>0.17199999999999999</v>
      </c>
      <c r="P263">
        <v>0.14399999999999999</v>
      </c>
      <c r="Q263" s="15">
        <f t="shared" si="78"/>
        <v>0.31599999999999995</v>
      </c>
      <c r="R263">
        <v>0.36299999999999999</v>
      </c>
      <c r="S263" s="29">
        <f t="shared" si="79"/>
        <v>0.67899999999999994</v>
      </c>
      <c r="T263" s="31">
        <f t="shared" si="80"/>
        <v>2.0294985250737465</v>
      </c>
      <c r="U263" s="31">
        <f t="shared" si="81"/>
        <v>1.6991150442477878</v>
      </c>
      <c r="V263" s="31">
        <f t="shared" si="82"/>
        <v>3.7286135693215336</v>
      </c>
      <c r="W263" s="31">
        <f t="shared" si="83"/>
        <v>4.283185840707965</v>
      </c>
      <c r="X263" s="31">
        <f t="shared" si="84"/>
        <v>8.0117994100294982</v>
      </c>
      <c r="Z263" s="15">
        <v>0</v>
      </c>
      <c r="AA263" s="15">
        <v>0</v>
      </c>
      <c r="AB263" s="31">
        <f t="shared" si="68"/>
        <v>0</v>
      </c>
      <c r="AC263" s="31">
        <f t="shared" si="69"/>
        <v>0</v>
      </c>
      <c r="AE263" s="15">
        <v>0.23400000000000001</v>
      </c>
      <c r="AF263" s="15">
        <v>0.40600000000000003</v>
      </c>
      <c r="AG263" s="38">
        <f t="shared" si="70"/>
        <v>2.7610619469026552</v>
      </c>
      <c r="AH263" s="38">
        <f t="shared" si="71"/>
        <v>4.7905604719764021</v>
      </c>
    </row>
    <row r="264" spans="1:34" ht="14.5" x14ac:dyDescent="0.35">
      <c r="A264" s="39" t="s">
        <v>528</v>
      </c>
      <c r="B264" s="39" t="s">
        <v>738</v>
      </c>
      <c r="C264" s="39" t="s">
        <v>876</v>
      </c>
      <c r="D264" t="s">
        <v>214</v>
      </c>
      <c r="E264">
        <v>1.974</v>
      </c>
      <c r="F264">
        <v>0</v>
      </c>
      <c r="G264">
        <v>0</v>
      </c>
      <c r="H264">
        <v>0</v>
      </c>
      <c r="I264" s="29">
        <f t="shared" si="72"/>
        <v>1.974</v>
      </c>
      <c r="J264" s="31">
        <f t="shared" si="73"/>
        <v>0</v>
      </c>
      <c r="K264" s="31">
        <f t="shared" si="74"/>
        <v>0</v>
      </c>
      <c r="L264" s="31">
        <f t="shared" si="75"/>
        <v>0</v>
      </c>
      <c r="M264" s="31">
        <f t="shared" si="76"/>
        <v>100</v>
      </c>
      <c r="N264" s="45">
        <f t="shared" si="77"/>
        <v>100</v>
      </c>
      <c r="O264">
        <v>0</v>
      </c>
      <c r="P264">
        <v>1.2E-2</v>
      </c>
      <c r="Q264" s="15">
        <f t="shared" si="78"/>
        <v>1.2E-2</v>
      </c>
      <c r="R264">
        <v>7.9000000000000001E-2</v>
      </c>
      <c r="S264" s="29">
        <f t="shared" si="79"/>
        <v>9.0999999999999998E-2</v>
      </c>
      <c r="T264" s="31">
        <f t="shared" si="80"/>
        <v>0</v>
      </c>
      <c r="U264" s="31">
        <f t="shared" si="81"/>
        <v>0.60790273556231</v>
      </c>
      <c r="V264" s="31">
        <f t="shared" si="82"/>
        <v>0.60790273556231</v>
      </c>
      <c r="W264" s="31">
        <f t="shared" si="83"/>
        <v>4.0020263424518747</v>
      </c>
      <c r="X264" s="31">
        <f t="shared" si="84"/>
        <v>4.6099290780141837</v>
      </c>
      <c r="Z264" s="15">
        <v>0</v>
      </c>
      <c r="AA264" s="15">
        <v>0</v>
      </c>
      <c r="AB264" s="31">
        <f t="shared" si="68"/>
        <v>0</v>
      </c>
      <c r="AC264" s="31">
        <f t="shared" si="69"/>
        <v>0</v>
      </c>
      <c r="AE264" s="15">
        <v>6.9000000000000006E-2</v>
      </c>
      <c r="AF264" s="15">
        <v>0.106</v>
      </c>
      <c r="AG264" s="38">
        <f t="shared" si="70"/>
        <v>3.495440729483283</v>
      </c>
      <c r="AH264" s="38">
        <f t="shared" si="71"/>
        <v>5.3698074974670718</v>
      </c>
    </row>
    <row r="265" spans="1:34" ht="14.5" x14ac:dyDescent="0.35">
      <c r="A265" s="39" t="s">
        <v>529</v>
      </c>
      <c r="B265" s="39" t="s">
        <v>739</v>
      </c>
      <c r="C265" s="39" t="s">
        <v>876</v>
      </c>
      <c r="D265" t="s">
        <v>214</v>
      </c>
      <c r="E265">
        <v>1.518</v>
      </c>
      <c r="F265">
        <v>0</v>
      </c>
      <c r="G265">
        <v>0</v>
      </c>
      <c r="H265">
        <v>0</v>
      </c>
      <c r="I265" s="29">
        <f t="shared" si="72"/>
        <v>1.518</v>
      </c>
      <c r="J265" s="31">
        <f t="shared" si="73"/>
        <v>0</v>
      </c>
      <c r="K265" s="31">
        <f t="shared" si="74"/>
        <v>0</v>
      </c>
      <c r="L265" s="31">
        <f t="shared" si="75"/>
        <v>0</v>
      </c>
      <c r="M265" s="31">
        <f t="shared" si="76"/>
        <v>100</v>
      </c>
      <c r="N265" s="45">
        <f t="shared" si="77"/>
        <v>100</v>
      </c>
      <c r="O265">
        <v>2E-3</v>
      </c>
      <c r="P265">
        <v>0</v>
      </c>
      <c r="Q265" s="15">
        <f t="shared" si="78"/>
        <v>2E-3</v>
      </c>
      <c r="R265">
        <v>8.0000000000000002E-3</v>
      </c>
      <c r="S265" s="29">
        <f t="shared" si="79"/>
        <v>0.01</v>
      </c>
      <c r="T265" s="31">
        <f t="shared" si="80"/>
        <v>0.13175230566534915</v>
      </c>
      <c r="U265" s="31">
        <f t="shared" si="81"/>
        <v>0</v>
      </c>
      <c r="V265" s="31">
        <f t="shared" si="82"/>
        <v>0.13175230566534915</v>
      </c>
      <c r="W265" s="31">
        <f t="shared" si="83"/>
        <v>0.5270092226613966</v>
      </c>
      <c r="X265" s="31">
        <f t="shared" si="84"/>
        <v>0.65876152832674573</v>
      </c>
      <c r="Z265" s="15">
        <v>0</v>
      </c>
      <c r="AA265" s="15">
        <v>0</v>
      </c>
      <c r="AB265" s="31">
        <f t="shared" si="68"/>
        <v>0</v>
      </c>
      <c r="AC265" s="31">
        <f t="shared" si="69"/>
        <v>0</v>
      </c>
      <c r="AE265" s="15">
        <v>2E-3</v>
      </c>
      <c r="AF265" s="15">
        <v>7.3999999999999996E-2</v>
      </c>
      <c r="AG265" s="38">
        <f t="shared" si="70"/>
        <v>0.13175230566534915</v>
      </c>
      <c r="AH265" s="38">
        <f t="shared" si="71"/>
        <v>4.874835309617918</v>
      </c>
    </row>
    <row r="266" spans="1:34" ht="14.5" x14ac:dyDescent="0.35">
      <c r="A266" s="39" t="s">
        <v>530</v>
      </c>
      <c r="B266" s="39" t="s">
        <v>740</v>
      </c>
      <c r="C266" s="39" t="s">
        <v>876</v>
      </c>
      <c r="D266" t="s">
        <v>214</v>
      </c>
      <c r="E266">
        <v>2.7480000000000002</v>
      </c>
      <c r="F266">
        <v>0</v>
      </c>
      <c r="G266">
        <v>0</v>
      </c>
      <c r="H266">
        <v>0</v>
      </c>
      <c r="I266" s="29">
        <f t="shared" si="72"/>
        <v>2.7480000000000002</v>
      </c>
      <c r="J266" s="31">
        <f t="shared" si="73"/>
        <v>0</v>
      </c>
      <c r="K266" s="31">
        <f t="shared" si="74"/>
        <v>0</v>
      </c>
      <c r="L266" s="31">
        <f t="shared" si="75"/>
        <v>0</v>
      </c>
      <c r="M266" s="31">
        <f t="shared" si="76"/>
        <v>100</v>
      </c>
      <c r="N266" s="45">
        <f t="shared" si="77"/>
        <v>100</v>
      </c>
      <c r="O266">
        <v>0.04</v>
      </c>
      <c r="P266">
        <v>3.4000000000000002E-2</v>
      </c>
      <c r="Q266" s="15">
        <f t="shared" si="78"/>
        <v>7.400000000000001E-2</v>
      </c>
      <c r="R266">
        <v>0.254</v>
      </c>
      <c r="S266" s="29">
        <f t="shared" si="79"/>
        <v>0.32800000000000001</v>
      </c>
      <c r="T266" s="31">
        <f t="shared" si="80"/>
        <v>1.4556040756914119</v>
      </c>
      <c r="U266" s="31">
        <f t="shared" si="81"/>
        <v>1.2372634643377001</v>
      </c>
      <c r="V266" s="31">
        <f t="shared" si="82"/>
        <v>2.6928675400291122</v>
      </c>
      <c r="W266" s="31">
        <f t="shared" si="83"/>
        <v>9.2430858806404661</v>
      </c>
      <c r="X266" s="31">
        <f t="shared" si="84"/>
        <v>11.935953420669577</v>
      </c>
      <c r="Z266" s="15">
        <v>0</v>
      </c>
      <c r="AA266" s="15">
        <v>0</v>
      </c>
      <c r="AB266" s="31">
        <f t="shared" si="68"/>
        <v>0</v>
      </c>
      <c r="AC266" s="31">
        <f t="shared" si="69"/>
        <v>0</v>
      </c>
      <c r="AE266" s="15">
        <v>0.114</v>
      </c>
      <c r="AF266" s="15">
        <v>0.29599999999999999</v>
      </c>
      <c r="AG266" s="38">
        <f t="shared" si="70"/>
        <v>4.1484716157205241</v>
      </c>
      <c r="AH266" s="38">
        <f t="shared" si="71"/>
        <v>10.771470160116447</v>
      </c>
    </row>
    <row r="267" spans="1:34" ht="14.5" x14ac:dyDescent="0.35">
      <c r="A267" s="39" t="s">
        <v>531</v>
      </c>
      <c r="B267" s="39" t="s">
        <v>741</v>
      </c>
      <c r="C267" s="39" t="s">
        <v>876</v>
      </c>
      <c r="D267" t="s">
        <v>214</v>
      </c>
      <c r="E267">
        <v>1.583</v>
      </c>
      <c r="F267">
        <v>0</v>
      </c>
      <c r="G267">
        <v>0</v>
      </c>
      <c r="H267">
        <v>0</v>
      </c>
      <c r="I267" s="29">
        <f t="shared" si="72"/>
        <v>1.583</v>
      </c>
      <c r="J267" s="31">
        <f t="shared" si="73"/>
        <v>0</v>
      </c>
      <c r="K267" s="31">
        <f t="shared" si="74"/>
        <v>0</v>
      </c>
      <c r="L267" s="31">
        <f t="shared" si="75"/>
        <v>0</v>
      </c>
      <c r="M267" s="31">
        <f t="shared" si="76"/>
        <v>100</v>
      </c>
      <c r="N267" s="45">
        <f t="shared" si="77"/>
        <v>100</v>
      </c>
      <c r="O267">
        <v>1.2999999999999999E-2</v>
      </c>
      <c r="P267">
        <v>8.2000000000000003E-2</v>
      </c>
      <c r="Q267" s="15">
        <f t="shared" si="78"/>
        <v>9.5000000000000001E-2</v>
      </c>
      <c r="R267">
        <v>0.14099999999999999</v>
      </c>
      <c r="S267" s="29">
        <f t="shared" si="79"/>
        <v>0.23599999999999999</v>
      </c>
      <c r="T267" s="31">
        <f t="shared" si="80"/>
        <v>0.82122552116235004</v>
      </c>
      <c r="U267" s="31">
        <f t="shared" si="81"/>
        <v>5.1800379027163617</v>
      </c>
      <c r="V267" s="31">
        <f t="shared" si="82"/>
        <v>6.0012634238787115</v>
      </c>
      <c r="W267" s="31">
        <f t="shared" si="83"/>
        <v>8.9071383449147188</v>
      </c>
      <c r="X267" s="31">
        <f t="shared" si="84"/>
        <v>14.90840176879343</v>
      </c>
      <c r="Z267" s="15">
        <v>0</v>
      </c>
      <c r="AA267" s="15">
        <v>0</v>
      </c>
      <c r="AB267" s="31">
        <f t="shared" si="68"/>
        <v>0</v>
      </c>
      <c r="AC267" s="31">
        <f t="shared" si="69"/>
        <v>0</v>
      </c>
      <c r="AE267" s="15">
        <v>0.109</v>
      </c>
      <c r="AF267" s="15">
        <v>0.11</v>
      </c>
      <c r="AG267" s="38">
        <f t="shared" si="70"/>
        <v>6.8856601389766263</v>
      </c>
      <c r="AH267" s="38">
        <f t="shared" si="71"/>
        <v>6.9488313329121922</v>
      </c>
    </row>
    <row r="268" spans="1:34" ht="14.5" x14ac:dyDescent="0.35">
      <c r="A268" s="39" t="s">
        <v>532</v>
      </c>
      <c r="B268" s="39" t="s">
        <v>742</v>
      </c>
      <c r="C268" s="39" t="s">
        <v>876</v>
      </c>
      <c r="D268" t="s">
        <v>214</v>
      </c>
      <c r="E268">
        <v>33.718000000000004</v>
      </c>
      <c r="F268">
        <v>0</v>
      </c>
      <c r="G268">
        <v>0</v>
      </c>
      <c r="H268">
        <v>0</v>
      </c>
      <c r="I268" s="29">
        <f t="shared" si="72"/>
        <v>33.718000000000004</v>
      </c>
      <c r="J268" s="31">
        <f t="shared" si="73"/>
        <v>0</v>
      </c>
      <c r="K268" s="31">
        <f t="shared" si="74"/>
        <v>0</v>
      </c>
      <c r="L268" s="31">
        <f t="shared" si="75"/>
        <v>0</v>
      </c>
      <c r="M268" s="31">
        <f t="shared" si="76"/>
        <v>100</v>
      </c>
      <c r="N268" s="45">
        <f t="shared" si="77"/>
        <v>100</v>
      </c>
      <c r="O268">
        <v>0.17699999999999999</v>
      </c>
      <c r="P268">
        <v>0.16</v>
      </c>
      <c r="Q268" s="15">
        <f t="shared" si="78"/>
        <v>0.33699999999999997</v>
      </c>
      <c r="R268">
        <v>1.8580000000000001</v>
      </c>
      <c r="S268" s="29">
        <f t="shared" si="79"/>
        <v>2.1950000000000003</v>
      </c>
      <c r="T268" s="31">
        <f t="shared" si="80"/>
        <v>0.52494216738833843</v>
      </c>
      <c r="U268" s="31">
        <f t="shared" si="81"/>
        <v>0.47452399311940202</v>
      </c>
      <c r="V268" s="31">
        <f t="shared" si="82"/>
        <v>0.99946616050774051</v>
      </c>
      <c r="W268" s="31">
        <f t="shared" si="83"/>
        <v>5.5104098700990569</v>
      </c>
      <c r="X268" s="31">
        <f t="shared" si="84"/>
        <v>6.5098760306067982</v>
      </c>
      <c r="Z268" s="15">
        <v>0</v>
      </c>
      <c r="AA268" s="15">
        <v>0</v>
      </c>
      <c r="AB268" s="31">
        <f t="shared" si="68"/>
        <v>0</v>
      </c>
      <c r="AC268" s="31">
        <f t="shared" si="69"/>
        <v>0</v>
      </c>
      <c r="AE268" s="15">
        <v>1.46</v>
      </c>
      <c r="AF268" s="15">
        <v>3.4159999999999999</v>
      </c>
      <c r="AG268" s="38">
        <f t="shared" si="70"/>
        <v>4.3300314372145436</v>
      </c>
      <c r="AH268" s="38">
        <f t="shared" si="71"/>
        <v>10.131087253099233</v>
      </c>
    </row>
    <row r="269" spans="1:34" ht="14.5" x14ac:dyDescent="0.35">
      <c r="A269" s="39" t="s">
        <v>533</v>
      </c>
      <c r="B269" s="39" t="s">
        <v>743</v>
      </c>
      <c r="C269" s="39" t="s">
        <v>876</v>
      </c>
      <c r="D269" t="s">
        <v>214</v>
      </c>
      <c r="E269">
        <v>2.3969999999999998</v>
      </c>
      <c r="F269">
        <v>0</v>
      </c>
      <c r="G269">
        <v>0</v>
      </c>
      <c r="H269">
        <v>0</v>
      </c>
      <c r="I269" s="29">
        <f t="shared" si="72"/>
        <v>2.3969999999999998</v>
      </c>
      <c r="J269" s="31">
        <f t="shared" si="73"/>
        <v>0</v>
      </c>
      <c r="K269" s="31">
        <f t="shared" si="74"/>
        <v>0</v>
      </c>
      <c r="L269" s="31">
        <f t="shared" si="75"/>
        <v>0</v>
      </c>
      <c r="M269" s="31">
        <f t="shared" si="76"/>
        <v>100</v>
      </c>
      <c r="N269" s="45">
        <f t="shared" si="77"/>
        <v>100</v>
      </c>
      <c r="O269">
        <v>1.6E-2</v>
      </c>
      <c r="P269">
        <v>1.6E-2</v>
      </c>
      <c r="Q269" s="15">
        <f t="shared" si="78"/>
        <v>3.2000000000000001E-2</v>
      </c>
      <c r="R269">
        <v>0.20599999999999999</v>
      </c>
      <c r="S269" s="29">
        <f t="shared" si="79"/>
        <v>0.23799999999999999</v>
      </c>
      <c r="T269" s="31">
        <f t="shared" si="80"/>
        <v>0.66750104297037971</v>
      </c>
      <c r="U269" s="31">
        <f t="shared" si="81"/>
        <v>0.66750104297037971</v>
      </c>
      <c r="V269" s="31">
        <f t="shared" si="82"/>
        <v>1.3350020859407594</v>
      </c>
      <c r="W269" s="31">
        <f t="shared" si="83"/>
        <v>8.5940759282436385</v>
      </c>
      <c r="X269" s="31">
        <f t="shared" si="84"/>
        <v>9.9290780141843982</v>
      </c>
      <c r="Z269" s="15">
        <v>0</v>
      </c>
      <c r="AA269" s="15">
        <v>0</v>
      </c>
      <c r="AB269" s="31">
        <f t="shared" si="68"/>
        <v>0</v>
      </c>
      <c r="AC269" s="31">
        <f t="shared" si="69"/>
        <v>0</v>
      </c>
      <c r="AE269" s="15">
        <v>5.0999999999999997E-2</v>
      </c>
      <c r="AF269" s="15">
        <v>0.17799999999999999</v>
      </c>
      <c r="AG269" s="38">
        <f t="shared" si="70"/>
        <v>2.1276595744680851</v>
      </c>
      <c r="AH269" s="38">
        <f t="shared" si="71"/>
        <v>7.4259491030454736</v>
      </c>
    </row>
    <row r="270" spans="1:34" ht="14.5" x14ac:dyDescent="0.35">
      <c r="A270" s="39" t="s">
        <v>534</v>
      </c>
      <c r="B270" s="39" t="s">
        <v>744</v>
      </c>
      <c r="C270" s="39" t="s">
        <v>876</v>
      </c>
      <c r="D270" t="s">
        <v>214</v>
      </c>
      <c r="E270">
        <v>0.872</v>
      </c>
      <c r="F270">
        <v>0</v>
      </c>
      <c r="G270">
        <v>0</v>
      </c>
      <c r="H270">
        <v>0</v>
      </c>
      <c r="I270" s="29">
        <f t="shared" si="72"/>
        <v>0.872</v>
      </c>
      <c r="J270" s="31">
        <f t="shared" si="73"/>
        <v>0</v>
      </c>
      <c r="K270" s="31">
        <f t="shared" si="74"/>
        <v>0</v>
      </c>
      <c r="L270" s="31">
        <f t="shared" si="75"/>
        <v>0</v>
      </c>
      <c r="M270" s="31">
        <f t="shared" si="76"/>
        <v>100</v>
      </c>
      <c r="N270" s="45">
        <f t="shared" si="77"/>
        <v>100</v>
      </c>
      <c r="O270">
        <v>1.7000000000000001E-2</v>
      </c>
      <c r="P270">
        <v>2E-3</v>
      </c>
      <c r="Q270" s="15">
        <f t="shared" si="78"/>
        <v>1.9000000000000003E-2</v>
      </c>
      <c r="R270">
        <v>2.5000000000000001E-2</v>
      </c>
      <c r="S270" s="29">
        <f t="shared" si="79"/>
        <v>4.4000000000000004E-2</v>
      </c>
      <c r="T270" s="31">
        <f t="shared" si="80"/>
        <v>1.9495412844036699</v>
      </c>
      <c r="U270" s="31">
        <f t="shared" si="81"/>
        <v>0.22935779816513763</v>
      </c>
      <c r="V270" s="31">
        <f t="shared" si="82"/>
        <v>2.1788990825688077</v>
      </c>
      <c r="W270" s="31">
        <f t="shared" si="83"/>
        <v>2.8669724770642202</v>
      </c>
      <c r="X270" s="31">
        <f t="shared" si="84"/>
        <v>5.0458715596330279</v>
      </c>
      <c r="Z270" s="15">
        <v>0</v>
      </c>
      <c r="AA270" s="15">
        <v>0</v>
      </c>
      <c r="AB270" s="31">
        <f t="shared" si="68"/>
        <v>0</v>
      </c>
      <c r="AC270" s="31">
        <f t="shared" si="69"/>
        <v>0</v>
      </c>
      <c r="AE270" s="15">
        <v>2.4E-2</v>
      </c>
      <c r="AF270" s="15">
        <v>3.6999999999999998E-2</v>
      </c>
      <c r="AG270" s="38">
        <f t="shared" si="70"/>
        <v>2.7522935779816518</v>
      </c>
      <c r="AH270" s="38">
        <f t="shared" si="71"/>
        <v>4.2431192660550456</v>
      </c>
    </row>
    <row r="271" spans="1:34" ht="14.5" x14ac:dyDescent="0.35">
      <c r="A271" s="39" t="s">
        <v>535</v>
      </c>
      <c r="B271" s="39" t="s">
        <v>745</v>
      </c>
      <c r="C271" s="39" t="s">
        <v>876</v>
      </c>
      <c r="D271" t="s">
        <v>214</v>
      </c>
      <c r="E271">
        <v>15.869</v>
      </c>
      <c r="F271">
        <v>0</v>
      </c>
      <c r="G271">
        <v>0</v>
      </c>
      <c r="H271">
        <v>0</v>
      </c>
      <c r="I271" s="29">
        <f t="shared" si="72"/>
        <v>15.869</v>
      </c>
      <c r="J271" s="31">
        <f t="shared" si="73"/>
        <v>0</v>
      </c>
      <c r="K271" s="31">
        <f t="shared" si="74"/>
        <v>0</v>
      </c>
      <c r="L271" s="31">
        <f t="shared" si="75"/>
        <v>0</v>
      </c>
      <c r="M271" s="31">
        <f t="shared" si="76"/>
        <v>100</v>
      </c>
      <c r="N271" s="45">
        <f t="shared" si="77"/>
        <v>100</v>
      </c>
      <c r="O271">
        <v>0.65800000000000003</v>
      </c>
      <c r="P271">
        <v>0.41799999999999998</v>
      </c>
      <c r="Q271" s="15">
        <f t="shared" si="78"/>
        <v>1.0760000000000001</v>
      </c>
      <c r="R271">
        <v>0.90300000000000002</v>
      </c>
      <c r="S271" s="29">
        <f t="shared" si="79"/>
        <v>1.9790000000000001</v>
      </c>
      <c r="T271" s="31">
        <f t="shared" si="80"/>
        <v>4.1464490516100581</v>
      </c>
      <c r="U271" s="31">
        <f t="shared" si="81"/>
        <v>2.6340664188039575</v>
      </c>
      <c r="V271" s="31">
        <f t="shared" si="82"/>
        <v>6.7805154704140156</v>
      </c>
      <c r="W271" s="31">
        <f t="shared" si="83"/>
        <v>5.6903396559329513</v>
      </c>
      <c r="X271" s="31">
        <f t="shared" si="84"/>
        <v>12.470855126346967</v>
      </c>
      <c r="Z271" s="15">
        <v>0</v>
      </c>
      <c r="AA271" s="15">
        <v>0</v>
      </c>
      <c r="AB271" s="31">
        <f t="shared" si="68"/>
        <v>0</v>
      </c>
      <c r="AC271" s="31">
        <f t="shared" si="69"/>
        <v>0</v>
      </c>
      <c r="AE271" s="15">
        <v>0.98299999999999998</v>
      </c>
      <c r="AF271" s="15">
        <v>1.4079999999999999</v>
      </c>
      <c r="AG271" s="38">
        <f t="shared" si="70"/>
        <v>6.1944672002016512</v>
      </c>
      <c r="AH271" s="38">
        <f t="shared" si="71"/>
        <v>8.8726447791291196</v>
      </c>
    </row>
    <row r="272" spans="1:34" ht="14.5" x14ac:dyDescent="0.35">
      <c r="A272" s="39" t="s">
        <v>536</v>
      </c>
      <c r="B272" s="39" t="s">
        <v>746</v>
      </c>
      <c r="C272" s="39" t="s">
        <v>876</v>
      </c>
      <c r="D272" t="s">
        <v>214</v>
      </c>
      <c r="E272">
        <v>1.988</v>
      </c>
      <c r="F272">
        <v>0.70699999999999996</v>
      </c>
      <c r="G272">
        <v>0.23599999999999999</v>
      </c>
      <c r="H272">
        <v>0.318</v>
      </c>
      <c r="I272" s="29">
        <f t="shared" si="72"/>
        <v>0.72700000000000009</v>
      </c>
      <c r="J272" s="31">
        <f t="shared" si="73"/>
        <v>35.563380281690137</v>
      </c>
      <c r="K272" s="31">
        <f t="shared" si="74"/>
        <v>11.87122736418511</v>
      </c>
      <c r="L272" s="31">
        <f t="shared" si="75"/>
        <v>15.995975855130784</v>
      </c>
      <c r="M272" s="31">
        <f t="shared" si="76"/>
        <v>36.569416498993967</v>
      </c>
      <c r="N272" s="45">
        <f t="shared" si="77"/>
        <v>100</v>
      </c>
      <c r="O272">
        <v>5.8000000000000003E-2</v>
      </c>
      <c r="P272">
        <v>1.9E-2</v>
      </c>
      <c r="Q272" s="15">
        <f t="shared" si="78"/>
        <v>7.6999999999999999E-2</v>
      </c>
      <c r="R272">
        <v>6.9000000000000006E-2</v>
      </c>
      <c r="S272" s="29">
        <f t="shared" si="79"/>
        <v>0.14600000000000002</v>
      </c>
      <c r="T272" s="31">
        <f t="shared" si="80"/>
        <v>2.9175050301810868</v>
      </c>
      <c r="U272" s="31">
        <f t="shared" si="81"/>
        <v>0.95573440643863183</v>
      </c>
      <c r="V272" s="31">
        <f t="shared" si="82"/>
        <v>3.873239436619718</v>
      </c>
      <c r="W272" s="31">
        <f t="shared" si="83"/>
        <v>3.4708249496981898</v>
      </c>
      <c r="X272" s="31">
        <f t="shared" si="84"/>
        <v>7.3440643863179087</v>
      </c>
      <c r="Z272" s="15">
        <v>0.29299999999999998</v>
      </c>
      <c r="AA272" s="15">
        <v>0.34399999999999997</v>
      </c>
      <c r="AB272" s="31">
        <f t="shared" si="68"/>
        <v>14.738430583501005</v>
      </c>
      <c r="AC272" s="31">
        <f t="shared" si="69"/>
        <v>17.303822937625753</v>
      </c>
      <c r="AE272" s="15">
        <v>5.2999999999999999E-2</v>
      </c>
      <c r="AF272" s="15">
        <v>0.09</v>
      </c>
      <c r="AG272" s="38">
        <f t="shared" si="70"/>
        <v>2.6659959758551306</v>
      </c>
      <c r="AH272" s="38">
        <f t="shared" si="71"/>
        <v>4.5271629778672029</v>
      </c>
    </row>
    <row r="273" spans="1:34" ht="14.5" x14ac:dyDescent="0.35">
      <c r="A273" s="39" t="s">
        <v>537</v>
      </c>
      <c r="B273" s="39" t="s">
        <v>747</v>
      </c>
      <c r="C273" s="39" t="s">
        <v>876</v>
      </c>
      <c r="D273" t="s">
        <v>214</v>
      </c>
      <c r="E273">
        <v>19.646000000000001</v>
      </c>
      <c r="F273">
        <v>0</v>
      </c>
      <c r="G273">
        <v>0</v>
      </c>
      <c r="H273">
        <v>0</v>
      </c>
      <c r="I273" s="29">
        <f t="shared" si="72"/>
        <v>19.646000000000001</v>
      </c>
      <c r="J273" s="31">
        <f t="shared" si="73"/>
        <v>0</v>
      </c>
      <c r="K273" s="31">
        <f t="shared" si="74"/>
        <v>0</v>
      </c>
      <c r="L273" s="31">
        <f t="shared" si="75"/>
        <v>0</v>
      </c>
      <c r="M273" s="31">
        <f t="shared" si="76"/>
        <v>100</v>
      </c>
      <c r="N273" s="45">
        <f t="shared" si="77"/>
        <v>100</v>
      </c>
      <c r="O273">
        <v>0.49099999999999999</v>
      </c>
      <c r="P273">
        <v>0.22800000000000001</v>
      </c>
      <c r="Q273" s="15">
        <f t="shared" si="78"/>
        <v>0.71899999999999997</v>
      </c>
      <c r="R273">
        <v>1.1259999999999999</v>
      </c>
      <c r="S273" s="29">
        <f t="shared" si="79"/>
        <v>1.8449999999999998</v>
      </c>
      <c r="T273" s="31">
        <f t="shared" si="80"/>
        <v>2.4992364857986358</v>
      </c>
      <c r="U273" s="31">
        <f t="shared" si="81"/>
        <v>1.1605415860735011</v>
      </c>
      <c r="V273" s="31">
        <f t="shared" si="82"/>
        <v>3.6597780718721364</v>
      </c>
      <c r="W273" s="31">
        <f t="shared" si="83"/>
        <v>5.7314466049068509</v>
      </c>
      <c r="X273" s="31">
        <f t="shared" si="84"/>
        <v>9.391224676778986</v>
      </c>
      <c r="Z273" s="15">
        <v>0</v>
      </c>
      <c r="AA273" s="15">
        <v>0</v>
      </c>
      <c r="AB273" s="31">
        <f t="shared" si="68"/>
        <v>0</v>
      </c>
      <c r="AC273" s="31">
        <f t="shared" si="69"/>
        <v>0</v>
      </c>
      <c r="AE273" s="15">
        <v>0.92800000000000005</v>
      </c>
      <c r="AF273" s="15">
        <v>1.696</v>
      </c>
      <c r="AG273" s="38">
        <f t="shared" si="70"/>
        <v>4.7236078591061794</v>
      </c>
      <c r="AH273" s="38">
        <f t="shared" si="71"/>
        <v>8.6328005700906019</v>
      </c>
    </row>
    <row r="274" spans="1:34" ht="14.5" x14ac:dyDescent="0.35">
      <c r="A274" s="39" t="s">
        <v>538</v>
      </c>
      <c r="B274" s="39" t="s">
        <v>748</v>
      </c>
      <c r="C274" s="39" t="s">
        <v>876</v>
      </c>
      <c r="D274" t="s">
        <v>214</v>
      </c>
      <c r="E274">
        <v>19.905999999999999</v>
      </c>
      <c r="F274">
        <v>0</v>
      </c>
      <c r="G274">
        <v>0</v>
      </c>
      <c r="H274">
        <v>0</v>
      </c>
      <c r="I274" s="29">
        <f t="shared" si="72"/>
        <v>19.905999999999999</v>
      </c>
      <c r="J274" s="31">
        <f t="shared" si="73"/>
        <v>0</v>
      </c>
      <c r="K274" s="31">
        <f t="shared" si="74"/>
        <v>0</v>
      </c>
      <c r="L274" s="31">
        <f t="shared" si="75"/>
        <v>0</v>
      </c>
      <c r="M274" s="31">
        <f t="shared" si="76"/>
        <v>100</v>
      </c>
      <c r="N274" s="45">
        <f t="shared" si="77"/>
        <v>100</v>
      </c>
      <c r="O274">
        <v>0.38100000000000001</v>
      </c>
      <c r="P274">
        <v>0.18</v>
      </c>
      <c r="Q274" s="15">
        <f t="shared" si="78"/>
        <v>0.56099999999999994</v>
      </c>
      <c r="R274">
        <v>0.85699999999999998</v>
      </c>
      <c r="S274" s="29">
        <f t="shared" si="79"/>
        <v>1.4179999999999999</v>
      </c>
      <c r="T274" s="31">
        <f t="shared" si="80"/>
        <v>1.913995780166784</v>
      </c>
      <c r="U274" s="31">
        <f t="shared" si="81"/>
        <v>0.90424997488194514</v>
      </c>
      <c r="V274" s="31">
        <f t="shared" si="82"/>
        <v>2.818245755048729</v>
      </c>
      <c r="W274" s="31">
        <f t="shared" si="83"/>
        <v>4.3052346026323729</v>
      </c>
      <c r="X274" s="31">
        <f t="shared" si="84"/>
        <v>7.1234803576811014</v>
      </c>
      <c r="Z274" s="15">
        <v>0</v>
      </c>
      <c r="AA274" s="15">
        <v>0</v>
      </c>
      <c r="AB274" s="31">
        <f t="shared" si="68"/>
        <v>0</v>
      </c>
      <c r="AC274" s="31">
        <f t="shared" si="69"/>
        <v>0</v>
      </c>
      <c r="AE274" s="15">
        <v>0.77</v>
      </c>
      <c r="AF274" s="15">
        <v>1.32</v>
      </c>
      <c r="AG274" s="38">
        <f t="shared" si="70"/>
        <v>3.8681804481060991</v>
      </c>
      <c r="AH274" s="38">
        <f t="shared" si="71"/>
        <v>6.6311664824675987</v>
      </c>
    </row>
    <row r="275" spans="1:34" ht="14.5" x14ac:dyDescent="0.35">
      <c r="A275" s="39" t="s">
        <v>539</v>
      </c>
      <c r="B275" s="39" t="s">
        <v>749</v>
      </c>
      <c r="C275" s="39" t="s">
        <v>876</v>
      </c>
      <c r="D275" t="s">
        <v>214</v>
      </c>
      <c r="E275">
        <v>9.0730000000000004</v>
      </c>
      <c r="F275">
        <v>2E-3</v>
      </c>
      <c r="G275">
        <v>0</v>
      </c>
      <c r="H275">
        <v>0</v>
      </c>
      <c r="I275" s="29">
        <f t="shared" si="72"/>
        <v>9.0709999999999997</v>
      </c>
      <c r="J275" s="31">
        <f t="shared" si="73"/>
        <v>2.204342554833021E-2</v>
      </c>
      <c r="K275" s="31">
        <f t="shared" si="74"/>
        <v>0</v>
      </c>
      <c r="L275" s="31">
        <f t="shared" si="75"/>
        <v>0</v>
      </c>
      <c r="M275" s="31">
        <f t="shared" si="76"/>
        <v>99.977956574451667</v>
      </c>
      <c r="N275" s="45">
        <f t="shared" si="77"/>
        <v>100</v>
      </c>
      <c r="O275">
        <v>0.246</v>
      </c>
      <c r="P275">
        <v>0.26900000000000002</v>
      </c>
      <c r="Q275" s="15">
        <f t="shared" si="78"/>
        <v>0.51500000000000001</v>
      </c>
      <c r="R275">
        <v>0.67900000000000005</v>
      </c>
      <c r="S275" s="29">
        <f t="shared" si="79"/>
        <v>1.194</v>
      </c>
      <c r="T275" s="31">
        <f t="shared" si="80"/>
        <v>2.7113413424446158</v>
      </c>
      <c r="U275" s="31">
        <f t="shared" si="81"/>
        <v>2.9648407362504132</v>
      </c>
      <c r="V275" s="31">
        <f t="shared" si="82"/>
        <v>5.676182078695029</v>
      </c>
      <c r="W275" s="31">
        <f t="shared" si="83"/>
        <v>7.4837429736581074</v>
      </c>
      <c r="X275" s="31">
        <f t="shared" si="84"/>
        <v>13.159925052353136</v>
      </c>
      <c r="Z275" s="15">
        <v>0</v>
      </c>
      <c r="AA275" s="15">
        <v>0</v>
      </c>
      <c r="AB275" s="31">
        <f t="shared" si="68"/>
        <v>0</v>
      </c>
      <c r="AC275" s="31">
        <f t="shared" si="69"/>
        <v>0</v>
      </c>
      <c r="AE275" s="15">
        <v>0.78800000000000003</v>
      </c>
      <c r="AF275" s="15">
        <v>0.78600000000000003</v>
      </c>
      <c r="AG275" s="38">
        <f t="shared" si="70"/>
        <v>8.6851096660421021</v>
      </c>
      <c r="AH275" s="38">
        <f t="shared" si="71"/>
        <v>8.6630662404937731</v>
      </c>
    </row>
    <row r="276" spans="1:34" ht="14.5" x14ac:dyDescent="0.35">
      <c r="A276" s="39" t="s">
        <v>540</v>
      </c>
      <c r="B276" s="39" t="s">
        <v>750</v>
      </c>
      <c r="C276" s="39" t="s">
        <v>876</v>
      </c>
      <c r="D276" t="s">
        <v>214</v>
      </c>
      <c r="E276">
        <v>3.4790000000000001</v>
      </c>
      <c r="F276">
        <v>0</v>
      </c>
      <c r="G276">
        <v>0</v>
      </c>
      <c r="H276">
        <v>0</v>
      </c>
      <c r="I276" s="29">
        <f t="shared" si="72"/>
        <v>3.4790000000000001</v>
      </c>
      <c r="J276" s="31">
        <f t="shared" si="73"/>
        <v>0</v>
      </c>
      <c r="K276" s="31">
        <f t="shared" si="74"/>
        <v>0</v>
      </c>
      <c r="L276" s="31">
        <f t="shared" si="75"/>
        <v>0</v>
      </c>
      <c r="M276" s="31">
        <f t="shared" si="76"/>
        <v>100</v>
      </c>
      <c r="N276" s="45">
        <f t="shared" si="77"/>
        <v>100</v>
      </c>
      <c r="O276">
        <v>1.7000000000000001E-2</v>
      </c>
      <c r="P276">
        <v>9.0999999999999998E-2</v>
      </c>
      <c r="Q276" s="15">
        <f t="shared" si="78"/>
        <v>0.108</v>
      </c>
      <c r="R276">
        <v>0.48699999999999999</v>
      </c>
      <c r="S276" s="29">
        <f t="shared" si="79"/>
        <v>0.59499999999999997</v>
      </c>
      <c r="T276" s="31">
        <f t="shared" si="80"/>
        <v>0.48864616269042827</v>
      </c>
      <c r="U276" s="31">
        <f t="shared" si="81"/>
        <v>2.6156941649899395</v>
      </c>
      <c r="V276" s="31">
        <f t="shared" si="82"/>
        <v>3.1043403276803678</v>
      </c>
      <c r="W276" s="31">
        <f t="shared" si="83"/>
        <v>13.998275366484622</v>
      </c>
      <c r="X276" s="31">
        <f t="shared" si="84"/>
        <v>17.102615694164989</v>
      </c>
      <c r="Z276" s="15">
        <v>0</v>
      </c>
      <c r="AA276" s="15">
        <v>0</v>
      </c>
      <c r="AB276" s="31">
        <f t="shared" si="68"/>
        <v>0</v>
      </c>
      <c r="AC276" s="31">
        <f t="shared" si="69"/>
        <v>0</v>
      </c>
      <c r="AE276" s="15">
        <v>0.16400000000000001</v>
      </c>
      <c r="AF276" s="15">
        <v>0.495</v>
      </c>
      <c r="AG276" s="38">
        <f t="shared" si="70"/>
        <v>4.7139982753664853</v>
      </c>
      <c r="AH276" s="38">
        <f t="shared" si="71"/>
        <v>14.228226501868352</v>
      </c>
    </row>
    <row r="277" spans="1:34" ht="14.5" x14ac:dyDescent="0.35">
      <c r="A277" s="39" t="s">
        <v>541</v>
      </c>
      <c r="B277" s="39" t="s">
        <v>751</v>
      </c>
      <c r="C277" s="39" t="s">
        <v>876</v>
      </c>
      <c r="D277" t="s">
        <v>214</v>
      </c>
      <c r="E277">
        <v>20.172000000000001</v>
      </c>
      <c r="F277">
        <v>2.2599999999999998</v>
      </c>
      <c r="G277">
        <v>0.33700000000000002</v>
      </c>
      <c r="H277">
        <v>0.192</v>
      </c>
      <c r="I277" s="29">
        <f t="shared" si="72"/>
        <v>17.382999999999999</v>
      </c>
      <c r="J277" s="31">
        <f t="shared" si="73"/>
        <v>11.203648621852071</v>
      </c>
      <c r="K277" s="31">
        <f t="shared" si="74"/>
        <v>1.6706325599841365</v>
      </c>
      <c r="L277" s="31">
        <f t="shared" si="75"/>
        <v>0.95181439619274244</v>
      </c>
      <c r="M277" s="31">
        <f t="shared" si="76"/>
        <v>86.173904421971031</v>
      </c>
      <c r="N277" s="45">
        <f t="shared" si="77"/>
        <v>99.999999999999986</v>
      </c>
      <c r="O277">
        <v>0.45700000000000002</v>
      </c>
      <c r="P277">
        <v>0.219</v>
      </c>
      <c r="Q277" s="15">
        <f t="shared" si="78"/>
        <v>0.67600000000000005</v>
      </c>
      <c r="R277">
        <v>2.1219999999999999</v>
      </c>
      <c r="S277" s="29">
        <f t="shared" si="79"/>
        <v>2.798</v>
      </c>
      <c r="T277" s="31">
        <f t="shared" si="80"/>
        <v>2.2655165576046006</v>
      </c>
      <c r="U277" s="31">
        <f t="shared" si="81"/>
        <v>1.0856632956573469</v>
      </c>
      <c r="V277" s="31">
        <f t="shared" si="82"/>
        <v>3.351179853261947</v>
      </c>
      <c r="W277" s="31">
        <f t="shared" si="83"/>
        <v>10.519532024588537</v>
      </c>
      <c r="X277" s="31">
        <f t="shared" si="84"/>
        <v>13.870711877850486</v>
      </c>
      <c r="Z277" s="15">
        <v>0.26600000000000001</v>
      </c>
      <c r="AA277" s="15">
        <v>0.41499999999999998</v>
      </c>
      <c r="AB277" s="31">
        <f t="shared" si="68"/>
        <v>1.3186595280586952</v>
      </c>
      <c r="AC277" s="31">
        <f t="shared" si="69"/>
        <v>2.0573071584374376</v>
      </c>
      <c r="AE277" s="15">
        <v>0.879</v>
      </c>
      <c r="AF277" s="15">
        <v>2.3370000000000002</v>
      </c>
      <c r="AG277" s="38">
        <f t="shared" si="70"/>
        <v>4.3575252825698989</v>
      </c>
      <c r="AH277" s="38">
        <f t="shared" si="71"/>
        <v>11.585365853658537</v>
      </c>
    </row>
    <row r="278" spans="1:34" ht="14.5" x14ac:dyDescent="0.35">
      <c r="A278" s="39" t="s">
        <v>542</v>
      </c>
      <c r="B278" s="39" t="s">
        <v>751</v>
      </c>
      <c r="C278" s="39" t="s">
        <v>876</v>
      </c>
      <c r="D278" t="s">
        <v>214</v>
      </c>
      <c r="E278">
        <v>26.433</v>
      </c>
      <c r="F278">
        <v>0.71899999999999997</v>
      </c>
      <c r="G278">
        <v>0.34599999999999997</v>
      </c>
      <c r="H278">
        <v>0.12</v>
      </c>
      <c r="I278" s="29">
        <f t="shared" si="72"/>
        <v>25.247999999999998</v>
      </c>
      <c r="J278" s="31">
        <f t="shared" si="73"/>
        <v>2.7200847425566526</v>
      </c>
      <c r="K278" s="31">
        <f t="shared" si="74"/>
        <v>1.3089698482956909</v>
      </c>
      <c r="L278" s="31">
        <f t="shared" si="75"/>
        <v>0.45397798206786966</v>
      </c>
      <c r="M278" s="31">
        <f t="shared" si="76"/>
        <v>95.516967427079777</v>
      </c>
      <c r="N278" s="45">
        <f t="shared" si="77"/>
        <v>99.999999999999986</v>
      </c>
      <c r="O278">
        <v>0.51700000000000002</v>
      </c>
      <c r="P278">
        <v>0.46300000000000002</v>
      </c>
      <c r="Q278" s="15">
        <f t="shared" si="78"/>
        <v>0.98</v>
      </c>
      <c r="R278">
        <v>1.34</v>
      </c>
      <c r="S278" s="29">
        <f t="shared" si="79"/>
        <v>2.3200000000000003</v>
      </c>
      <c r="T278" s="31">
        <f t="shared" si="80"/>
        <v>1.9558884727424053</v>
      </c>
      <c r="U278" s="31">
        <f t="shared" si="81"/>
        <v>1.751598380811864</v>
      </c>
      <c r="V278" s="31">
        <f t="shared" si="82"/>
        <v>3.7074868535542689</v>
      </c>
      <c r="W278" s="31">
        <f t="shared" si="83"/>
        <v>5.0694207997578786</v>
      </c>
      <c r="X278" s="31">
        <f t="shared" si="84"/>
        <v>8.7769076533121488</v>
      </c>
      <c r="Z278" s="15">
        <v>0.32</v>
      </c>
      <c r="AA278" s="15">
        <v>0.378</v>
      </c>
      <c r="AB278" s="31">
        <f t="shared" si="68"/>
        <v>1.210607952180986</v>
      </c>
      <c r="AC278" s="31">
        <f t="shared" si="69"/>
        <v>1.4300306435137897</v>
      </c>
      <c r="AE278" s="15">
        <v>0.84799999999999998</v>
      </c>
      <c r="AF278" s="15">
        <v>1.544</v>
      </c>
      <c r="AG278" s="38">
        <f t="shared" si="70"/>
        <v>3.2081110732796123</v>
      </c>
      <c r="AH278" s="38">
        <f t="shared" si="71"/>
        <v>5.8411833692732573</v>
      </c>
    </row>
    <row r="279" spans="1:34" ht="14.5" x14ac:dyDescent="0.35">
      <c r="A279" s="39" t="s">
        <v>543</v>
      </c>
      <c r="B279" s="39" t="s">
        <v>752</v>
      </c>
      <c r="C279" s="39" t="s">
        <v>876</v>
      </c>
      <c r="D279" t="s">
        <v>214</v>
      </c>
      <c r="E279">
        <v>0.42299999999999999</v>
      </c>
      <c r="F279">
        <v>0</v>
      </c>
      <c r="G279">
        <v>0</v>
      </c>
      <c r="H279">
        <v>0</v>
      </c>
      <c r="I279" s="29">
        <f t="shared" si="72"/>
        <v>0.42299999999999999</v>
      </c>
      <c r="J279" s="31">
        <f t="shared" si="73"/>
        <v>0</v>
      </c>
      <c r="K279" s="31">
        <f t="shared" si="74"/>
        <v>0</v>
      </c>
      <c r="L279" s="31">
        <f t="shared" si="75"/>
        <v>0</v>
      </c>
      <c r="M279" s="31">
        <f t="shared" si="76"/>
        <v>100</v>
      </c>
      <c r="N279" s="45">
        <f t="shared" si="77"/>
        <v>100</v>
      </c>
      <c r="O279">
        <v>0</v>
      </c>
      <c r="P279">
        <v>0</v>
      </c>
      <c r="Q279" s="15">
        <f t="shared" si="78"/>
        <v>0</v>
      </c>
      <c r="R279">
        <v>1E-3</v>
      </c>
      <c r="S279" s="29">
        <f t="shared" si="79"/>
        <v>1E-3</v>
      </c>
      <c r="T279" s="31">
        <f t="shared" si="80"/>
        <v>0</v>
      </c>
      <c r="U279" s="31">
        <f t="shared" si="81"/>
        <v>0</v>
      </c>
      <c r="V279" s="31">
        <f t="shared" si="82"/>
        <v>0</v>
      </c>
      <c r="W279" s="31">
        <f t="shared" si="83"/>
        <v>0.2364066193853428</v>
      </c>
      <c r="X279" s="31">
        <f t="shared" si="84"/>
        <v>0.2364066193853428</v>
      </c>
      <c r="Z279" s="15">
        <v>0</v>
      </c>
      <c r="AA279" s="15">
        <v>0</v>
      </c>
      <c r="AB279" s="31">
        <f t="shared" si="68"/>
        <v>0</v>
      </c>
      <c r="AC279" s="31">
        <f t="shared" si="69"/>
        <v>0</v>
      </c>
      <c r="AE279" s="15">
        <v>0</v>
      </c>
      <c r="AF279" s="15">
        <v>1E-3</v>
      </c>
      <c r="AG279" s="38">
        <f t="shared" si="70"/>
        <v>0</v>
      </c>
      <c r="AH279" s="38">
        <f t="shared" si="71"/>
        <v>0.2364066193853428</v>
      </c>
    </row>
    <row r="280" spans="1:34" ht="14.5" x14ac:dyDescent="0.35">
      <c r="A280" s="39" t="s">
        <v>544</v>
      </c>
      <c r="B280" s="39" t="s">
        <v>753</v>
      </c>
      <c r="C280" s="39" t="s">
        <v>876</v>
      </c>
      <c r="D280" t="s">
        <v>51</v>
      </c>
      <c r="E280">
        <v>4.9720000000000004</v>
      </c>
      <c r="F280">
        <v>0</v>
      </c>
      <c r="G280">
        <v>0</v>
      </c>
      <c r="H280">
        <v>0</v>
      </c>
      <c r="I280" s="29">
        <f t="shared" si="72"/>
        <v>4.9720000000000004</v>
      </c>
      <c r="J280" s="31">
        <f t="shared" si="73"/>
        <v>0</v>
      </c>
      <c r="K280" s="31">
        <f t="shared" si="74"/>
        <v>0</v>
      </c>
      <c r="L280" s="31">
        <f t="shared" si="75"/>
        <v>0</v>
      </c>
      <c r="M280" s="31">
        <f t="shared" si="76"/>
        <v>100</v>
      </c>
      <c r="N280" s="45">
        <f t="shared" si="77"/>
        <v>100</v>
      </c>
      <c r="O280">
        <v>0.16700000000000001</v>
      </c>
      <c r="P280">
        <v>8.3000000000000004E-2</v>
      </c>
      <c r="Q280" s="15">
        <f t="shared" si="78"/>
        <v>0.25</v>
      </c>
      <c r="R280">
        <v>0.17799999999999999</v>
      </c>
      <c r="S280" s="29">
        <f t="shared" si="79"/>
        <v>0.42799999999999999</v>
      </c>
      <c r="T280" s="31">
        <f t="shared" si="80"/>
        <v>3.3588093322606594</v>
      </c>
      <c r="U280" s="31">
        <f t="shared" si="81"/>
        <v>1.6693483507642797</v>
      </c>
      <c r="V280" s="31">
        <f t="shared" si="82"/>
        <v>5.028157683024939</v>
      </c>
      <c r="W280" s="31">
        <f t="shared" si="83"/>
        <v>3.5800482703137564</v>
      </c>
      <c r="X280" s="31">
        <f t="shared" si="84"/>
        <v>8.6082059533386968</v>
      </c>
      <c r="Z280" s="15">
        <v>0</v>
      </c>
      <c r="AA280" s="15">
        <v>0</v>
      </c>
      <c r="AB280" s="31">
        <f t="shared" si="68"/>
        <v>0</v>
      </c>
      <c r="AC280" s="31">
        <f t="shared" si="69"/>
        <v>0</v>
      </c>
      <c r="AE280" s="15">
        <v>0.111</v>
      </c>
      <c r="AF280" s="15">
        <v>0.14899999999999999</v>
      </c>
      <c r="AG280" s="38">
        <f t="shared" si="70"/>
        <v>2.2325020112630733</v>
      </c>
      <c r="AH280" s="38">
        <f t="shared" si="71"/>
        <v>2.9967819790828636</v>
      </c>
    </row>
    <row r="281" spans="1:34" ht="14.5" x14ac:dyDescent="0.35">
      <c r="A281" s="39" t="s">
        <v>545</v>
      </c>
      <c r="B281" s="39" t="s">
        <v>754</v>
      </c>
      <c r="C281" s="39" t="s">
        <v>876</v>
      </c>
      <c r="D281" t="s">
        <v>214</v>
      </c>
      <c r="E281">
        <v>1.1559999999999999</v>
      </c>
      <c r="F281">
        <v>0</v>
      </c>
      <c r="G281">
        <v>0</v>
      </c>
      <c r="H281">
        <v>0</v>
      </c>
      <c r="I281" s="29">
        <f t="shared" si="72"/>
        <v>1.1559999999999999</v>
      </c>
      <c r="J281" s="31">
        <f t="shared" si="73"/>
        <v>0</v>
      </c>
      <c r="K281" s="31">
        <f t="shared" si="74"/>
        <v>0</v>
      </c>
      <c r="L281" s="31">
        <f t="shared" si="75"/>
        <v>0</v>
      </c>
      <c r="M281" s="31">
        <f t="shared" si="76"/>
        <v>100</v>
      </c>
      <c r="N281" s="45">
        <f t="shared" si="77"/>
        <v>100</v>
      </c>
      <c r="O281">
        <v>0</v>
      </c>
      <c r="P281">
        <v>0</v>
      </c>
      <c r="Q281" s="15">
        <f t="shared" si="78"/>
        <v>0</v>
      </c>
      <c r="R281">
        <v>0</v>
      </c>
      <c r="S281" s="29">
        <f t="shared" si="79"/>
        <v>0</v>
      </c>
      <c r="T281" s="31">
        <f t="shared" si="80"/>
        <v>0</v>
      </c>
      <c r="U281" s="31">
        <f t="shared" si="81"/>
        <v>0</v>
      </c>
      <c r="V281" s="31">
        <f t="shared" si="82"/>
        <v>0</v>
      </c>
      <c r="W281" s="31">
        <f t="shared" si="83"/>
        <v>0</v>
      </c>
      <c r="X281" s="31">
        <f t="shared" si="84"/>
        <v>0</v>
      </c>
      <c r="Z281" s="15">
        <v>0</v>
      </c>
      <c r="AA281" s="15">
        <v>0</v>
      </c>
      <c r="AB281" s="31">
        <f t="shared" si="68"/>
        <v>0</v>
      </c>
      <c r="AC281" s="31">
        <f t="shared" si="69"/>
        <v>0</v>
      </c>
      <c r="AE281" s="15">
        <v>0</v>
      </c>
      <c r="AF281" s="15">
        <v>0</v>
      </c>
      <c r="AG281" s="38">
        <f t="shared" si="70"/>
        <v>0</v>
      </c>
      <c r="AH281" s="38">
        <f t="shared" si="71"/>
        <v>0</v>
      </c>
    </row>
    <row r="282" spans="1:34" ht="14.5" x14ac:dyDescent="0.35">
      <c r="A282" s="39" t="s">
        <v>546</v>
      </c>
      <c r="B282" s="39" t="s">
        <v>755</v>
      </c>
      <c r="C282" s="39" t="s">
        <v>876</v>
      </c>
      <c r="D282" t="s">
        <v>214</v>
      </c>
      <c r="E282">
        <v>196.02199999999999</v>
      </c>
      <c r="F282">
        <v>0</v>
      </c>
      <c r="G282">
        <v>0</v>
      </c>
      <c r="H282">
        <v>0</v>
      </c>
      <c r="I282" s="29">
        <f t="shared" si="72"/>
        <v>196.02199999999999</v>
      </c>
      <c r="J282" s="31">
        <f t="shared" si="73"/>
        <v>0</v>
      </c>
      <c r="K282" s="31">
        <f t="shared" si="74"/>
        <v>0</v>
      </c>
      <c r="L282" s="31">
        <f t="shared" si="75"/>
        <v>0</v>
      </c>
      <c r="M282" s="31">
        <f t="shared" si="76"/>
        <v>100</v>
      </c>
      <c r="N282" s="45">
        <f t="shared" si="77"/>
        <v>100</v>
      </c>
      <c r="O282">
        <v>4.6239999999999997</v>
      </c>
      <c r="P282">
        <v>3.0230000000000001</v>
      </c>
      <c r="Q282" s="15">
        <f t="shared" si="78"/>
        <v>7.6470000000000002</v>
      </c>
      <c r="R282">
        <v>9.6029999999999998</v>
      </c>
      <c r="S282" s="29">
        <f t="shared" si="79"/>
        <v>17.25</v>
      </c>
      <c r="T282" s="31">
        <f t="shared" si="80"/>
        <v>2.3589188968585155</v>
      </c>
      <c r="U282" s="31">
        <f t="shared" si="81"/>
        <v>1.5421738376304701</v>
      </c>
      <c r="V282" s="31">
        <f t="shared" si="82"/>
        <v>3.9010927344889859</v>
      </c>
      <c r="W282" s="31">
        <f t="shared" si="83"/>
        <v>4.8989399149075101</v>
      </c>
      <c r="X282" s="31">
        <f t="shared" si="84"/>
        <v>8.8000326493964973</v>
      </c>
      <c r="Z282" s="15">
        <v>0</v>
      </c>
      <c r="AA282" s="15">
        <v>0</v>
      </c>
      <c r="AB282" s="31">
        <f t="shared" si="68"/>
        <v>0</v>
      </c>
      <c r="AC282" s="31">
        <f t="shared" si="69"/>
        <v>0</v>
      </c>
      <c r="AE282" s="15">
        <v>5.9649999999999999</v>
      </c>
      <c r="AF282" s="15">
        <v>10.214</v>
      </c>
      <c r="AG282" s="38">
        <f t="shared" si="70"/>
        <v>3.0430257828202958</v>
      </c>
      <c r="AH282" s="38">
        <f t="shared" si="71"/>
        <v>5.2106396220832361</v>
      </c>
    </row>
    <row r="283" spans="1:34" ht="14.5" x14ac:dyDescent="0.35">
      <c r="A283" s="39" t="s">
        <v>547</v>
      </c>
      <c r="B283" s="39" t="s">
        <v>756</v>
      </c>
      <c r="C283" s="39" t="s">
        <v>876</v>
      </c>
      <c r="D283" t="s">
        <v>51</v>
      </c>
      <c r="E283">
        <v>3.0779999999999998</v>
      </c>
      <c r="F283">
        <v>0</v>
      </c>
      <c r="G283">
        <v>0</v>
      </c>
      <c r="H283">
        <v>0</v>
      </c>
      <c r="I283" s="29">
        <f t="shared" si="72"/>
        <v>3.0779999999999998</v>
      </c>
      <c r="J283" s="31">
        <f t="shared" si="73"/>
        <v>0</v>
      </c>
      <c r="K283" s="31">
        <f t="shared" si="74"/>
        <v>0</v>
      </c>
      <c r="L283" s="31">
        <f t="shared" si="75"/>
        <v>0</v>
      </c>
      <c r="M283" s="31">
        <f t="shared" si="76"/>
        <v>100</v>
      </c>
      <c r="N283" s="45">
        <f t="shared" si="77"/>
        <v>100</v>
      </c>
      <c r="O283">
        <v>2E-3</v>
      </c>
      <c r="P283">
        <v>5.3999999999999999E-2</v>
      </c>
      <c r="Q283" s="15">
        <f t="shared" si="78"/>
        <v>5.6000000000000001E-2</v>
      </c>
      <c r="R283">
        <v>8.8999999999999996E-2</v>
      </c>
      <c r="S283" s="29">
        <f t="shared" si="79"/>
        <v>0.14499999999999999</v>
      </c>
      <c r="T283" s="31">
        <f t="shared" si="80"/>
        <v>6.497725795971411E-2</v>
      </c>
      <c r="U283" s="31">
        <f t="shared" si="81"/>
        <v>1.7543859649122806</v>
      </c>
      <c r="V283" s="31">
        <f t="shared" si="82"/>
        <v>1.8193632228719951</v>
      </c>
      <c r="W283" s="31">
        <f t="shared" si="83"/>
        <v>2.8914879792072772</v>
      </c>
      <c r="X283" s="31">
        <f t="shared" si="84"/>
        <v>4.7108512020792723</v>
      </c>
      <c r="Z283" s="15">
        <v>0</v>
      </c>
      <c r="AA283" s="15">
        <v>0</v>
      </c>
      <c r="AB283" s="31">
        <f t="shared" si="68"/>
        <v>0</v>
      </c>
      <c r="AC283" s="31">
        <f t="shared" si="69"/>
        <v>0</v>
      </c>
      <c r="AE283" s="15">
        <v>9.6000000000000002E-2</v>
      </c>
      <c r="AF283" s="15">
        <v>0.13</v>
      </c>
      <c r="AG283" s="38">
        <f t="shared" si="70"/>
        <v>3.1189083820662771</v>
      </c>
      <c r="AH283" s="38">
        <f t="shared" si="71"/>
        <v>4.2235217673814169</v>
      </c>
    </row>
    <row r="284" spans="1:34" ht="14.5" x14ac:dyDescent="0.35">
      <c r="A284" s="39" t="s">
        <v>548</v>
      </c>
      <c r="B284" s="39" t="s">
        <v>757</v>
      </c>
      <c r="C284" s="39" t="s">
        <v>876</v>
      </c>
      <c r="D284" t="s">
        <v>51</v>
      </c>
      <c r="E284">
        <v>12.032</v>
      </c>
      <c r="F284">
        <v>0</v>
      </c>
      <c r="G284">
        <v>0</v>
      </c>
      <c r="H284">
        <v>0</v>
      </c>
      <c r="I284" s="29">
        <f t="shared" si="72"/>
        <v>12.032</v>
      </c>
      <c r="J284" s="31">
        <f t="shared" si="73"/>
        <v>0</v>
      </c>
      <c r="K284" s="31">
        <f t="shared" si="74"/>
        <v>0</v>
      </c>
      <c r="L284" s="31">
        <f t="shared" si="75"/>
        <v>0</v>
      </c>
      <c r="M284" s="31">
        <f t="shared" si="76"/>
        <v>100</v>
      </c>
      <c r="N284" s="45">
        <f t="shared" si="77"/>
        <v>100</v>
      </c>
      <c r="O284">
        <v>0.20499999999999999</v>
      </c>
      <c r="P284">
        <v>0.11700000000000001</v>
      </c>
      <c r="Q284" s="15">
        <f t="shared" si="78"/>
        <v>0.32200000000000001</v>
      </c>
      <c r="R284">
        <v>0.41899999999999998</v>
      </c>
      <c r="S284" s="29">
        <f t="shared" si="79"/>
        <v>0.74099999999999999</v>
      </c>
      <c r="T284" s="31">
        <f t="shared" si="80"/>
        <v>1.703789893617021</v>
      </c>
      <c r="U284" s="31">
        <f t="shared" si="81"/>
        <v>0.97240691489361708</v>
      </c>
      <c r="V284" s="31">
        <f t="shared" si="82"/>
        <v>2.6761968085106385</v>
      </c>
      <c r="W284" s="31">
        <f t="shared" si="83"/>
        <v>3.4823803191489358</v>
      </c>
      <c r="X284" s="31">
        <f t="shared" si="84"/>
        <v>6.1585771276595747</v>
      </c>
      <c r="Z284" s="15">
        <v>0</v>
      </c>
      <c r="AA284" s="15">
        <v>0</v>
      </c>
      <c r="AB284" s="31">
        <f t="shared" si="68"/>
        <v>0</v>
      </c>
      <c r="AC284" s="31">
        <f t="shared" si="69"/>
        <v>0</v>
      </c>
      <c r="AE284" s="15">
        <v>0.28100000000000003</v>
      </c>
      <c r="AF284" s="15">
        <v>0.66100000000000003</v>
      </c>
      <c r="AG284" s="38">
        <f t="shared" si="70"/>
        <v>2.3354388297872344</v>
      </c>
      <c r="AH284" s="38">
        <f t="shared" si="71"/>
        <v>5.4936835106382986</v>
      </c>
    </row>
    <row r="285" spans="1:34" ht="14.5" x14ac:dyDescent="0.35">
      <c r="A285" s="39" t="s">
        <v>549</v>
      </c>
      <c r="B285" s="39" t="s">
        <v>758</v>
      </c>
      <c r="C285" s="39" t="s">
        <v>876</v>
      </c>
      <c r="D285" t="s">
        <v>51</v>
      </c>
      <c r="E285">
        <v>0.76900000000000002</v>
      </c>
      <c r="F285">
        <v>5.7000000000000002E-2</v>
      </c>
      <c r="G285">
        <v>0</v>
      </c>
      <c r="H285">
        <v>0</v>
      </c>
      <c r="I285" s="29">
        <f t="shared" si="72"/>
        <v>0.71199999999999997</v>
      </c>
      <c r="J285" s="31">
        <f t="shared" si="73"/>
        <v>7.4122236671001307</v>
      </c>
      <c r="K285" s="31">
        <f t="shared" si="74"/>
        <v>0</v>
      </c>
      <c r="L285" s="31">
        <f t="shared" si="75"/>
        <v>0</v>
      </c>
      <c r="M285" s="31">
        <f t="shared" si="76"/>
        <v>92.587776332899864</v>
      </c>
      <c r="N285" s="45">
        <f t="shared" si="77"/>
        <v>100</v>
      </c>
      <c r="O285">
        <v>0.02</v>
      </c>
      <c r="P285">
        <v>2.5999999999999999E-2</v>
      </c>
      <c r="Q285" s="15">
        <f t="shared" si="78"/>
        <v>4.5999999999999999E-2</v>
      </c>
      <c r="R285">
        <v>9.2999999999999999E-2</v>
      </c>
      <c r="S285" s="29">
        <f t="shared" si="79"/>
        <v>0.13900000000000001</v>
      </c>
      <c r="T285" s="31">
        <f t="shared" si="80"/>
        <v>2.6007802340702209</v>
      </c>
      <c r="U285" s="31">
        <f t="shared" si="81"/>
        <v>3.3810143042912868</v>
      </c>
      <c r="V285" s="31">
        <f t="shared" si="82"/>
        <v>5.9817945383615081</v>
      </c>
      <c r="W285" s="31">
        <f t="shared" si="83"/>
        <v>12.093628088426527</v>
      </c>
      <c r="X285" s="31">
        <f t="shared" si="84"/>
        <v>18.075422626788036</v>
      </c>
      <c r="Z285" s="15">
        <v>0</v>
      </c>
      <c r="AA285" s="15">
        <v>0</v>
      </c>
      <c r="AB285" s="31">
        <f t="shared" si="68"/>
        <v>0</v>
      </c>
      <c r="AC285" s="31">
        <f t="shared" si="69"/>
        <v>0</v>
      </c>
      <c r="AE285" s="15">
        <v>9.6000000000000002E-2</v>
      </c>
      <c r="AF285" s="15">
        <v>0.105</v>
      </c>
      <c r="AG285" s="38">
        <f t="shared" si="70"/>
        <v>12.483745123537062</v>
      </c>
      <c r="AH285" s="38">
        <f t="shared" si="71"/>
        <v>13.654096228868658</v>
      </c>
    </row>
    <row r="286" spans="1:34" ht="14.5" x14ac:dyDescent="0.35">
      <c r="A286" s="39" t="s">
        <v>550</v>
      </c>
      <c r="B286" s="39" t="s">
        <v>759</v>
      </c>
      <c r="C286" s="39" t="s">
        <v>876</v>
      </c>
      <c r="D286" t="s">
        <v>51</v>
      </c>
      <c r="E286">
        <v>25.574000000000002</v>
      </c>
      <c r="F286">
        <v>0</v>
      </c>
      <c r="G286">
        <v>0</v>
      </c>
      <c r="H286">
        <v>0</v>
      </c>
      <c r="I286" s="29">
        <f t="shared" si="72"/>
        <v>25.574000000000002</v>
      </c>
      <c r="J286" s="31">
        <f t="shared" si="73"/>
        <v>0</v>
      </c>
      <c r="K286" s="31">
        <f t="shared" si="74"/>
        <v>0</v>
      </c>
      <c r="L286" s="31">
        <f t="shared" si="75"/>
        <v>0</v>
      </c>
      <c r="M286" s="31">
        <f t="shared" si="76"/>
        <v>100</v>
      </c>
      <c r="N286" s="45">
        <f t="shared" si="77"/>
        <v>100</v>
      </c>
      <c r="O286">
        <v>0.40600000000000003</v>
      </c>
      <c r="P286">
        <v>0.247</v>
      </c>
      <c r="Q286" s="15">
        <f t="shared" si="78"/>
        <v>0.65300000000000002</v>
      </c>
      <c r="R286">
        <v>0.98099999999999998</v>
      </c>
      <c r="S286" s="29">
        <f t="shared" si="79"/>
        <v>1.6339999999999999</v>
      </c>
      <c r="T286" s="31">
        <f t="shared" si="80"/>
        <v>1.5875498553218113</v>
      </c>
      <c r="U286" s="31">
        <f t="shared" si="81"/>
        <v>0.96582466567607717</v>
      </c>
      <c r="V286" s="31">
        <f t="shared" si="82"/>
        <v>2.5533745209978886</v>
      </c>
      <c r="W286" s="31">
        <f t="shared" si="83"/>
        <v>3.835927113474622</v>
      </c>
      <c r="X286" s="31">
        <f t="shared" si="84"/>
        <v>6.3893016344725106</v>
      </c>
      <c r="Z286" s="15">
        <v>0</v>
      </c>
      <c r="AA286" s="15">
        <v>0</v>
      </c>
      <c r="AB286" s="31">
        <f t="shared" si="68"/>
        <v>0</v>
      </c>
      <c r="AC286" s="31">
        <f t="shared" si="69"/>
        <v>0</v>
      </c>
      <c r="AE286" s="15">
        <v>0.73599999999999999</v>
      </c>
      <c r="AF286" s="15">
        <v>1.4690000000000001</v>
      </c>
      <c r="AG286" s="38">
        <f t="shared" si="70"/>
        <v>2.8779228904355985</v>
      </c>
      <c r="AH286" s="38">
        <f t="shared" si="71"/>
        <v>5.7441151169156175</v>
      </c>
    </row>
    <row r="287" spans="1:34" ht="14.5" x14ac:dyDescent="0.35">
      <c r="A287" s="39" t="s">
        <v>551</v>
      </c>
      <c r="B287" s="39" t="s">
        <v>760</v>
      </c>
      <c r="C287" s="39" t="s">
        <v>876</v>
      </c>
      <c r="D287" t="s">
        <v>51</v>
      </c>
      <c r="E287">
        <v>24.948</v>
      </c>
      <c r="F287">
        <v>0</v>
      </c>
      <c r="G287">
        <v>0</v>
      </c>
      <c r="H287">
        <v>0</v>
      </c>
      <c r="I287" s="29">
        <f t="shared" si="72"/>
        <v>24.948</v>
      </c>
      <c r="J287" s="31">
        <f t="shared" si="73"/>
        <v>0</v>
      </c>
      <c r="K287" s="31">
        <f t="shared" si="74"/>
        <v>0</v>
      </c>
      <c r="L287" s="31">
        <f t="shared" si="75"/>
        <v>0</v>
      </c>
      <c r="M287" s="31">
        <f t="shared" si="76"/>
        <v>100</v>
      </c>
      <c r="N287" s="45">
        <f t="shared" si="77"/>
        <v>100</v>
      </c>
      <c r="O287">
        <v>0.14499999999999999</v>
      </c>
      <c r="P287">
        <v>9.4E-2</v>
      </c>
      <c r="Q287" s="15">
        <f t="shared" si="78"/>
        <v>0.23899999999999999</v>
      </c>
      <c r="R287">
        <v>0.46500000000000002</v>
      </c>
      <c r="S287" s="29">
        <f t="shared" si="79"/>
        <v>0.70399999999999996</v>
      </c>
      <c r="T287" s="31">
        <f t="shared" si="80"/>
        <v>0.58120891454224777</v>
      </c>
      <c r="U287" s="31">
        <f t="shared" si="81"/>
        <v>0.37678371011704342</v>
      </c>
      <c r="V287" s="31">
        <f t="shared" si="82"/>
        <v>0.95799262465929136</v>
      </c>
      <c r="W287" s="31">
        <f t="shared" si="83"/>
        <v>1.8638768638768639</v>
      </c>
      <c r="X287" s="31">
        <f t="shared" si="84"/>
        <v>2.821869488536155</v>
      </c>
      <c r="Z287" s="15">
        <v>0</v>
      </c>
      <c r="AA287" s="15">
        <v>0</v>
      </c>
      <c r="AB287" s="31">
        <f t="shared" si="68"/>
        <v>0</v>
      </c>
      <c r="AC287" s="31">
        <f t="shared" si="69"/>
        <v>0</v>
      </c>
      <c r="AE287" s="15">
        <v>0.34200000000000003</v>
      </c>
      <c r="AF287" s="15">
        <v>0.71899999999999997</v>
      </c>
      <c r="AG287" s="38">
        <f t="shared" si="70"/>
        <v>1.370851370851371</v>
      </c>
      <c r="AH287" s="38">
        <f t="shared" si="71"/>
        <v>2.8819945486612153</v>
      </c>
    </row>
    <row r="288" spans="1:34" ht="14.5" x14ac:dyDescent="0.35">
      <c r="A288" s="39" t="s">
        <v>552</v>
      </c>
      <c r="B288" s="39" t="s">
        <v>761</v>
      </c>
      <c r="C288" s="39" t="s">
        <v>876</v>
      </c>
      <c r="D288" t="s">
        <v>214</v>
      </c>
      <c r="E288">
        <v>1.571</v>
      </c>
      <c r="F288">
        <v>0</v>
      </c>
      <c r="G288">
        <v>0</v>
      </c>
      <c r="H288">
        <v>0</v>
      </c>
      <c r="I288" s="29">
        <f t="shared" si="72"/>
        <v>1.571</v>
      </c>
      <c r="J288" s="31">
        <f t="shared" si="73"/>
        <v>0</v>
      </c>
      <c r="K288" s="31">
        <f t="shared" si="74"/>
        <v>0</v>
      </c>
      <c r="L288" s="31">
        <f t="shared" si="75"/>
        <v>0</v>
      </c>
      <c r="M288" s="31">
        <f t="shared" si="76"/>
        <v>100</v>
      </c>
      <c r="N288" s="45">
        <f t="shared" si="77"/>
        <v>100</v>
      </c>
      <c r="O288">
        <v>0</v>
      </c>
      <c r="P288">
        <v>0</v>
      </c>
      <c r="Q288" s="15">
        <f t="shared" si="78"/>
        <v>0</v>
      </c>
      <c r="R288">
        <v>8.1000000000000003E-2</v>
      </c>
      <c r="S288" s="29">
        <f t="shared" si="79"/>
        <v>8.1000000000000003E-2</v>
      </c>
      <c r="T288" s="31">
        <f t="shared" si="80"/>
        <v>0</v>
      </c>
      <c r="U288" s="31">
        <f t="shared" si="81"/>
        <v>0</v>
      </c>
      <c r="V288" s="31">
        <f t="shared" si="82"/>
        <v>0</v>
      </c>
      <c r="W288" s="31">
        <f t="shared" si="83"/>
        <v>5.1559516231699556</v>
      </c>
      <c r="X288" s="31">
        <f t="shared" si="84"/>
        <v>5.1559516231699556</v>
      </c>
      <c r="Z288" s="15">
        <v>0</v>
      </c>
      <c r="AA288" s="15">
        <v>0</v>
      </c>
      <c r="AB288" s="31">
        <f t="shared" si="68"/>
        <v>0</v>
      </c>
      <c r="AC288" s="31">
        <f t="shared" si="69"/>
        <v>0</v>
      </c>
      <c r="AE288" s="15">
        <v>5.6000000000000001E-2</v>
      </c>
      <c r="AF288" s="15">
        <v>0.10299999999999999</v>
      </c>
      <c r="AG288" s="38">
        <f t="shared" si="70"/>
        <v>3.5646085295989818</v>
      </c>
      <c r="AH288" s="38">
        <f t="shared" si="71"/>
        <v>6.5563335455124117</v>
      </c>
    </row>
    <row r="289" spans="1:34" ht="14.5" x14ac:dyDescent="0.35">
      <c r="A289" s="39" t="s">
        <v>553</v>
      </c>
      <c r="B289" s="39" t="s">
        <v>762</v>
      </c>
      <c r="C289" s="39" t="s">
        <v>876</v>
      </c>
      <c r="D289" t="s">
        <v>214</v>
      </c>
      <c r="E289">
        <v>4.2370000000000001</v>
      </c>
      <c r="F289">
        <v>0</v>
      </c>
      <c r="G289">
        <v>0</v>
      </c>
      <c r="H289">
        <v>0</v>
      </c>
      <c r="I289" s="29">
        <f t="shared" si="72"/>
        <v>4.2370000000000001</v>
      </c>
      <c r="J289" s="31">
        <f t="shared" si="73"/>
        <v>0</v>
      </c>
      <c r="K289" s="31">
        <f t="shared" si="74"/>
        <v>0</v>
      </c>
      <c r="L289" s="31">
        <f t="shared" si="75"/>
        <v>0</v>
      </c>
      <c r="M289" s="31">
        <f t="shared" si="76"/>
        <v>100</v>
      </c>
      <c r="N289" s="45">
        <f t="shared" si="77"/>
        <v>100</v>
      </c>
      <c r="O289">
        <v>0.123</v>
      </c>
      <c r="P289">
        <v>0.214</v>
      </c>
      <c r="Q289" s="15">
        <f t="shared" si="78"/>
        <v>0.33699999999999997</v>
      </c>
      <c r="R289">
        <v>0.82</v>
      </c>
      <c r="S289" s="29">
        <f t="shared" si="79"/>
        <v>1.157</v>
      </c>
      <c r="T289" s="31">
        <f t="shared" si="80"/>
        <v>2.9029974038234601</v>
      </c>
      <c r="U289" s="31">
        <f t="shared" si="81"/>
        <v>5.0507434505546369</v>
      </c>
      <c r="V289" s="31">
        <f t="shared" si="82"/>
        <v>7.953740854378097</v>
      </c>
      <c r="W289" s="31">
        <f t="shared" si="83"/>
        <v>19.353316025489733</v>
      </c>
      <c r="X289" s="31">
        <f t="shared" si="84"/>
        <v>27.307056879867829</v>
      </c>
      <c r="Z289" s="15">
        <v>0</v>
      </c>
      <c r="AA289" s="15">
        <v>0</v>
      </c>
      <c r="AB289" s="31">
        <f t="shared" si="68"/>
        <v>0</v>
      </c>
      <c r="AC289" s="31">
        <f t="shared" si="69"/>
        <v>0</v>
      </c>
      <c r="AE289" s="15">
        <v>0.85699999999999998</v>
      </c>
      <c r="AF289" s="15">
        <v>1.05</v>
      </c>
      <c r="AG289" s="38">
        <f t="shared" si="70"/>
        <v>20.226575407127683</v>
      </c>
      <c r="AH289" s="38">
        <f t="shared" si="71"/>
        <v>24.781685154590512</v>
      </c>
    </row>
    <row r="290" spans="1:34" ht="14.5" x14ac:dyDescent="0.35">
      <c r="A290" s="39" t="s">
        <v>554</v>
      </c>
      <c r="B290" s="39" t="s">
        <v>763</v>
      </c>
      <c r="C290" s="39" t="s">
        <v>876</v>
      </c>
      <c r="D290" t="s">
        <v>214</v>
      </c>
      <c r="E290">
        <v>1.296</v>
      </c>
      <c r="F290">
        <v>0</v>
      </c>
      <c r="G290">
        <v>0</v>
      </c>
      <c r="H290">
        <v>0</v>
      </c>
      <c r="I290" s="29">
        <f t="shared" si="72"/>
        <v>1.296</v>
      </c>
      <c r="J290" s="31">
        <f t="shared" si="73"/>
        <v>0</v>
      </c>
      <c r="K290" s="31">
        <f t="shared" si="74"/>
        <v>0</v>
      </c>
      <c r="L290" s="31">
        <f t="shared" si="75"/>
        <v>0</v>
      </c>
      <c r="M290" s="31">
        <f t="shared" si="76"/>
        <v>100</v>
      </c>
      <c r="N290" s="45">
        <f t="shared" si="77"/>
        <v>100</v>
      </c>
      <c r="O290">
        <v>0</v>
      </c>
      <c r="P290">
        <v>0</v>
      </c>
      <c r="Q290" s="15">
        <f t="shared" si="78"/>
        <v>0</v>
      </c>
      <c r="R290">
        <v>0.104</v>
      </c>
      <c r="S290" s="29">
        <f t="shared" si="79"/>
        <v>0.104</v>
      </c>
      <c r="T290" s="31">
        <f t="shared" si="80"/>
        <v>0</v>
      </c>
      <c r="U290" s="31">
        <f t="shared" si="81"/>
        <v>0</v>
      </c>
      <c r="V290" s="31">
        <f t="shared" si="82"/>
        <v>0</v>
      </c>
      <c r="W290" s="31">
        <f t="shared" si="83"/>
        <v>8.0246913580246915</v>
      </c>
      <c r="X290" s="31">
        <f t="shared" si="84"/>
        <v>8.0246913580246915</v>
      </c>
      <c r="Z290" s="15">
        <v>0</v>
      </c>
      <c r="AA290" s="15">
        <v>0</v>
      </c>
      <c r="AB290" s="31">
        <f t="shared" si="68"/>
        <v>0</v>
      </c>
      <c r="AC290" s="31">
        <f t="shared" si="69"/>
        <v>0</v>
      </c>
      <c r="AE290" s="15">
        <v>7.4999999999999997E-2</v>
      </c>
      <c r="AF290" s="15">
        <v>0.129</v>
      </c>
      <c r="AG290" s="38">
        <f t="shared" si="70"/>
        <v>5.7870370370370363</v>
      </c>
      <c r="AH290" s="38">
        <f t="shared" si="71"/>
        <v>9.9537037037037042</v>
      </c>
    </row>
    <row r="291" spans="1:34" ht="14.5" x14ac:dyDescent="0.35">
      <c r="A291" s="39" t="s">
        <v>555</v>
      </c>
      <c r="B291" s="39" t="s">
        <v>764</v>
      </c>
      <c r="C291" s="39" t="s">
        <v>876</v>
      </c>
      <c r="D291" t="s">
        <v>214</v>
      </c>
      <c r="E291">
        <v>0.98599999999999999</v>
      </c>
      <c r="F291">
        <v>0</v>
      </c>
      <c r="G291">
        <v>0</v>
      </c>
      <c r="H291">
        <v>0</v>
      </c>
      <c r="I291" s="29">
        <f t="shared" si="72"/>
        <v>0.98599999999999999</v>
      </c>
      <c r="J291" s="31">
        <f t="shared" si="73"/>
        <v>0</v>
      </c>
      <c r="K291" s="31">
        <f t="shared" si="74"/>
        <v>0</v>
      </c>
      <c r="L291" s="31">
        <f t="shared" si="75"/>
        <v>0</v>
      </c>
      <c r="M291" s="31">
        <f t="shared" si="76"/>
        <v>100</v>
      </c>
      <c r="N291" s="45">
        <f t="shared" si="77"/>
        <v>100</v>
      </c>
      <c r="O291">
        <v>1.9E-2</v>
      </c>
      <c r="P291">
        <v>4.1000000000000002E-2</v>
      </c>
      <c r="Q291" s="15">
        <f t="shared" si="78"/>
        <v>0.06</v>
      </c>
      <c r="R291">
        <v>8.7999999999999995E-2</v>
      </c>
      <c r="S291" s="29">
        <f t="shared" si="79"/>
        <v>0.14799999999999999</v>
      </c>
      <c r="T291" s="31">
        <f t="shared" si="80"/>
        <v>1.9269776876267748</v>
      </c>
      <c r="U291" s="31">
        <f t="shared" si="81"/>
        <v>4.1582150101419879</v>
      </c>
      <c r="V291" s="31">
        <f t="shared" si="82"/>
        <v>6.0851926977687629</v>
      </c>
      <c r="W291" s="31">
        <f t="shared" si="83"/>
        <v>8.9249492900608516</v>
      </c>
      <c r="X291" s="31">
        <f t="shared" si="84"/>
        <v>15.010141987829615</v>
      </c>
      <c r="Z291" s="15">
        <v>0</v>
      </c>
      <c r="AA291" s="15">
        <v>0</v>
      </c>
      <c r="AB291" s="31">
        <f t="shared" si="68"/>
        <v>0</v>
      </c>
      <c r="AC291" s="31">
        <f t="shared" si="69"/>
        <v>0</v>
      </c>
      <c r="AE291" s="15">
        <v>0.11600000000000001</v>
      </c>
      <c r="AF291" s="15">
        <v>0.125</v>
      </c>
      <c r="AG291" s="38">
        <f t="shared" si="70"/>
        <v>11.764705882352942</v>
      </c>
      <c r="AH291" s="38">
        <f t="shared" si="71"/>
        <v>12.677484787018257</v>
      </c>
    </row>
    <row r="292" spans="1:34" ht="14.5" x14ac:dyDescent="0.35">
      <c r="A292" s="39" t="s">
        <v>556</v>
      </c>
      <c r="B292" s="39" t="s">
        <v>765</v>
      </c>
      <c r="C292" s="39" t="s">
        <v>876</v>
      </c>
      <c r="D292" t="s">
        <v>214</v>
      </c>
      <c r="E292">
        <v>0.67100000000000004</v>
      </c>
      <c r="F292">
        <v>0</v>
      </c>
      <c r="G292">
        <v>0</v>
      </c>
      <c r="H292">
        <v>0</v>
      </c>
      <c r="I292" s="29">
        <f t="shared" si="72"/>
        <v>0.67100000000000004</v>
      </c>
      <c r="J292" s="31">
        <f t="shared" si="73"/>
        <v>0</v>
      </c>
      <c r="K292" s="31">
        <f t="shared" si="74"/>
        <v>0</v>
      </c>
      <c r="L292" s="31">
        <f t="shared" si="75"/>
        <v>0</v>
      </c>
      <c r="M292" s="31">
        <f t="shared" si="76"/>
        <v>100</v>
      </c>
      <c r="N292" s="45">
        <f t="shared" si="77"/>
        <v>100</v>
      </c>
      <c r="O292">
        <v>0</v>
      </c>
      <c r="P292">
        <v>0</v>
      </c>
      <c r="Q292" s="15">
        <f t="shared" si="78"/>
        <v>0</v>
      </c>
      <c r="R292">
        <v>1.4999999999999999E-2</v>
      </c>
      <c r="S292" s="29">
        <f t="shared" si="79"/>
        <v>1.4999999999999999E-2</v>
      </c>
      <c r="T292" s="31">
        <f t="shared" si="80"/>
        <v>0</v>
      </c>
      <c r="U292" s="31">
        <f t="shared" si="81"/>
        <v>0</v>
      </c>
      <c r="V292" s="31">
        <f t="shared" si="82"/>
        <v>0</v>
      </c>
      <c r="W292" s="31">
        <f t="shared" si="83"/>
        <v>2.2354694485842024</v>
      </c>
      <c r="X292" s="31">
        <f t="shared" si="84"/>
        <v>2.2354694485842024</v>
      </c>
      <c r="Z292" s="15">
        <v>0</v>
      </c>
      <c r="AA292" s="15">
        <v>0</v>
      </c>
      <c r="AB292" s="31">
        <f t="shared" si="68"/>
        <v>0</v>
      </c>
      <c r="AC292" s="31">
        <f t="shared" si="69"/>
        <v>0</v>
      </c>
      <c r="AE292" s="15">
        <v>1.2999999999999999E-2</v>
      </c>
      <c r="AF292" s="15">
        <v>1.7999999999999999E-2</v>
      </c>
      <c r="AG292" s="38">
        <f t="shared" si="70"/>
        <v>1.9374068554396422</v>
      </c>
      <c r="AH292" s="38">
        <f t="shared" si="71"/>
        <v>2.6825633383010428</v>
      </c>
    </row>
    <row r="293" spans="1:34" ht="14.5" x14ac:dyDescent="0.35">
      <c r="A293" s="39" t="s">
        <v>557</v>
      </c>
      <c r="B293" s="39" t="s">
        <v>766</v>
      </c>
      <c r="C293" s="39" t="s">
        <v>876</v>
      </c>
      <c r="D293" t="s">
        <v>214</v>
      </c>
      <c r="E293">
        <v>0.78400000000000003</v>
      </c>
      <c r="F293">
        <v>0</v>
      </c>
      <c r="G293">
        <v>0</v>
      </c>
      <c r="H293">
        <v>0</v>
      </c>
      <c r="I293" s="29">
        <f t="shared" si="72"/>
        <v>0.78400000000000003</v>
      </c>
      <c r="J293" s="31">
        <f t="shared" si="73"/>
        <v>0</v>
      </c>
      <c r="K293" s="31">
        <f t="shared" si="74"/>
        <v>0</v>
      </c>
      <c r="L293" s="31">
        <f t="shared" si="75"/>
        <v>0</v>
      </c>
      <c r="M293" s="31">
        <f t="shared" si="76"/>
        <v>100</v>
      </c>
      <c r="N293" s="45">
        <f t="shared" si="77"/>
        <v>100</v>
      </c>
      <c r="O293">
        <v>0</v>
      </c>
      <c r="P293">
        <v>0</v>
      </c>
      <c r="Q293" s="15">
        <f t="shared" si="78"/>
        <v>0</v>
      </c>
      <c r="R293">
        <v>0</v>
      </c>
      <c r="S293" s="29">
        <f t="shared" si="79"/>
        <v>0</v>
      </c>
      <c r="T293" s="31">
        <f t="shared" si="80"/>
        <v>0</v>
      </c>
      <c r="U293" s="31">
        <f t="shared" si="81"/>
        <v>0</v>
      </c>
      <c r="V293" s="31">
        <f t="shared" si="82"/>
        <v>0</v>
      </c>
      <c r="W293" s="31">
        <f t="shared" si="83"/>
        <v>0</v>
      </c>
      <c r="X293" s="31">
        <f t="shared" si="84"/>
        <v>0</v>
      </c>
      <c r="Z293" s="15">
        <v>0</v>
      </c>
      <c r="AA293" s="15">
        <v>0</v>
      </c>
      <c r="AB293" s="31">
        <f t="shared" si="68"/>
        <v>0</v>
      </c>
      <c r="AC293" s="31">
        <f t="shared" si="69"/>
        <v>0</v>
      </c>
      <c r="AE293" s="15">
        <v>0</v>
      </c>
      <c r="AF293" s="15">
        <v>0</v>
      </c>
      <c r="AG293" s="38">
        <f t="shared" si="70"/>
        <v>0</v>
      </c>
      <c r="AH293" s="38">
        <f t="shared" si="71"/>
        <v>0</v>
      </c>
    </row>
    <row r="294" spans="1:34" ht="14.5" x14ac:dyDescent="0.35">
      <c r="A294" s="39" t="s">
        <v>558</v>
      </c>
      <c r="B294" s="39" t="s">
        <v>767</v>
      </c>
      <c r="C294" s="39" t="s">
        <v>876</v>
      </c>
      <c r="D294" t="s">
        <v>214</v>
      </c>
      <c r="E294">
        <v>0.52900000000000003</v>
      </c>
      <c r="F294">
        <v>0</v>
      </c>
      <c r="G294">
        <v>0</v>
      </c>
      <c r="H294">
        <v>0</v>
      </c>
      <c r="I294" s="29">
        <f t="shared" si="72"/>
        <v>0.52900000000000003</v>
      </c>
      <c r="J294" s="31">
        <f t="shared" si="73"/>
        <v>0</v>
      </c>
      <c r="K294" s="31">
        <f t="shared" si="74"/>
        <v>0</v>
      </c>
      <c r="L294" s="31">
        <f t="shared" si="75"/>
        <v>0</v>
      </c>
      <c r="M294" s="31">
        <f t="shared" si="76"/>
        <v>100</v>
      </c>
      <c r="N294" s="45">
        <f t="shared" si="77"/>
        <v>100</v>
      </c>
      <c r="O294">
        <v>0</v>
      </c>
      <c r="P294">
        <v>0</v>
      </c>
      <c r="Q294" s="15">
        <f t="shared" si="78"/>
        <v>0</v>
      </c>
      <c r="R294">
        <v>3.2000000000000001E-2</v>
      </c>
      <c r="S294" s="29">
        <f t="shared" si="79"/>
        <v>3.2000000000000001E-2</v>
      </c>
      <c r="T294" s="31">
        <f t="shared" si="80"/>
        <v>0</v>
      </c>
      <c r="U294" s="31">
        <f t="shared" si="81"/>
        <v>0</v>
      </c>
      <c r="V294" s="31">
        <f t="shared" si="82"/>
        <v>0</v>
      </c>
      <c r="W294" s="31">
        <f t="shared" si="83"/>
        <v>6.0491493383742911</v>
      </c>
      <c r="X294" s="31">
        <f t="shared" si="84"/>
        <v>6.0491493383742911</v>
      </c>
      <c r="Z294" s="15">
        <v>0</v>
      </c>
      <c r="AA294" s="15">
        <v>0</v>
      </c>
      <c r="AB294" s="31">
        <f t="shared" si="68"/>
        <v>0</v>
      </c>
      <c r="AC294" s="31">
        <f t="shared" si="69"/>
        <v>0</v>
      </c>
      <c r="AE294" s="15">
        <v>8.0000000000000002E-3</v>
      </c>
      <c r="AF294" s="15">
        <v>4.1000000000000002E-2</v>
      </c>
      <c r="AG294" s="38">
        <f t="shared" si="70"/>
        <v>1.5122873345935728</v>
      </c>
      <c r="AH294" s="38">
        <f t="shared" si="71"/>
        <v>7.7504725897920608</v>
      </c>
    </row>
    <row r="295" spans="1:34" ht="14.5" x14ac:dyDescent="0.35">
      <c r="A295" s="39" t="s">
        <v>559</v>
      </c>
      <c r="B295" s="39" t="s">
        <v>768</v>
      </c>
      <c r="C295" s="39" t="s">
        <v>876</v>
      </c>
      <c r="D295" t="s">
        <v>214</v>
      </c>
      <c r="E295">
        <v>1.1559999999999999</v>
      </c>
      <c r="F295">
        <v>0</v>
      </c>
      <c r="G295">
        <v>0</v>
      </c>
      <c r="H295">
        <v>0</v>
      </c>
      <c r="I295" s="29">
        <f t="shared" si="72"/>
        <v>1.1559999999999999</v>
      </c>
      <c r="J295" s="31">
        <f t="shared" si="73"/>
        <v>0</v>
      </c>
      <c r="K295" s="31">
        <f t="shared" si="74"/>
        <v>0</v>
      </c>
      <c r="L295" s="31">
        <f t="shared" si="75"/>
        <v>0</v>
      </c>
      <c r="M295" s="31">
        <f t="shared" si="76"/>
        <v>100</v>
      </c>
      <c r="N295" s="45">
        <f t="shared" si="77"/>
        <v>100</v>
      </c>
      <c r="O295">
        <v>0</v>
      </c>
      <c r="P295">
        <v>1.4E-2</v>
      </c>
      <c r="Q295" s="15">
        <f t="shared" si="78"/>
        <v>1.4E-2</v>
      </c>
      <c r="R295">
        <v>6.2E-2</v>
      </c>
      <c r="S295" s="29">
        <f t="shared" si="79"/>
        <v>7.5999999999999998E-2</v>
      </c>
      <c r="T295" s="31">
        <f t="shared" si="80"/>
        <v>0</v>
      </c>
      <c r="U295" s="31">
        <f t="shared" si="81"/>
        <v>1.2110726643598617</v>
      </c>
      <c r="V295" s="31">
        <f t="shared" si="82"/>
        <v>1.2110726643598617</v>
      </c>
      <c r="W295" s="31">
        <f t="shared" si="83"/>
        <v>5.3633217993079585</v>
      </c>
      <c r="X295" s="31">
        <f t="shared" si="84"/>
        <v>6.5743944636678204</v>
      </c>
      <c r="Z295" s="15">
        <v>0</v>
      </c>
      <c r="AA295" s="15">
        <v>0</v>
      </c>
      <c r="AB295" s="31">
        <f t="shared" si="68"/>
        <v>0</v>
      </c>
      <c r="AC295" s="31">
        <f t="shared" si="69"/>
        <v>0</v>
      </c>
      <c r="AE295" s="15">
        <v>4.9000000000000002E-2</v>
      </c>
      <c r="AF295" s="15">
        <v>7.4999999999999997E-2</v>
      </c>
      <c r="AG295" s="38">
        <f t="shared" si="70"/>
        <v>4.2387543252595163</v>
      </c>
      <c r="AH295" s="38">
        <f t="shared" si="71"/>
        <v>6.4878892733564024</v>
      </c>
    </row>
    <row r="296" spans="1:34" ht="14.5" x14ac:dyDescent="0.35">
      <c r="A296" s="39" t="s">
        <v>560</v>
      </c>
      <c r="B296" s="39" t="s">
        <v>769</v>
      </c>
      <c r="C296" s="39" t="s">
        <v>876</v>
      </c>
      <c r="D296" t="s">
        <v>214</v>
      </c>
      <c r="E296">
        <v>0.379</v>
      </c>
      <c r="F296">
        <v>0</v>
      </c>
      <c r="G296">
        <v>0</v>
      </c>
      <c r="H296">
        <v>0</v>
      </c>
      <c r="I296" s="29">
        <f t="shared" si="72"/>
        <v>0.379</v>
      </c>
      <c r="J296" s="31">
        <f t="shared" si="73"/>
        <v>0</v>
      </c>
      <c r="K296" s="31">
        <f t="shared" si="74"/>
        <v>0</v>
      </c>
      <c r="L296" s="31">
        <f t="shared" si="75"/>
        <v>0</v>
      </c>
      <c r="M296" s="31">
        <f t="shared" si="76"/>
        <v>100</v>
      </c>
      <c r="N296" s="45">
        <f t="shared" si="77"/>
        <v>100</v>
      </c>
      <c r="O296">
        <v>0</v>
      </c>
      <c r="P296">
        <v>0</v>
      </c>
      <c r="Q296" s="15">
        <f t="shared" si="78"/>
        <v>0</v>
      </c>
      <c r="R296">
        <v>2.8000000000000001E-2</v>
      </c>
      <c r="S296" s="29">
        <f t="shared" si="79"/>
        <v>2.8000000000000001E-2</v>
      </c>
      <c r="T296" s="31">
        <f t="shared" si="80"/>
        <v>0</v>
      </c>
      <c r="U296" s="31">
        <f t="shared" si="81"/>
        <v>0</v>
      </c>
      <c r="V296" s="31">
        <f t="shared" si="82"/>
        <v>0</v>
      </c>
      <c r="W296" s="31">
        <f t="shared" si="83"/>
        <v>7.3878627968337733</v>
      </c>
      <c r="X296" s="31">
        <f t="shared" si="84"/>
        <v>7.3878627968337733</v>
      </c>
      <c r="Z296" s="15">
        <v>0</v>
      </c>
      <c r="AA296" s="15">
        <v>0</v>
      </c>
      <c r="AB296" s="31">
        <f t="shared" si="68"/>
        <v>0</v>
      </c>
      <c r="AC296" s="31">
        <f t="shared" si="69"/>
        <v>0</v>
      </c>
      <c r="AE296" s="15">
        <v>1.4E-2</v>
      </c>
      <c r="AF296" s="15">
        <v>2.9000000000000001E-2</v>
      </c>
      <c r="AG296" s="38">
        <f t="shared" si="70"/>
        <v>3.6939313984168867</v>
      </c>
      <c r="AH296" s="38">
        <f t="shared" si="71"/>
        <v>7.6517150395778364</v>
      </c>
    </row>
    <row r="297" spans="1:34" ht="14.5" x14ac:dyDescent="0.35">
      <c r="A297" s="39" t="s">
        <v>561</v>
      </c>
      <c r="B297" s="39" t="s">
        <v>770</v>
      </c>
      <c r="C297" s="39" t="s">
        <v>876</v>
      </c>
      <c r="D297" t="s">
        <v>214</v>
      </c>
      <c r="E297">
        <v>0.56699999999999995</v>
      </c>
      <c r="F297">
        <v>0</v>
      </c>
      <c r="G297">
        <v>0</v>
      </c>
      <c r="H297">
        <v>0</v>
      </c>
      <c r="I297" s="29">
        <f t="shared" si="72"/>
        <v>0.56699999999999995</v>
      </c>
      <c r="J297" s="31">
        <f t="shared" si="73"/>
        <v>0</v>
      </c>
      <c r="K297" s="31">
        <f t="shared" si="74"/>
        <v>0</v>
      </c>
      <c r="L297" s="31">
        <f t="shared" si="75"/>
        <v>0</v>
      </c>
      <c r="M297" s="31">
        <f t="shared" si="76"/>
        <v>100</v>
      </c>
      <c r="N297" s="45">
        <f t="shared" si="77"/>
        <v>100</v>
      </c>
      <c r="O297">
        <v>5.6000000000000001E-2</v>
      </c>
      <c r="P297">
        <v>9.8000000000000004E-2</v>
      </c>
      <c r="Q297" s="15">
        <f t="shared" si="78"/>
        <v>0.154</v>
      </c>
      <c r="R297">
        <v>9.4E-2</v>
      </c>
      <c r="S297" s="29">
        <f t="shared" si="79"/>
        <v>0.248</v>
      </c>
      <c r="T297" s="31">
        <f t="shared" si="80"/>
        <v>9.8765432098765444</v>
      </c>
      <c r="U297" s="31">
        <f t="shared" si="81"/>
        <v>17.283950617283953</v>
      </c>
      <c r="V297" s="31">
        <f t="shared" si="82"/>
        <v>27.160493827160497</v>
      </c>
      <c r="W297" s="31">
        <f t="shared" si="83"/>
        <v>16.578483245149915</v>
      </c>
      <c r="X297" s="31">
        <f t="shared" si="84"/>
        <v>43.738977072310412</v>
      </c>
      <c r="Z297" s="15">
        <v>0</v>
      </c>
      <c r="AA297" s="15">
        <v>0</v>
      </c>
      <c r="AB297" s="31">
        <f t="shared" si="68"/>
        <v>0</v>
      </c>
      <c r="AC297" s="31">
        <f t="shared" si="69"/>
        <v>0</v>
      </c>
      <c r="AE297" s="15">
        <v>0.17499999999999999</v>
      </c>
      <c r="AF297" s="15">
        <v>0.106</v>
      </c>
      <c r="AG297" s="38">
        <f t="shared" si="70"/>
        <v>30.864197530864196</v>
      </c>
      <c r="AH297" s="38">
        <f t="shared" si="71"/>
        <v>18.694885361552029</v>
      </c>
    </row>
    <row r="298" spans="1:34" ht="14.5" x14ac:dyDescent="0.35">
      <c r="A298" s="39" t="s">
        <v>562</v>
      </c>
      <c r="B298" s="39" t="s">
        <v>771</v>
      </c>
      <c r="C298" s="39" t="s">
        <v>876</v>
      </c>
      <c r="D298" t="s">
        <v>214</v>
      </c>
      <c r="E298">
        <v>0.23699999999999999</v>
      </c>
      <c r="F298">
        <v>0</v>
      </c>
      <c r="G298">
        <v>0</v>
      </c>
      <c r="H298">
        <v>0</v>
      </c>
      <c r="I298" s="29">
        <f t="shared" si="72"/>
        <v>0.23699999999999999</v>
      </c>
      <c r="J298" s="31">
        <f t="shared" si="73"/>
        <v>0</v>
      </c>
      <c r="K298" s="31">
        <f t="shared" si="74"/>
        <v>0</v>
      </c>
      <c r="L298" s="31">
        <f t="shared" si="75"/>
        <v>0</v>
      </c>
      <c r="M298" s="31">
        <f t="shared" si="76"/>
        <v>100</v>
      </c>
      <c r="N298" s="45">
        <f t="shared" si="77"/>
        <v>100</v>
      </c>
      <c r="O298">
        <v>0</v>
      </c>
      <c r="P298">
        <v>0</v>
      </c>
      <c r="Q298" s="15">
        <f t="shared" si="78"/>
        <v>0</v>
      </c>
      <c r="R298">
        <v>1E-3</v>
      </c>
      <c r="S298" s="29">
        <f t="shared" si="79"/>
        <v>1E-3</v>
      </c>
      <c r="T298" s="31">
        <f t="shared" si="80"/>
        <v>0</v>
      </c>
      <c r="U298" s="31">
        <f t="shared" si="81"/>
        <v>0</v>
      </c>
      <c r="V298" s="31">
        <f t="shared" si="82"/>
        <v>0</v>
      </c>
      <c r="W298" s="31">
        <f t="shared" si="83"/>
        <v>0.42194092827004226</v>
      </c>
      <c r="X298" s="31">
        <f t="shared" si="84"/>
        <v>0.42194092827004226</v>
      </c>
      <c r="Z298" s="15">
        <v>0</v>
      </c>
      <c r="AA298" s="15">
        <v>0</v>
      </c>
      <c r="AB298" s="31">
        <f t="shared" si="68"/>
        <v>0</v>
      </c>
      <c r="AC298" s="31">
        <f t="shared" si="69"/>
        <v>0</v>
      </c>
      <c r="AE298" s="15">
        <v>1E-3</v>
      </c>
      <c r="AF298" s="15">
        <v>1E-3</v>
      </c>
      <c r="AG298" s="38">
        <f t="shared" si="70"/>
        <v>0.42194092827004226</v>
      </c>
      <c r="AH298" s="38">
        <f t="shared" si="71"/>
        <v>0.42194092827004226</v>
      </c>
    </row>
    <row r="299" spans="1:34" ht="14.5" x14ac:dyDescent="0.35">
      <c r="A299" s="39" t="s">
        <v>563</v>
      </c>
      <c r="B299" s="39" t="s">
        <v>772</v>
      </c>
      <c r="C299" s="39" t="s">
        <v>876</v>
      </c>
      <c r="D299" t="s">
        <v>214</v>
      </c>
      <c r="E299">
        <v>0.96599999999999997</v>
      </c>
      <c r="F299">
        <v>0</v>
      </c>
      <c r="G299">
        <v>0</v>
      </c>
      <c r="H299">
        <v>0</v>
      </c>
      <c r="I299" s="29">
        <f t="shared" si="72"/>
        <v>0.96599999999999997</v>
      </c>
      <c r="J299" s="31">
        <f t="shared" si="73"/>
        <v>0</v>
      </c>
      <c r="K299" s="31">
        <f t="shared" si="74"/>
        <v>0</v>
      </c>
      <c r="L299" s="31">
        <f t="shared" si="75"/>
        <v>0</v>
      </c>
      <c r="M299" s="31">
        <f t="shared" si="76"/>
        <v>100</v>
      </c>
      <c r="N299" s="45">
        <f t="shared" si="77"/>
        <v>100</v>
      </c>
      <c r="O299">
        <v>0</v>
      </c>
      <c r="P299">
        <v>0</v>
      </c>
      <c r="Q299" s="15">
        <f t="shared" si="78"/>
        <v>0</v>
      </c>
      <c r="R299">
        <v>0</v>
      </c>
      <c r="S299" s="29">
        <f t="shared" si="79"/>
        <v>0</v>
      </c>
      <c r="T299" s="31">
        <f t="shared" si="80"/>
        <v>0</v>
      </c>
      <c r="U299" s="31">
        <f t="shared" si="81"/>
        <v>0</v>
      </c>
      <c r="V299" s="31">
        <f t="shared" si="82"/>
        <v>0</v>
      </c>
      <c r="W299" s="31">
        <f t="shared" si="83"/>
        <v>0</v>
      </c>
      <c r="X299" s="31">
        <f t="shared" si="84"/>
        <v>0</v>
      </c>
      <c r="Z299" s="15">
        <v>0</v>
      </c>
      <c r="AA299" s="15">
        <v>0</v>
      </c>
      <c r="AB299" s="31">
        <f t="shared" si="68"/>
        <v>0</v>
      </c>
      <c r="AC299" s="31">
        <f t="shared" si="69"/>
        <v>0</v>
      </c>
      <c r="AE299" s="15">
        <v>0</v>
      </c>
      <c r="AF299" s="15">
        <v>0</v>
      </c>
      <c r="AG299" s="38">
        <f t="shared" si="70"/>
        <v>0</v>
      </c>
      <c r="AH299" s="38">
        <f t="shared" si="71"/>
        <v>0</v>
      </c>
    </row>
    <row r="300" spans="1:34" ht="14.5" x14ac:dyDescent="0.35">
      <c r="A300" s="39" t="s">
        <v>564</v>
      </c>
      <c r="B300" s="39" t="s">
        <v>773</v>
      </c>
      <c r="C300" s="39" t="s">
        <v>876</v>
      </c>
      <c r="D300" t="s">
        <v>214</v>
      </c>
      <c r="E300">
        <v>8.7999999999999995E-2</v>
      </c>
      <c r="F300">
        <v>0</v>
      </c>
      <c r="G300">
        <v>0</v>
      </c>
      <c r="H300">
        <v>0</v>
      </c>
      <c r="I300" s="29">
        <f t="shared" si="72"/>
        <v>8.7999999999999995E-2</v>
      </c>
      <c r="J300" s="31">
        <f t="shared" si="73"/>
        <v>0</v>
      </c>
      <c r="K300" s="31">
        <f t="shared" si="74"/>
        <v>0</v>
      </c>
      <c r="L300" s="31">
        <f t="shared" si="75"/>
        <v>0</v>
      </c>
      <c r="M300" s="31">
        <f t="shared" si="76"/>
        <v>100</v>
      </c>
      <c r="N300" s="45">
        <f t="shared" si="77"/>
        <v>100</v>
      </c>
      <c r="O300">
        <v>0</v>
      </c>
      <c r="P300">
        <v>0</v>
      </c>
      <c r="Q300" s="15">
        <f t="shared" si="78"/>
        <v>0</v>
      </c>
      <c r="R300">
        <v>1E-3</v>
      </c>
      <c r="S300" s="29">
        <f t="shared" si="79"/>
        <v>1E-3</v>
      </c>
      <c r="T300" s="31">
        <f t="shared" si="80"/>
        <v>0</v>
      </c>
      <c r="U300" s="31">
        <f t="shared" si="81"/>
        <v>0</v>
      </c>
      <c r="V300" s="31">
        <f t="shared" si="82"/>
        <v>0</v>
      </c>
      <c r="W300" s="31">
        <f t="shared" si="83"/>
        <v>1.1363636363636365</v>
      </c>
      <c r="X300" s="31">
        <f t="shared" si="84"/>
        <v>1.1363636363636365</v>
      </c>
      <c r="Z300" s="15">
        <v>0</v>
      </c>
      <c r="AA300" s="15">
        <v>0</v>
      </c>
      <c r="AB300" s="31">
        <f t="shared" si="68"/>
        <v>0</v>
      </c>
      <c r="AC300" s="31">
        <f t="shared" si="69"/>
        <v>0</v>
      </c>
      <c r="AE300" s="15">
        <v>1E-3</v>
      </c>
      <c r="AF300" s="15">
        <v>1E-3</v>
      </c>
      <c r="AG300" s="38">
        <f t="shared" si="70"/>
        <v>1.1363636363636365</v>
      </c>
      <c r="AH300" s="38">
        <f t="shared" si="71"/>
        <v>1.1363636363636365</v>
      </c>
    </row>
    <row r="301" spans="1:34" ht="14.5" x14ac:dyDescent="0.35">
      <c r="A301" s="39" t="s">
        <v>565</v>
      </c>
      <c r="B301" s="39" t="s">
        <v>774</v>
      </c>
      <c r="C301" s="39" t="s">
        <v>876</v>
      </c>
      <c r="D301" t="s">
        <v>214</v>
      </c>
      <c r="E301">
        <v>5.9080000000000004</v>
      </c>
      <c r="F301">
        <v>0</v>
      </c>
      <c r="G301">
        <v>1E-3</v>
      </c>
      <c r="H301">
        <v>5.907</v>
      </c>
      <c r="I301" s="29">
        <f t="shared" si="72"/>
        <v>0</v>
      </c>
      <c r="J301" s="31">
        <f t="shared" si="73"/>
        <v>0</v>
      </c>
      <c r="K301" s="31">
        <f t="shared" si="74"/>
        <v>1.6926201760324982E-2</v>
      </c>
      <c r="L301" s="31">
        <f t="shared" si="75"/>
        <v>99.983073798239673</v>
      </c>
      <c r="M301" s="31">
        <f t="shared" si="76"/>
        <v>0</v>
      </c>
      <c r="N301" s="45">
        <f t="shared" si="77"/>
        <v>100</v>
      </c>
      <c r="O301">
        <v>0.21199999999999999</v>
      </c>
      <c r="P301">
        <v>0.17599999999999999</v>
      </c>
      <c r="Q301" s="15">
        <f t="shared" si="78"/>
        <v>0.38800000000000001</v>
      </c>
      <c r="R301">
        <v>1.1040000000000001</v>
      </c>
      <c r="S301" s="29">
        <f t="shared" si="79"/>
        <v>1.492</v>
      </c>
      <c r="T301" s="31">
        <f t="shared" si="80"/>
        <v>3.5883547731888963</v>
      </c>
      <c r="U301" s="31">
        <f t="shared" si="81"/>
        <v>2.9790115098171968</v>
      </c>
      <c r="V301" s="31">
        <f t="shared" si="82"/>
        <v>6.567366283006093</v>
      </c>
      <c r="W301" s="31">
        <f t="shared" si="83"/>
        <v>18.686526743398783</v>
      </c>
      <c r="X301" s="31">
        <f t="shared" si="84"/>
        <v>25.253893026404871</v>
      </c>
      <c r="Z301" s="15">
        <v>0</v>
      </c>
      <c r="AA301" s="15">
        <v>0</v>
      </c>
      <c r="AB301" s="31">
        <f t="shared" si="68"/>
        <v>0</v>
      </c>
      <c r="AC301" s="31">
        <f t="shared" si="69"/>
        <v>0</v>
      </c>
      <c r="AE301" s="15">
        <v>1.0109999999999999</v>
      </c>
      <c r="AF301" s="15">
        <v>1.663</v>
      </c>
      <c r="AG301" s="38">
        <f t="shared" si="70"/>
        <v>17.112389979688555</v>
      </c>
      <c r="AH301" s="38">
        <f t="shared" si="71"/>
        <v>28.148273527420447</v>
      </c>
    </row>
    <row r="302" spans="1:34" ht="14.5" x14ac:dyDescent="0.35">
      <c r="A302" s="39" t="s">
        <v>566</v>
      </c>
      <c r="B302" s="39" t="s">
        <v>775</v>
      </c>
      <c r="C302" s="39" t="s">
        <v>876</v>
      </c>
      <c r="D302" t="s">
        <v>59</v>
      </c>
      <c r="E302">
        <v>16.504999999999999</v>
      </c>
      <c r="F302">
        <v>0</v>
      </c>
      <c r="G302">
        <v>0</v>
      </c>
      <c r="H302">
        <v>16.411999999999999</v>
      </c>
      <c r="I302" s="29">
        <f t="shared" si="72"/>
        <v>9.2999999999999972E-2</v>
      </c>
      <c r="J302" s="31">
        <f t="shared" si="73"/>
        <v>0</v>
      </c>
      <c r="K302" s="31">
        <f t="shared" si="74"/>
        <v>0</v>
      </c>
      <c r="L302" s="31">
        <f t="shared" si="75"/>
        <v>99.436534383520154</v>
      </c>
      <c r="M302" s="31">
        <f t="shared" si="76"/>
        <v>0.56346561647985449</v>
      </c>
      <c r="N302" s="45">
        <f t="shared" si="77"/>
        <v>100.00000000000001</v>
      </c>
      <c r="O302">
        <v>0.28399999999999997</v>
      </c>
      <c r="P302">
        <v>0.252</v>
      </c>
      <c r="Q302" s="15">
        <f t="shared" si="78"/>
        <v>0.53600000000000003</v>
      </c>
      <c r="R302">
        <v>2.1880000000000002</v>
      </c>
      <c r="S302" s="29">
        <f t="shared" si="79"/>
        <v>2.7240000000000002</v>
      </c>
      <c r="T302" s="31">
        <f t="shared" si="80"/>
        <v>1.720690699787943</v>
      </c>
      <c r="U302" s="31">
        <f t="shared" si="81"/>
        <v>1.5268100575583157</v>
      </c>
      <c r="V302" s="31">
        <f t="shared" si="82"/>
        <v>3.2475007573462591</v>
      </c>
      <c r="W302" s="31">
        <f t="shared" si="83"/>
        <v>13.256588912450773</v>
      </c>
      <c r="X302" s="31">
        <f t="shared" si="84"/>
        <v>16.504089669797033</v>
      </c>
      <c r="Z302" s="15">
        <v>0</v>
      </c>
      <c r="AA302" s="15">
        <v>0</v>
      </c>
      <c r="AB302" s="31">
        <f t="shared" si="68"/>
        <v>0</v>
      </c>
      <c r="AC302" s="31">
        <f t="shared" si="69"/>
        <v>0</v>
      </c>
      <c r="AE302" s="15">
        <v>1.702</v>
      </c>
      <c r="AF302" s="15">
        <v>2.8679999999999999</v>
      </c>
      <c r="AG302" s="38">
        <f t="shared" si="70"/>
        <v>10.312026658588307</v>
      </c>
      <c r="AH302" s="38">
        <f t="shared" si="71"/>
        <v>17.376552559830355</v>
      </c>
    </row>
    <row r="303" spans="1:34" ht="14.5" x14ac:dyDescent="0.35">
      <c r="A303" s="39" t="s">
        <v>567</v>
      </c>
      <c r="B303" s="39" t="s">
        <v>776</v>
      </c>
      <c r="C303" s="39" t="s">
        <v>876</v>
      </c>
      <c r="D303" t="s">
        <v>214</v>
      </c>
      <c r="E303">
        <v>6.0999999999999999E-2</v>
      </c>
      <c r="F303">
        <v>0</v>
      </c>
      <c r="G303">
        <v>0</v>
      </c>
      <c r="H303">
        <v>0</v>
      </c>
      <c r="I303" s="29">
        <f t="shared" si="72"/>
        <v>6.0999999999999999E-2</v>
      </c>
      <c r="J303" s="31">
        <f t="shared" si="73"/>
        <v>0</v>
      </c>
      <c r="K303" s="31">
        <f t="shared" si="74"/>
        <v>0</v>
      </c>
      <c r="L303" s="31">
        <f t="shared" si="75"/>
        <v>0</v>
      </c>
      <c r="M303" s="31">
        <f t="shared" si="76"/>
        <v>100</v>
      </c>
      <c r="N303" s="45">
        <f t="shared" si="77"/>
        <v>100</v>
      </c>
      <c r="O303">
        <v>0</v>
      </c>
      <c r="P303">
        <v>0</v>
      </c>
      <c r="Q303" s="15">
        <f t="shared" si="78"/>
        <v>0</v>
      </c>
      <c r="R303">
        <v>1E-3</v>
      </c>
      <c r="S303" s="29">
        <f t="shared" si="79"/>
        <v>1E-3</v>
      </c>
      <c r="T303" s="31">
        <f t="shared" si="80"/>
        <v>0</v>
      </c>
      <c r="U303" s="31">
        <f t="shared" si="81"/>
        <v>0</v>
      </c>
      <c r="V303" s="31">
        <f t="shared" si="82"/>
        <v>0</v>
      </c>
      <c r="W303" s="31">
        <f t="shared" si="83"/>
        <v>1.639344262295082</v>
      </c>
      <c r="X303" s="31">
        <f t="shared" si="84"/>
        <v>1.639344262295082</v>
      </c>
      <c r="Z303" s="15">
        <v>0</v>
      </c>
      <c r="AA303" s="15">
        <v>0</v>
      </c>
      <c r="AB303" s="31">
        <f t="shared" si="68"/>
        <v>0</v>
      </c>
      <c r="AC303" s="31">
        <f t="shared" si="69"/>
        <v>0</v>
      </c>
      <c r="AE303" s="15">
        <v>0</v>
      </c>
      <c r="AF303" s="15">
        <v>4.0000000000000001E-3</v>
      </c>
      <c r="AG303" s="38">
        <f t="shared" si="70"/>
        <v>0</v>
      </c>
      <c r="AH303" s="38">
        <f t="shared" si="71"/>
        <v>6.557377049180328</v>
      </c>
    </row>
    <row r="304" spans="1:34" ht="14.5" x14ac:dyDescent="0.35">
      <c r="A304" s="39" t="s">
        <v>568</v>
      </c>
      <c r="B304" s="39" t="s">
        <v>777</v>
      </c>
      <c r="C304" s="39" t="s">
        <v>876</v>
      </c>
      <c r="D304" t="s">
        <v>214</v>
      </c>
      <c r="E304">
        <v>0.10100000000000001</v>
      </c>
      <c r="F304">
        <v>0</v>
      </c>
      <c r="G304">
        <v>0</v>
      </c>
      <c r="H304">
        <v>0</v>
      </c>
      <c r="I304" s="29">
        <f t="shared" si="72"/>
        <v>0.10100000000000001</v>
      </c>
      <c r="J304" s="31">
        <f t="shared" si="73"/>
        <v>0</v>
      </c>
      <c r="K304" s="31">
        <f t="shared" si="74"/>
        <v>0</v>
      </c>
      <c r="L304" s="31">
        <f t="shared" si="75"/>
        <v>0</v>
      </c>
      <c r="M304" s="31">
        <f t="shared" si="76"/>
        <v>100</v>
      </c>
      <c r="N304" s="45">
        <f t="shared" si="77"/>
        <v>100</v>
      </c>
      <c r="O304">
        <v>0</v>
      </c>
      <c r="P304">
        <v>0</v>
      </c>
      <c r="Q304" s="15">
        <f t="shared" si="78"/>
        <v>0</v>
      </c>
      <c r="R304">
        <v>0</v>
      </c>
      <c r="S304" s="29">
        <f t="shared" si="79"/>
        <v>0</v>
      </c>
      <c r="T304" s="31">
        <f t="shared" si="80"/>
        <v>0</v>
      </c>
      <c r="U304" s="31">
        <f t="shared" si="81"/>
        <v>0</v>
      </c>
      <c r="V304" s="31">
        <f t="shared" si="82"/>
        <v>0</v>
      </c>
      <c r="W304" s="31">
        <f t="shared" si="83"/>
        <v>0</v>
      </c>
      <c r="X304" s="31">
        <f t="shared" si="84"/>
        <v>0</v>
      </c>
      <c r="Z304" s="15">
        <v>0</v>
      </c>
      <c r="AA304" s="15">
        <v>0</v>
      </c>
      <c r="AB304" s="31">
        <f t="shared" si="68"/>
        <v>0</v>
      </c>
      <c r="AC304" s="31">
        <f t="shared" si="69"/>
        <v>0</v>
      </c>
      <c r="AE304" s="15">
        <v>0</v>
      </c>
      <c r="AF304" s="15">
        <v>0</v>
      </c>
      <c r="AG304" s="38">
        <f t="shared" si="70"/>
        <v>0</v>
      </c>
      <c r="AH304" s="38">
        <f t="shared" si="71"/>
        <v>0</v>
      </c>
    </row>
    <row r="305" spans="1:34" ht="14.5" x14ac:dyDescent="0.35">
      <c r="A305" s="39" t="s">
        <v>569</v>
      </c>
      <c r="B305" s="39" t="s">
        <v>778</v>
      </c>
      <c r="C305" s="39" t="s">
        <v>876</v>
      </c>
      <c r="D305" t="s">
        <v>214</v>
      </c>
      <c r="E305">
        <v>6.7000000000000004E-2</v>
      </c>
      <c r="F305">
        <v>0</v>
      </c>
      <c r="G305">
        <v>0</v>
      </c>
      <c r="H305">
        <v>0</v>
      </c>
      <c r="I305" s="29">
        <f t="shared" si="72"/>
        <v>6.7000000000000004E-2</v>
      </c>
      <c r="J305" s="31">
        <f t="shared" si="73"/>
        <v>0</v>
      </c>
      <c r="K305" s="31">
        <f t="shared" si="74"/>
        <v>0</v>
      </c>
      <c r="L305" s="31">
        <f t="shared" si="75"/>
        <v>0</v>
      </c>
      <c r="M305" s="31">
        <f t="shared" si="76"/>
        <v>100</v>
      </c>
      <c r="N305" s="45">
        <f t="shared" si="77"/>
        <v>100</v>
      </c>
      <c r="O305">
        <v>0</v>
      </c>
      <c r="P305">
        <v>0</v>
      </c>
      <c r="Q305" s="15">
        <f t="shared" si="78"/>
        <v>0</v>
      </c>
      <c r="R305">
        <v>0</v>
      </c>
      <c r="S305" s="29">
        <f t="shared" si="79"/>
        <v>0</v>
      </c>
      <c r="T305" s="31">
        <f t="shared" si="80"/>
        <v>0</v>
      </c>
      <c r="U305" s="31">
        <f t="shared" si="81"/>
        <v>0</v>
      </c>
      <c r="V305" s="31">
        <f t="shared" si="82"/>
        <v>0</v>
      </c>
      <c r="W305" s="31">
        <f t="shared" si="83"/>
        <v>0</v>
      </c>
      <c r="X305" s="31">
        <f t="shared" si="84"/>
        <v>0</v>
      </c>
      <c r="Z305" s="15">
        <v>0</v>
      </c>
      <c r="AA305" s="15">
        <v>0</v>
      </c>
      <c r="AB305" s="31">
        <f t="shared" si="68"/>
        <v>0</v>
      </c>
      <c r="AC305" s="31">
        <f t="shared" si="69"/>
        <v>0</v>
      </c>
      <c r="AE305" s="15">
        <v>0</v>
      </c>
      <c r="AF305" s="15">
        <v>0</v>
      </c>
      <c r="AG305" s="38">
        <f t="shared" si="70"/>
        <v>0</v>
      </c>
      <c r="AH305" s="38">
        <f t="shared" si="71"/>
        <v>0</v>
      </c>
    </row>
    <row r="306" spans="1:34" ht="14.5" x14ac:dyDescent="0.35">
      <c r="A306" s="39" t="s">
        <v>570</v>
      </c>
      <c r="B306" s="39" t="s">
        <v>779</v>
      </c>
      <c r="C306" s="39" t="s">
        <v>876</v>
      </c>
      <c r="D306" t="s">
        <v>214</v>
      </c>
      <c r="E306">
        <v>0.106</v>
      </c>
      <c r="F306">
        <v>0</v>
      </c>
      <c r="G306">
        <v>0</v>
      </c>
      <c r="H306">
        <v>0</v>
      </c>
      <c r="I306" s="29">
        <f t="shared" si="72"/>
        <v>0.106</v>
      </c>
      <c r="J306" s="31">
        <f t="shared" si="73"/>
        <v>0</v>
      </c>
      <c r="K306" s="31">
        <f t="shared" si="74"/>
        <v>0</v>
      </c>
      <c r="L306" s="31">
        <f t="shared" si="75"/>
        <v>0</v>
      </c>
      <c r="M306" s="31">
        <f t="shared" si="76"/>
        <v>100</v>
      </c>
      <c r="N306" s="45">
        <f t="shared" si="77"/>
        <v>100</v>
      </c>
      <c r="O306">
        <v>0</v>
      </c>
      <c r="P306">
        <v>0</v>
      </c>
      <c r="Q306" s="15">
        <f t="shared" si="78"/>
        <v>0</v>
      </c>
      <c r="R306">
        <v>0</v>
      </c>
      <c r="S306" s="29">
        <f t="shared" si="79"/>
        <v>0</v>
      </c>
      <c r="T306" s="31">
        <f t="shared" si="80"/>
        <v>0</v>
      </c>
      <c r="U306" s="31">
        <f t="shared" si="81"/>
        <v>0</v>
      </c>
      <c r="V306" s="31">
        <f t="shared" si="82"/>
        <v>0</v>
      </c>
      <c r="W306" s="31">
        <f t="shared" si="83"/>
        <v>0</v>
      </c>
      <c r="X306" s="31">
        <f t="shared" si="84"/>
        <v>0</v>
      </c>
      <c r="Z306" s="15">
        <v>0</v>
      </c>
      <c r="AA306" s="15">
        <v>0</v>
      </c>
      <c r="AB306" s="31">
        <f t="shared" si="68"/>
        <v>0</v>
      </c>
      <c r="AC306" s="31">
        <f t="shared" si="69"/>
        <v>0</v>
      </c>
      <c r="AE306" s="15">
        <v>0</v>
      </c>
      <c r="AF306" s="15">
        <v>1E-3</v>
      </c>
      <c r="AG306" s="38">
        <f t="shared" si="70"/>
        <v>0</v>
      </c>
      <c r="AH306" s="38">
        <f t="shared" si="71"/>
        <v>0.94339622641509435</v>
      </c>
    </row>
    <row r="307" spans="1:34" ht="14.5" x14ac:dyDescent="0.35">
      <c r="A307" s="39" t="s">
        <v>571</v>
      </c>
      <c r="B307" s="39" t="s">
        <v>780</v>
      </c>
      <c r="C307" s="39" t="s">
        <v>876</v>
      </c>
      <c r="D307" t="s">
        <v>214</v>
      </c>
      <c r="E307">
        <v>2.7E-2</v>
      </c>
      <c r="F307">
        <v>0</v>
      </c>
      <c r="G307">
        <v>0</v>
      </c>
      <c r="H307">
        <v>0</v>
      </c>
      <c r="I307" s="29">
        <f t="shared" si="72"/>
        <v>2.7E-2</v>
      </c>
      <c r="J307" s="31">
        <f t="shared" si="73"/>
        <v>0</v>
      </c>
      <c r="K307" s="31">
        <f t="shared" si="74"/>
        <v>0</v>
      </c>
      <c r="L307" s="31">
        <f t="shared" si="75"/>
        <v>0</v>
      </c>
      <c r="M307" s="31">
        <f t="shared" si="76"/>
        <v>100</v>
      </c>
      <c r="N307" s="45">
        <f t="shared" si="77"/>
        <v>100</v>
      </c>
      <c r="O307">
        <v>0</v>
      </c>
      <c r="P307">
        <v>0</v>
      </c>
      <c r="Q307" s="15">
        <f t="shared" si="78"/>
        <v>0</v>
      </c>
      <c r="R307">
        <v>0</v>
      </c>
      <c r="S307" s="29">
        <f t="shared" si="79"/>
        <v>0</v>
      </c>
      <c r="T307" s="31">
        <f t="shared" si="80"/>
        <v>0</v>
      </c>
      <c r="U307" s="31">
        <f t="shared" si="81"/>
        <v>0</v>
      </c>
      <c r="V307" s="31">
        <f t="shared" si="82"/>
        <v>0</v>
      </c>
      <c r="W307" s="31">
        <f t="shared" si="83"/>
        <v>0</v>
      </c>
      <c r="X307" s="31">
        <f t="shared" si="84"/>
        <v>0</v>
      </c>
      <c r="Z307" s="15">
        <v>0</v>
      </c>
      <c r="AA307" s="15">
        <v>0</v>
      </c>
      <c r="AB307" s="31">
        <f t="shared" si="68"/>
        <v>0</v>
      </c>
      <c r="AC307" s="31">
        <f t="shared" si="69"/>
        <v>0</v>
      </c>
      <c r="AE307" s="15">
        <v>0</v>
      </c>
      <c r="AF307" s="15">
        <v>0</v>
      </c>
      <c r="AG307" s="38">
        <f t="shared" si="70"/>
        <v>0</v>
      </c>
      <c r="AH307" s="38">
        <f t="shared" si="71"/>
        <v>0</v>
      </c>
    </row>
    <row r="308" spans="1:34" ht="14.5" x14ac:dyDescent="0.35">
      <c r="A308" s="39" t="s">
        <v>572</v>
      </c>
      <c r="B308" s="39" t="s">
        <v>781</v>
      </c>
      <c r="C308" s="39" t="s">
        <v>876</v>
      </c>
      <c r="D308" t="s">
        <v>214</v>
      </c>
      <c r="E308">
        <v>0.34</v>
      </c>
      <c r="F308">
        <v>0</v>
      </c>
      <c r="G308">
        <v>0</v>
      </c>
      <c r="H308">
        <v>0</v>
      </c>
      <c r="I308" s="29">
        <f t="shared" si="72"/>
        <v>0.34</v>
      </c>
      <c r="J308" s="31">
        <f t="shared" si="73"/>
        <v>0</v>
      </c>
      <c r="K308" s="31">
        <f t="shared" si="74"/>
        <v>0</v>
      </c>
      <c r="L308" s="31">
        <f t="shared" si="75"/>
        <v>0</v>
      </c>
      <c r="M308" s="31">
        <f t="shared" si="76"/>
        <v>100</v>
      </c>
      <c r="N308" s="45">
        <f t="shared" si="77"/>
        <v>100</v>
      </c>
      <c r="O308">
        <v>0</v>
      </c>
      <c r="P308">
        <v>0</v>
      </c>
      <c r="Q308" s="15">
        <f t="shared" si="78"/>
        <v>0</v>
      </c>
      <c r="R308">
        <v>4.9000000000000002E-2</v>
      </c>
      <c r="S308" s="29">
        <f t="shared" si="79"/>
        <v>4.9000000000000002E-2</v>
      </c>
      <c r="T308" s="31">
        <f t="shared" si="80"/>
        <v>0</v>
      </c>
      <c r="U308" s="31">
        <f t="shared" si="81"/>
        <v>0</v>
      </c>
      <c r="V308" s="31">
        <f t="shared" si="82"/>
        <v>0</v>
      </c>
      <c r="W308" s="31">
        <f t="shared" si="83"/>
        <v>14.411764705882351</v>
      </c>
      <c r="X308" s="31">
        <f t="shared" si="84"/>
        <v>14.411764705882351</v>
      </c>
      <c r="Z308" s="15">
        <v>0</v>
      </c>
      <c r="AA308" s="15">
        <v>0</v>
      </c>
      <c r="AB308" s="31">
        <f t="shared" si="68"/>
        <v>0</v>
      </c>
      <c r="AC308" s="31">
        <f t="shared" si="69"/>
        <v>0</v>
      </c>
      <c r="AE308" s="15">
        <v>8.9999999999999993E-3</v>
      </c>
      <c r="AF308" s="15">
        <v>9.9000000000000005E-2</v>
      </c>
      <c r="AG308" s="38">
        <f t="shared" si="70"/>
        <v>2.6470588235294112</v>
      </c>
      <c r="AH308" s="38">
        <f t="shared" si="71"/>
        <v>29.117647058823533</v>
      </c>
    </row>
    <row r="309" spans="1:34" ht="14.5" x14ac:dyDescent="0.35">
      <c r="A309" s="39" t="s">
        <v>573</v>
      </c>
      <c r="B309" s="39" t="s">
        <v>782</v>
      </c>
      <c r="C309" s="39" t="s">
        <v>876</v>
      </c>
      <c r="D309" t="s">
        <v>214</v>
      </c>
      <c r="E309">
        <v>0.28899999999999998</v>
      </c>
      <c r="F309">
        <v>0</v>
      </c>
      <c r="G309">
        <v>0</v>
      </c>
      <c r="H309">
        <v>0</v>
      </c>
      <c r="I309" s="29">
        <f t="shared" si="72"/>
        <v>0.28899999999999998</v>
      </c>
      <c r="J309" s="31">
        <f t="shared" si="73"/>
        <v>0</v>
      </c>
      <c r="K309" s="31">
        <f t="shared" si="74"/>
        <v>0</v>
      </c>
      <c r="L309" s="31">
        <f t="shared" si="75"/>
        <v>0</v>
      </c>
      <c r="M309" s="31">
        <f t="shared" si="76"/>
        <v>100</v>
      </c>
      <c r="N309" s="45">
        <f t="shared" si="77"/>
        <v>100</v>
      </c>
      <c r="O309">
        <v>0</v>
      </c>
      <c r="P309">
        <v>0</v>
      </c>
      <c r="Q309" s="15">
        <f t="shared" si="78"/>
        <v>0</v>
      </c>
      <c r="R309">
        <v>2.1000000000000001E-2</v>
      </c>
      <c r="S309" s="29">
        <f t="shared" si="79"/>
        <v>2.1000000000000001E-2</v>
      </c>
      <c r="T309" s="31">
        <f t="shared" si="80"/>
        <v>0</v>
      </c>
      <c r="U309" s="31">
        <f t="shared" si="81"/>
        <v>0</v>
      </c>
      <c r="V309" s="31">
        <f t="shared" si="82"/>
        <v>0</v>
      </c>
      <c r="W309" s="31">
        <f t="shared" si="83"/>
        <v>7.2664359861591699</v>
      </c>
      <c r="X309" s="31">
        <f t="shared" si="84"/>
        <v>7.2664359861591699</v>
      </c>
      <c r="Z309" s="15">
        <v>0</v>
      </c>
      <c r="AA309" s="15">
        <v>0</v>
      </c>
      <c r="AB309" s="31">
        <f t="shared" si="68"/>
        <v>0</v>
      </c>
      <c r="AC309" s="31">
        <f t="shared" si="69"/>
        <v>0</v>
      </c>
      <c r="AE309" s="15">
        <v>1.7000000000000001E-2</v>
      </c>
      <c r="AF309" s="15">
        <v>3.9E-2</v>
      </c>
      <c r="AG309" s="38">
        <f t="shared" si="70"/>
        <v>5.882352941176471</v>
      </c>
      <c r="AH309" s="38">
        <f t="shared" si="71"/>
        <v>13.494809688581316</v>
      </c>
    </row>
    <row r="310" spans="1:34" ht="14.5" x14ac:dyDescent="0.35">
      <c r="A310" s="39" t="s">
        <v>574</v>
      </c>
      <c r="B310" s="39" t="s">
        <v>783</v>
      </c>
      <c r="C310" s="39" t="s">
        <v>876</v>
      </c>
      <c r="D310" t="s">
        <v>214</v>
      </c>
      <c r="E310">
        <v>0.121</v>
      </c>
      <c r="F310">
        <v>0</v>
      </c>
      <c r="G310">
        <v>0</v>
      </c>
      <c r="H310">
        <v>0</v>
      </c>
      <c r="I310" s="29">
        <f t="shared" si="72"/>
        <v>0.121</v>
      </c>
      <c r="J310" s="31">
        <f t="shared" si="73"/>
        <v>0</v>
      </c>
      <c r="K310" s="31">
        <f t="shared" si="74"/>
        <v>0</v>
      </c>
      <c r="L310" s="31">
        <f t="shared" si="75"/>
        <v>0</v>
      </c>
      <c r="M310" s="31">
        <f t="shared" si="76"/>
        <v>100</v>
      </c>
      <c r="N310" s="45">
        <f t="shared" si="77"/>
        <v>100</v>
      </c>
      <c r="O310">
        <v>0</v>
      </c>
      <c r="P310">
        <v>0</v>
      </c>
      <c r="Q310" s="15">
        <f t="shared" si="78"/>
        <v>0</v>
      </c>
      <c r="R310">
        <v>0</v>
      </c>
      <c r="S310" s="29">
        <f t="shared" si="79"/>
        <v>0</v>
      </c>
      <c r="T310" s="31">
        <f t="shared" si="80"/>
        <v>0</v>
      </c>
      <c r="U310" s="31">
        <f t="shared" si="81"/>
        <v>0</v>
      </c>
      <c r="V310" s="31">
        <f t="shared" si="82"/>
        <v>0</v>
      </c>
      <c r="W310" s="31">
        <f t="shared" si="83"/>
        <v>0</v>
      </c>
      <c r="X310" s="31">
        <f t="shared" si="84"/>
        <v>0</v>
      </c>
      <c r="Z310" s="15">
        <v>0</v>
      </c>
      <c r="AA310" s="15">
        <v>0</v>
      </c>
      <c r="AB310" s="31">
        <f t="shared" si="68"/>
        <v>0</v>
      </c>
      <c r="AC310" s="31">
        <f t="shared" si="69"/>
        <v>0</v>
      </c>
      <c r="AE310" s="15">
        <v>0</v>
      </c>
      <c r="AF310" s="15">
        <v>1E-3</v>
      </c>
      <c r="AG310" s="38">
        <f t="shared" si="70"/>
        <v>0</v>
      </c>
      <c r="AH310" s="38">
        <f t="shared" si="71"/>
        <v>0.82644628099173556</v>
      </c>
    </row>
    <row r="311" spans="1:34" ht="14.5" x14ac:dyDescent="0.35">
      <c r="A311" s="39" t="s">
        <v>575</v>
      </c>
      <c r="B311" s="39" t="s">
        <v>784</v>
      </c>
      <c r="C311" s="39" t="s">
        <v>876</v>
      </c>
      <c r="D311" t="s">
        <v>214</v>
      </c>
      <c r="E311">
        <v>0.26800000000000002</v>
      </c>
      <c r="F311">
        <v>0</v>
      </c>
      <c r="G311">
        <v>0</v>
      </c>
      <c r="H311">
        <v>0</v>
      </c>
      <c r="I311" s="29">
        <f t="shared" si="72"/>
        <v>0.26800000000000002</v>
      </c>
      <c r="J311" s="31">
        <f t="shared" si="73"/>
        <v>0</v>
      </c>
      <c r="K311" s="31">
        <f t="shared" si="74"/>
        <v>0</v>
      </c>
      <c r="L311" s="31">
        <f t="shared" si="75"/>
        <v>0</v>
      </c>
      <c r="M311" s="31">
        <f t="shared" si="76"/>
        <v>100</v>
      </c>
      <c r="N311" s="45">
        <f t="shared" si="77"/>
        <v>100</v>
      </c>
      <c r="O311">
        <v>0</v>
      </c>
      <c r="P311">
        <v>0</v>
      </c>
      <c r="Q311" s="15">
        <f t="shared" si="78"/>
        <v>0</v>
      </c>
      <c r="R311">
        <v>0</v>
      </c>
      <c r="S311" s="29">
        <f t="shared" si="79"/>
        <v>0</v>
      </c>
      <c r="T311" s="31">
        <f t="shared" si="80"/>
        <v>0</v>
      </c>
      <c r="U311" s="31">
        <f t="shared" si="81"/>
        <v>0</v>
      </c>
      <c r="V311" s="31">
        <f t="shared" si="82"/>
        <v>0</v>
      </c>
      <c r="W311" s="31">
        <f t="shared" si="83"/>
        <v>0</v>
      </c>
      <c r="X311" s="31">
        <f t="shared" si="84"/>
        <v>0</v>
      </c>
      <c r="Z311" s="15">
        <v>0</v>
      </c>
      <c r="AA311" s="15">
        <v>0</v>
      </c>
      <c r="AB311" s="31">
        <f t="shared" si="68"/>
        <v>0</v>
      </c>
      <c r="AC311" s="31">
        <f t="shared" si="69"/>
        <v>0</v>
      </c>
      <c r="AE311" s="15">
        <v>0</v>
      </c>
      <c r="AF311" s="15">
        <v>0</v>
      </c>
      <c r="AG311" s="38">
        <f t="shared" si="70"/>
        <v>0</v>
      </c>
      <c r="AH311" s="38">
        <f t="shared" si="71"/>
        <v>0</v>
      </c>
    </row>
    <row r="312" spans="1:34" ht="14.5" x14ac:dyDescent="0.35">
      <c r="A312" s="39" t="s">
        <v>576</v>
      </c>
      <c r="B312" s="39" t="s">
        <v>785</v>
      </c>
      <c r="C312" s="39" t="s">
        <v>876</v>
      </c>
      <c r="D312" t="s">
        <v>214</v>
      </c>
      <c r="E312">
        <v>0.28299999999999997</v>
      </c>
      <c r="F312">
        <v>0</v>
      </c>
      <c r="G312">
        <v>0</v>
      </c>
      <c r="H312">
        <v>0</v>
      </c>
      <c r="I312" s="29">
        <f t="shared" si="72"/>
        <v>0.28299999999999997</v>
      </c>
      <c r="J312" s="31">
        <f t="shared" si="73"/>
        <v>0</v>
      </c>
      <c r="K312" s="31">
        <f t="shared" si="74"/>
        <v>0</v>
      </c>
      <c r="L312" s="31">
        <f t="shared" si="75"/>
        <v>0</v>
      </c>
      <c r="M312" s="31">
        <f t="shared" si="76"/>
        <v>100</v>
      </c>
      <c r="N312" s="45">
        <f t="shared" si="77"/>
        <v>100</v>
      </c>
      <c r="O312">
        <v>0</v>
      </c>
      <c r="P312">
        <v>0</v>
      </c>
      <c r="Q312" s="15">
        <f t="shared" si="78"/>
        <v>0</v>
      </c>
      <c r="R312">
        <v>5.0000000000000001E-3</v>
      </c>
      <c r="S312" s="29">
        <f t="shared" si="79"/>
        <v>5.0000000000000001E-3</v>
      </c>
      <c r="T312" s="31">
        <f t="shared" si="80"/>
        <v>0</v>
      </c>
      <c r="U312" s="31">
        <f t="shared" si="81"/>
        <v>0</v>
      </c>
      <c r="V312" s="31">
        <f t="shared" si="82"/>
        <v>0</v>
      </c>
      <c r="W312" s="31">
        <f t="shared" si="83"/>
        <v>1.7667844522968199</v>
      </c>
      <c r="X312" s="31">
        <f t="shared" si="84"/>
        <v>1.7667844522968199</v>
      </c>
      <c r="Z312" s="15">
        <v>0</v>
      </c>
      <c r="AA312" s="15">
        <v>0</v>
      </c>
      <c r="AB312" s="31">
        <f t="shared" si="68"/>
        <v>0</v>
      </c>
      <c r="AC312" s="31">
        <f t="shared" si="69"/>
        <v>0</v>
      </c>
      <c r="AE312" s="15">
        <v>5.0000000000000001E-3</v>
      </c>
      <c r="AF312" s="15">
        <v>6.0000000000000001E-3</v>
      </c>
      <c r="AG312" s="38">
        <f t="shared" si="70"/>
        <v>1.7667844522968199</v>
      </c>
      <c r="AH312" s="38">
        <f t="shared" si="71"/>
        <v>2.1201413427561837</v>
      </c>
    </row>
    <row r="313" spans="1:34" ht="14.5" x14ac:dyDescent="0.35">
      <c r="A313" s="39" t="s">
        <v>577</v>
      </c>
      <c r="B313" s="39" t="s">
        <v>786</v>
      </c>
      <c r="C313" s="39" t="s">
        <v>876</v>
      </c>
      <c r="D313" t="s">
        <v>51</v>
      </c>
      <c r="E313">
        <v>0.13600000000000001</v>
      </c>
      <c r="F313">
        <v>0</v>
      </c>
      <c r="G313">
        <v>0</v>
      </c>
      <c r="H313">
        <v>0</v>
      </c>
      <c r="I313" s="29">
        <f t="shared" si="72"/>
        <v>0.13600000000000001</v>
      </c>
      <c r="J313" s="31">
        <f t="shared" si="73"/>
        <v>0</v>
      </c>
      <c r="K313" s="31">
        <f t="shared" si="74"/>
        <v>0</v>
      </c>
      <c r="L313" s="31">
        <f t="shared" si="75"/>
        <v>0</v>
      </c>
      <c r="M313" s="31">
        <f t="shared" si="76"/>
        <v>100</v>
      </c>
      <c r="N313" s="45">
        <f t="shared" si="77"/>
        <v>100</v>
      </c>
      <c r="O313">
        <v>0</v>
      </c>
      <c r="P313">
        <v>0</v>
      </c>
      <c r="Q313" s="15">
        <f t="shared" si="78"/>
        <v>0</v>
      </c>
      <c r="R313">
        <v>0</v>
      </c>
      <c r="S313" s="29">
        <f t="shared" si="79"/>
        <v>0</v>
      </c>
      <c r="T313" s="31">
        <f t="shared" si="80"/>
        <v>0</v>
      </c>
      <c r="U313" s="31">
        <f t="shared" si="81"/>
        <v>0</v>
      </c>
      <c r="V313" s="31">
        <f t="shared" si="82"/>
        <v>0</v>
      </c>
      <c r="W313" s="31">
        <f t="shared" si="83"/>
        <v>0</v>
      </c>
      <c r="X313" s="31">
        <f t="shared" si="84"/>
        <v>0</v>
      </c>
      <c r="Z313" s="15">
        <v>0</v>
      </c>
      <c r="AA313" s="15">
        <v>0</v>
      </c>
      <c r="AB313" s="31">
        <f t="shared" si="68"/>
        <v>0</v>
      </c>
      <c r="AC313" s="31">
        <f t="shared" si="69"/>
        <v>0</v>
      </c>
      <c r="AE313" s="15">
        <v>0</v>
      </c>
      <c r="AF313" s="15">
        <v>0</v>
      </c>
      <c r="AG313" s="38">
        <f t="shared" si="70"/>
        <v>0</v>
      </c>
      <c r="AH313" s="38">
        <f t="shared" si="71"/>
        <v>0</v>
      </c>
    </row>
    <row r="314" spans="1:34" ht="14.5" x14ac:dyDescent="0.35">
      <c r="A314" s="39" t="s">
        <v>578</v>
      </c>
      <c r="B314" s="39" t="s">
        <v>787</v>
      </c>
      <c r="C314" s="39" t="s">
        <v>876</v>
      </c>
      <c r="D314" t="s">
        <v>51</v>
      </c>
      <c r="E314">
        <v>3.6920000000000002</v>
      </c>
      <c r="F314">
        <v>0</v>
      </c>
      <c r="G314">
        <v>0</v>
      </c>
      <c r="H314">
        <v>0</v>
      </c>
      <c r="I314" s="29">
        <f t="shared" si="72"/>
        <v>3.6920000000000002</v>
      </c>
      <c r="J314" s="31">
        <f t="shared" si="73"/>
        <v>0</v>
      </c>
      <c r="K314" s="31">
        <f t="shared" si="74"/>
        <v>0</v>
      </c>
      <c r="L314" s="31">
        <f t="shared" si="75"/>
        <v>0</v>
      </c>
      <c r="M314" s="31">
        <f t="shared" si="76"/>
        <v>100</v>
      </c>
      <c r="N314" s="45">
        <f t="shared" si="77"/>
        <v>100</v>
      </c>
      <c r="O314">
        <v>3.1E-2</v>
      </c>
      <c r="P314">
        <v>3.1E-2</v>
      </c>
      <c r="Q314" s="15">
        <f t="shared" si="78"/>
        <v>6.2E-2</v>
      </c>
      <c r="R314">
        <v>0.104</v>
      </c>
      <c r="S314" s="29">
        <f t="shared" si="79"/>
        <v>0.16599999999999998</v>
      </c>
      <c r="T314" s="31">
        <f t="shared" si="80"/>
        <v>0.83965330444203679</v>
      </c>
      <c r="U314" s="31">
        <f t="shared" si="81"/>
        <v>0.83965330444203679</v>
      </c>
      <c r="V314" s="31">
        <f t="shared" si="82"/>
        <v>1.6793066088840736</v>
      </c>
      <c r="W314" s="31">
        <f t="shared" si="83"/>
        <v>2.816901408450704</v>
      </c>
      <c r="X314" s="31">
        <f t="shared" si="84"/>
        <v>4.4962080173347774</v>
      </c>
      <c r="Z314" s="15">
        <v>0</v>
      </c>
      <c r="AA314" s="15">
        <v>0</v>
      </c>
      <c r="AB314" s="31">
        <f t="shared" si="68"/>
        <v>0</v>
      </c>
      <c r="AC314" s="31">
        <f t="shared" si="69"/>
        <v>0</v>
      </c>
      <c r="AE314" s="15">
        <v>9.2999999999999999E-2</v>
      </c>
      <c r="AF314" s="15">
        <v>0.13100000000000001</v>
      </c>
      <c r="AG314" s="38">
        <f t="shared" si="70"/>
        <v>2.5189599133261105</v>
      </c>
      <c r="AH314" s="38">
        <f t="shared" si="71"/>
        <v>3.5482123510292523</v>
      </c>
    </row>
    <row r="315" spans="1:34" ht="14.5" x14ac:dyDescent="0.35">
      <c r="A315" s="39" t="s">
        <v>579</v>
      </c>
      <c r="B315" s="39" t="s">
        <v>788</v>
      </c>
      <c r="C315" s="39" t="s">
        <v>876</v>
      </c>
      <c r="D315" t="s">
        <v>51</v>
      </c>
      <c r="E315">
        <v>9.0999999999999998E-2</v>
      </c>
      <c r="F315">
        <v>0</v>
      </c>
      <c r="G315">
        <v>0</v>
      </c>
      <c r="H315">
        <v>0</v>
      </c>
      <c r="I315" s="29">
        <f t="shared" si="72"/>
        <v>9.0999999999999998E-2</v>
      </c>
      <c r="J315" s="31">
        <f t="shared" si="73"/>
        <v>0</v>
      </c>
      <c r="K315" s="31">
        <f t="shared" si="74"/>
        <v>0</v>
      </c>
      <c r="L315" s="31">
        <f t="shared" si="75"/>
        <v>0</v>
      </c>
      <c r="M315" s="31">
        <f t="shared" si="76"/>
        <v>100</v>
      </c>
      <c r="N315" s="45">
        <f t="shared" si="77"/>
        <v>100</v>
      </c>
      <c r="O315">
        <v>0</v>
      </c>
      <c r="P315">
        <v>0</v>
      </c>
      <c r="Q315" s="15">
        <f t="shared" si="78"/>
        <v>0</v>
      </c>
      <c r="R315">
        <v>0</v>
      </c>
      <c r="S315" s="29">
        <f t="shared" si="79"/>
        <v>0</v>
      </c>
      <c r="T315" s="31">
        <f t="shared" si="80"/>
        <v>0</v>
      </c>
      <c r="U315" s="31">
        <f t="shared" si="81"/>
        <v>0</v>
      </c>
      <c r="V315" s="31">
        <f t="shared" si="82"/>
        <v>0</v>
      </c>
      <c r="W315" s="31">
        <f t="shared" si="83"/>
        <v>0</v>
      </c>
      <c r="X315" s="31">
        <f t="shared" si="84"/>
        <v>0</v>
      </c>
      <c r="Z315" s="15">
        <v>0</v>
      </c>
      <c r="AA315" s="15">
        <v>0</v>
      </c>
      <c r="AB315" s="31">
        <f t="shared" si="68"/>
        <v>0</v>
      </c>
      <c r="AC315" s="31">
        <f t="shared" si="69"/>
        <v>0</v>
      </c>
      <c r="AE315" s="15">
        <v>0</v>
      </c>
      <c r="AF315" s="15">
        <v>0</v>
      </c>
      <c r="AG315" s="38">
        <f t="shared" si="70"/>
        <v>0</v>
      </c>
      <c r="AH315" s="38">
        <f t="shared" si="71"/>
        <v>0</v>
      </c>
    </row>
    <row r="316" spans="1:34" ht="14.5" x14ac:dyDescent="0.35">
      <c r="A316" s="39" t="s">
        <v>580</v>
      </c>
      <c r="B316" s="39" t="s">
        <v>789</v>
      </c>
      <c r="C316" s="39" t="s">
        <v>876</v>
      </c>
      <c r="D316" t="s">
        <v>51</v>
      </c>
      <c r="E316">
        <v>1.2470000000000001</v>
      </c>
      <c r="F316">
        <v>0</v>
      </c>
      <c r="G316">
        <v>0</v>
      </c>
      <c r="H316">
        <v>0</v>
      </c>
      <c r="I316" s="29">
        <f t="shared" si="72"/>
        <v>1.2470000000000001</v>
      </c>
      <c r="J316" s="31">
        <f t="shared" si="73"/>
        <v>0</v>
      </c>
      <c r="K316" s="31">
        <f t="shared" si="74"/>
        <v>0</v>
      </c>
      <c r="L316" s="31">
        <f t="shared" si="75"/>
        <v>0</v>
      </c>
      <c r="M316" s="31">
        <f t="shared" si="76"/>
        <v>100</v>
      </c>
      <c r="N316" s="45">
        <f t="shared" si="77"/>
        <v>100</v>
      </c>
      <c r="O316">
        <v>0</v>
      </c>
      <c r="P316">
        <v>2.1999999999999999E-2</v>
      </c>
      <c r="Q316" s="15">
        <f t="shared" si="78"/>
        <v>2.1999999999999999E-2</v>
      </c>
      <c r="R316">
        <v>7.5999999999999998E-2</v>
      </c>
      <c r="S316" s="29">
        <f t="shared" si="79"/>
        <v>9.8000000000000004E-2</v>
      </c>
      <c r="T316" s="31">
        <f t="shared" si="80"/>
        <v>0</v>
      </c>
      <c r="U316" s="31">
        <f t="shared" si="81"/>
        <v>1.7642341619887727</v>
      </c>
      <c r="V316" s="31">
        <f t="shared" si="82"/>
        <v>1.7642341619887727</v>
      </c>
      <c r="W316" s="31">
        <f t="shared" si="83"/>
        <v>6.0946271050521243</v>
      </c>
      <c r="X316" s="31">
        <f t="shared" si="84"/>
        <v>7.8588612670408979</v>
      </c>
      <c r="Z316" s="15">
        <v>0</v>
      </c>
      <c r="AA316" s="15">
        <v>0</v>
      </c>
      <c r="AB316" s="31">
        <f t="shared" si="68"/>
        <v>0</v>
      </c>
      <c r="AC316" s="31">
        <f t="shared" si="69"/>
        <v>0</v>
      </c>
      <c r="AE316" s="15">
        <v>7.8E-2</v>
      </c>
      <c r="AF316" s="15">
        <v>0.10100000000000001</v>
      </c>
      <c r="AG316" s="38">
        <f t="shared" si="70"/>
        <v>6.2550120288692863</v>
      </c>
      <c r="AH316" s="38">
        <f t="shared" si="71"/>
        <v>8.09943865276664</v>
      </c>
    </row>
    <row r="317" spans="1:34" ht="14.5" x14ac:dyDescent="0.35">
      <c r="A317" s="39" t="s">
        <v>581</v>
      </c>
      <c r="B317" s="39" t="s">
        <v>790</v>
      </c>
      <c r="C317" s="39" t="s">
        <v>876</v>
      </c>
      <c r="D317" t="s">
        <v>214</v>
      </c>
      <c r="E317">
        <v>4.8070000000000004</v>
      </c>
      <c r="F317">
        <v>0</v>
      </c>
      <c r="G317">
        <v>0</v>
      </c>
      <c r="H317">
        <v>0</v>
      </c>
      <c r="I317" s="29">
        <f t="shared" si="72"/>
        <v>4.8070000000000004</v>
      </c>
      <c r="J317" s="31">
        <f t="shared" si="73"/>
        <v>0</v>
      </c>
      <c r="K317" s="31">
        <f t="shared" si="74"/>
        <v>0</v>
      </c>
      <c r="L317" s="31">
        <f t="shared" si="75"/>
        <v>0</v>
      </c>
      <c r="M317" s="31">
        <f t="shared" si="76"/>
        <v>100</v>
      </c>
      <c r="N317" s="45">
        <f t="shared" si="77"/>
        <v>100</v>
      </c>
      <c r="O317">
        <v>2.1000000000000001E-2</v>
      </c>
      <c r="P317">
        <v>4.4999999999999998E-2</v>
      </c>
      <c r="Q317" s="15">
        <f t="shared" si="78"/>
        <v>6.6000000000000003E-2</v>
      </c>
      <c r="R317">
        <v>0.14299999999999999</v>
      </c>
      <c r="S317" s="29">
        <f t="shared" si="79"/>
        <v>0.20899999999999999</v>
      </c>
      <c r="T317" s="31">
        <f t="shared" si="80"/>
        <v>0.43686290825878926</v>
      </c>
      <c r="U317" s="31">
        <f t="shared" si="81"/>
        <v>0.93613480341169109</v>
      </c>
      <c r="V317" s="31">
        <f t="shared" si="82"/>
        <v>1.3729977116704806</v>
      </c>
      <c r="W317" s="31">
        <f t="shared" si="83"/>
        <v>2.9748283752860405</v>
      </c>
      <c r="X317" s="31">
        <f t="shared" si="84"/>
        <v>4.3478260869565206</v>
      </c>
      <c r="Z317" s="15">
        <v>0</v>
      </c>
      <c r="AA317" s="15">
        <v>0</v>
      </c>
      <c r="AB317" s="31">
        <f t="shared" si="68"/>
        <v>0</v>
      </c>
      <c r="AC317" s="31">
        <f t="shared" si="69"/>
        <v>0</v>
      </c>
      <c r="AE317" s="15">
        <v>0.16</v>
      </c>
      <c r="AF317" s="15">
        <v>0.214</v>
      </c>
      <c r="AG317" s="38">
        <f t="shared" si="70"/>
        <v>3.3284793010193465</v>
      </c>
      <c r="AH317" s="38">
        <f t="shared" si="71"/>
        <v>4.451841065113376</v>
      </c>
    </row>
    <row r="318" spans="1:34" ht="14.5" x14ac:dyDescent="0.35">
      <c r="A318" s="39" t="s">
        <v>582</v>
      </c>
      <c r="B318" s="39" t="s">
        <v>791</v>
      </c>
      <c r="C318" s="39" t="s">
        <v>876</v>
      </c>
      <c r="D318" t="s">
        <v>214</v>
      </c>
      <c r="E318">
        <v>43.247999999999998</v>
      </c>
      <c r="F318">
        <v>0.16300000000000001</v>
      </c>
      <c r="G318">
        <v>0</v>
      </c>
      <c r="H318">
        <v>0</v>
      </c>
      <c r="I318" s="29">
        <f t="shared" si="72"/>
        <v>43.085000000000001</v>
      </c>
      <c r="J318" s="31">
        <f t="shared" si="73"/>
        <v>0.37689604143544214</v>
      </c>
      <c r="K318" s="31">
        <f t="shared" si="74"/>
        <v>0</v>
      </c>
      <c r="L318" s="31">
        <f t="shared" si="75"/>
        <v>0</v>
      </c>
      <c r="M318" s="31">
        <f t="shared" si="76"/>
        <v>99.623103958564556</v>
      </c>
      <c r="N318" s="45">
        <f t="shared" si="77"/>
        <v>100</v>
      </c>
      <c r="O318">
        <v>1.4570000000000001</v>
      </c>
      <c r="P318">
        <v>0.91400000000000003</v>
      </c>
      <c r="Q318" s="15">
        <f t="shared" si="78"/>
        <v>2.371</v>
      </c>
      <c r="R318">
        <v>2.7639999999999998</v>
      </c>
      <c r="S318" s="29">
        <f t="shared" si="79"/>
        <v>5.1349999999999998</v>
      </c>
      <c r="T318" s="31">
        <f t="shared" si="80"/>
        <v>3.3689419163891974</v>
      </c>
      <c r="U318" s="31">
        <f t="shared" si="81"/>
        <v>2.1133925268220501</v>
      </c>
      <c r="V318" s="31">
        <f t="shared" si="82"/>
        <v>5.4823344432112471</v>
      </c>
      <c r="W318" s="31">
        <f t="shared" si="83"/>
        <v>6.391046984831668</v>
      </c>
      <c r="X318" s="31">
        <f t="shared" si="84"/>
        <v>11.873381428042915</v>
      </c>
      <c r="Z318" s="15">
        <v>0</v>
      </c>
      <c r="AA318" s="15">
        <v>0</v>
      </c>
      <c r="AB318" s="31">
        <f t="shared" si="68"/>
        <v>0</v>
      </c>
      <c r="AC318" s="31">
        <f t="shared" si="69"/>
        <v>0</v>
      </c>
      <c r="AE318" s="15">
        <v>1.3680000000000001</v>
      </c>
      <c r="AF318" s="15">
        <v>2.4260000000000002</v>
      </c>
      <c r="AG318" s="38">
        <f t="shared" si="70"/>
        <v>3.1631520532741404</v>
      </c>
      <c r="AH318" s="38">
        <f t="shared" si="71"/>
        <v>5.6095079541250463</v>
      </c>
    </row>
    <row r="319" spans="1:34" ht="14.5" x14ac:dyDescent="0.35">
      <c r="A319" s="39" t="s">
        <v>583</v>
      </c>
      <c r="B319" s="39" t="s">
        <v>792</v>
      </c>
      <c r="C319" s="39" t="s">
        <v>876</v>
      </c>
      <c r="D319" t="s">
        <v>214</v>
      </c>
      <c r="E319">
        <v>0.377</v>
      </c>
      <c r="F319">
        <v>0</v>
      </c>
      <c r="G319">
        <v>0</v>
      </c>
      <c r="H319">
        <v>0</v>
      </c>
      <c r="I319" s="29">
        <f t="shared" si="72"/>
        <v>0.377</v>
      </c>
      <c r="J319" s="31">
        <f t="shared" si="73"/>
        <v>0</v>
      </c>
      <c r="K319" s="31">
        <f t="shared" si="74"/>
        <v>0</v>
      </c>
      <c r="L319" s="31">
        <f t="shared" si="75"/>
        <v>0</v>
      </c>
      <c r="M319" s="31">
        <f t="shared" si="76"/>
        <v>100</v>
      </c>
      <c r="N319" s="45">
        <f t="shared" si="77"/>
        <v>100</v>
      </c>
      <c r="O319">
        <v>0</v>
      </c>
      <c r="P319">
        <v>0</v>
      </c>
      <c r="Q319" s="15">
        <f t="shared" si="78"/>
        <v>0</v>
      </c>
      <c r="R319">
        <v>0</v>
      </c>
      <c r="S319" s="29">
        <f t="shared" si="79"/>
        <v>0</v>
      </c>
      <c r="T319" s="31">
        <f t="shared" si="80"/>
        <v>0</v>
      </c>
      <c r="U319" s="31">
        <f t="shared" si="81"/>
        <v>0</v>
      </c>
      <c r="V319" s="31">
        <f t="shared" si="82"/>
        <v>0</v>
      </c>
      <c r="W319" s="31">
        <f t="shared" si="83"/>
        <v>0</v>
      </c>
      <c r="X319" s="31">
        <f t="shared" si="84"/>
        <v>0</v>
      </c>
      <c r="Z319" s="15">
        <v>0</v>
      </c>
      <c r="AA319" s="15">
        <v>0</v>
      </c>
      <c r="AB319" s="31">
        <f t="shared" si="68"/>
        <v>0</v>
      </c>
      <c r="AC319" s="31">
        <f t="shared" si="69"/>
        <v>0</v>
      </c>
      <c r="AE319" s="15">
        <v>0</v>
      </c>
      <c r="AF319" s="15">
        <v>0.01</v>
      </c>
      <c r="AG319" s="38">
        <f t="shared" si="70"/>
        <v>0</v>
      </c>
      <c r="AH319" s="38">
        <f t="shared" si="71"/>
        <v>2.6525198938992043</v>
      </c>
    </row>
    <row r="320" spans="1:34" ht="14.5" x14ac:dyDescent="0.35">
      <c r="A320" s="39" t="s">
        <v>584</v>
      </c>
      <c r="B320" s="39" t="s">
        <v>793</v>
      </c>
      <c r="C320" s="39" t="s">
        <v>876</v>
      </c>
      <c r="D320" t="s">
        <v>214</v>
      </c>
      <c r="E320">
        <v>0.30399999999999999</v>
      </c>
      <c r="F320">
        <v>7.8E-2</v>
      </c>
      <c r="G320">
        <v>7.0000000000000007E-2</v>
      </c>
      <c r="H320">
        <v>4.4999999999999998E-2</v>
      </c>
      <c r="I320" s="29">
        <f t="shared" si="72"/>
        <v>0.11099999999999997</v>
      </c>
      <c r="J320" s="31">
        <f t="shared" si="73"/>
        <v>25.657894736842106</v>
      </c>
      <c r="K320" s="31">
        <f t="shared" si="74"/>
        <v>23.026315789473685</v>
      </c>
      <c r="L320" s="31">
        <f t="shared" si="75"/>
        <v>14.802631578947366</v>
      </c>
      <c r="M320" s="31">
        <f t="shared" si="76"/>
        <v>36.513157894736835</v>
      </c>
      <c r="N320" s="45">
        <f t="shared" si="77"/>
        <v>100</v>
      </c>
      <c r="O320">
        <v>0.04</v>
      </c>
      <c r="P320">
        <v>5.0000000000000001E-3</v>
      </c>
      <c r="Q320" s="15">
        <f t="shared" si="78"/>
        <v>4.4999999999999998E-2</v>
      </c>
      <c r="R320">
        <v>2.1999999999999999E-2</v>
      </c>
      <c r="S320" s="29">
        <f t="shared" si="79"/>
        <v>6.7000000000000004E-2</v>
      </c>
      <c r="T320" s="31">
        <f t="shared" si="80"/>
        <v>13.157894736842104</v>
      </c>
      <c r="U320" s="31">
        <f t="shared" si="81"/>
        <v>1.6447368421052631</v>
      </c>
      <c r="V320" s="31">
        <f t="shared" si="82"/>
        <v>14.802631578947366</v>
      </c>
      <c r="W320" s="31">
        <f t="shared" si="83"/>
        <v>7.2368421052631584</v>
      </c>
      <c r="X320" s="31">
        <f t="shared" si="84"/>
        <v>22.039473684210527</v>
      </c>
      <c r="Z320" s="15">
        <v>8.0000000000000002E-3</v>
      </c>
      <c r="AA320" s="15">
        <v>6.8000000000000005E-2</v>
      </c>
      <c r="AB320" s="31">
        <f t="shared" si="68"/>
        <v>2.6315789473684212</v>
      </c>
      <c r="AC320" s="31">
        <f t="shared" si="69"/>
        <v>22.368421052631582</v>
      </c>
      <c r="AE320" s="15">
        <v>8.0000000000000002E-3</v>
      </c>
      <c r="AF320" s="15">
        <v>1.9E-2</v>
      </c>
      <c r="AG320" s="38">
        <f t="shared" si="70"/>
        <v>2.6315789473684212</v>
      </c>
      <c r="AH320" s="38">
        <f t="shared" si="71"/>
        <v>6.25</v>
      </c>
    </row>
    <row r="321" spans="1:34" ht="14.5" x14ac:dyDescent="0.35">
      <c r="A321" s="39" t="s">
        <v>585</v>
      </c>
      <c r="B321" s="39" t="s">
        <v>794</v>
      </c>
      <c r="C321" s="39" t="s">
        <v>876</v>
      </c>
      <c r="D321" t="s">
        <v>214</v>
      </c>
      <c r="E321">
        <v>2.8000000000000001E-2</v>
      </c>
      <c r="F321">
        <v>0</v>
      </c>
      <c r="G321">
        <v>0</v>
      </c>
      <c r="H321">
        <v>0</v>
      </c>
      <c r="I321" s="29">
        <f t="shared" si="72"/>
        <v>2.8000000000000001E-2</v>
      </c>
      <c r="J321" s="31">
        <f t="shared" si="73"/>
        <v>0</v>
      </c>
      <c r="K321" s="31">
        <f t="shared" si="74"/>
        <v>0</v>
      </c>
      <c r="L321" s="31">
        <f t="shared" si="75"/>
        <v>0</v>
      </c>
      <c r="M321" s="31">
        <f t="shared" si="76"/>
        <v>100</v>
      </c>
      <c r="N321" s="45">
        <f t="shared" si="77"/>
        <v>100</v>
      </c>
      <c r="O321">
        <v>0</v>
      </c>
      <c r="P321">
        <v>0</v>
      </c>
      <c r="Q321" s="15">
        <f t="shared" si="78"/>
        <v>0</v>
      </c>
      <c r="R321">
        <v>0</v>
      </c>
      <c r="S321" s="29">
        <f t="shared" si="79"/>
        <v>0</v>
      </c>
      <c r="T321" s="31">
        <f t="shared" si="80"/>
        <v>0</v>
      </c>
      <c r="U321" s="31">
        <f t="shared" si="81"/>
        <v>0</v>
      </c>
      <c r="V321" s="31">
        <f t="shared" si="82"/>
        <v>0</v>
      </c>
      <c r="W321" s="31">
        <f t="shared" si="83"/>
        <v>0</v>
      </c>
      <c r="X321" s="31">
        <f t="shared" si="84"/>
        <v>0</v>
      </c>
      <c r="Z321" s="15">
        <v>0</v>
      </c>
      <c r="AA321" s="15">
        <v>0</v>
      </c>
      <c r="AB321" s="31">
        <f t="shared" si="68"/>
        <v>0</v>
      </c>
      <c r="AC321" s="31">
        <f t="shared" si="69"/>
        <v>0</v>
      </c>
      <c r="AE321" s="15">
        <v>0</v>
      </c>
      <c r="AF321" s="15">
        <v>0</v>
      </c>
      <c r="AG321" s="38">
        <f t="shared" si="70"/>
        <v>0</v>
      </c>
      <c r="AH321" s="38">
        <f t="shared" si="71"/>
        <v>0</v>
      </c>
    </row>
    <row r="322" spans="1:34" ht="14.5" x14ac:dyDescent="0.35">
      <c r="A322" s="39" t="s">
        <v>586</v>
      </c>
      <c r="B322" s="39" t="s">
        <v>795</v>
      </c>
      <c r="C322" s="39" t="s">
        <v>876</v>
      </c>
      <c r="D322" t="s">
        <v>214</v>
      </c>
      <c r="E322">
        <v>0.40200000000000002</v>
      </c>
      <c r="F322">
        <v>0</v>
      </c>
      <c r="G322">
        <v>0</v>
      </c>
      <c r="H322">
        <v>0</v>
      </c>
      <c r="I322" s="29">
        <f t="shared" si="72"/>
        <v>0.40200000000000002</v>
      </c>
      <c r="J322" s="31">
        <f t="shared" si="73"/>
        <v>0</v>
      </c>
      <c r="K322" s="31">
        <f t="shared" si="74"/>
        <v>0</v>
      </c>
      <c r="L322" s="31">
        <f t="shared" si="75"/>
        <v>0</v>
      </c>
      <c r="M322" s="31">
        <f t="shared" si="76"/>
        <v>100</v>
      </c>
      <c r="N322" s="45">
        <f t="shared" si="77"/>
        <v>100</v>
      </c>
      <c r="O322">
        <v>7.0000000000000001E-3</v>
      </c>
      <c r="P322">
        <v>1.4999999999999999E-2</v>
      </c>
      <c r="Q322" s="15">
        <f t="shared" si="78"/>
        <v>2.1999999999999999E-2</v>
      </c>
      <c r="R322">
        <v>9.5000000000000001E-2</v>
      </c>
      <c r="S322" s="29">
        <f t="shared" si="79"/>
        <v>0.11699999999999999</v>
      </c>
      <c r="T322" s="31">
        <f t="shared" si="80"/>
        <v>1.7412935323383085</v>
      </c>
      <c r="U322" s="31">
        <f t="shared" si="81"/>
        <v>3.7313432835820892</v>
      </c>
      <c r="V322" s="31">
        <f t="shared" si="82"/>
        <v>5.4726368159203975</v>
      </c>
      <c r="W322" s="31">
        <f t="shared" si="83"/>
        <v>23.631840796019898</v>
      </c>
      <c r="X322" s="31">
        <f t="shared" si="84"/>
        <v>29.104477611940293</v>
      </c>
      <c r="Z322" s="15">
        <v>0</v>
      </c>
      <c r="AA322" s="15">
        <v>0</v>
      </c>
      <c r="AB322" s="31">
        <f t="shared" ref="AB322:AB385" si="85">(Z322/E322)*100</f>
        <v>0</v>
      </c>
      <c r="AC322" s="31">
        <f t="shared" ref="AC322:AC385" si="86">(AA322/E322)*100</f>
        <v>0</v>
      </c>
      <c r="AE322" s="15">
        <v>1.7999999999999999E-2</v>
      </c>
      <c r="AF322" s="15">
        <v>6.2E-2</v>
      </c>
      <c r="AG322" s="38">
        <f t="shared" ref="AG322:AG385" si="87">(AE322/E322)*100</f>
        <v>4.4776119402985071</v>
      </c>
      <c r="AH322" s="38">
        <f t="shared" ref="AH322:AH385" si="88">(AF322/E322)*100</f>
        <v>15.422885572139302</v>
      </c>
    </row>
    <row r="323" spans="1:34" ht="14.5" x14ac:dyDescent="0.35">
      <c r="A323" s="39" t="s">
        <v>587</v>
      </c>
      <c r="B323" s="39" t="s">
        <v>796</v>
      </c>
      <c r="C323" s="39" t="s">
        <v>876</v>
      </c>
      <c r="D323" t="s">
        <v>214</v>
      </c>
      <c r="E323">
        <v>0.17699999999999999</v>
      </c>
      <c r="F323">
        <v>0</v>
      </c>
      <c r="G323">
        <v>0</v>
      </c>
      <c r="H323">
        <v>0</v>
      </c>
      <c r="I323" s="29">
        <f t="shared" ref="I323:I386" si="89">E323-F323-G323-H323</f>
        <v>0.17699999999999999</v>
      </c>
      <c r="J323" s="31">
        <f t="shared" ref="J323:J386" si="90">F323/E323*100</f>
        <v>0</v>
      </c>
      <c r="K323" s="31">
        <f t="shared" ref="K323:K386" si="91">G323/E323*100</f>
        <v>0</v>
      </c>
      <c r="L323" s="31">
        <f t="shared" ref="L323:L386" si="92">H323/E323*100</f>
        <v>0</v>
      </c>
      <c r="M323" s="31">
        <f t="shared" ref="M323:M386" si="93">I323/E323*100</f>
        <v>100</v>
      </c>
      <c r="N323" s="45">
        <f t="shared" ref="N323:N386" si="94">SUM(J323:M323)</f>
        <v>100</v>
      </c>
      <c r="O323">
        <v>0</v>
      </c>
      <c r="P323">
        <v>0</v>
      </c>
      <c r="Q323" s="15">
        <f t="shared" ref="Q323:Q386" si="95">O323+P323</f>
        <v>0</v>
      </c>
      <c r="R323">
        <v>0</v>
      </c>
      <c r="S323" s="29">
        <f t="shared" ref="S323:S386" si="96">Q323+R323</f>
        <v>0</v>
      </c>
      <c r="T323" s="31">
        <f t="shared" ref="T323:T386" si="97">O323/E323*100</f>
        <v>0</v>
      </c>
      <c r="U323" s="31">
        <f t="shared" ref="U323:U386" si="98">P323/E323*100</f>
        <v>0</v>
      </c>
      <c r="V323" s="31">
        <f t="shared" ref="V323:V386" si="99">Q323/E323*100</f>
        <v>0</v>
      </c>
      <c r="W323" s="31">
        <f t="shared" ref="W323:W386" si="100">R323/E323*100</f>
        <v>0</v>
      </c>
      <c r="X323" s="31">
        <f t="shared" ref="X323:X386" si="101">S323/E323*100</f>
        <v>0</v>
      </c>
      <c r="Z323" s="15">
        <v>0</v>
      </c>
      <c r="AA323" s="15">
        <v>0</v>
      </c>
      <c r="AB323" s="31">
        <f t="shared" si="85"/>
        <v>0</v>
      </c>
      <c r="AC323" s="31">
        <f t="shared" si="86"/>
        <v>0</v>
      </c>
      <c r="AE323" s="15">
        <v>0</v>
      </c>
      <c r="AF323" s="15">
        <v>0</v>
      </c>
      <c r="AG323" s="38">
        <f t="shared" si="87"/>
        <v>0</v>
      </c>
      <c r="AH323" s="38">
        <f t="shared" si="88"/>
        <v>0</v>
      </c>
    </row>
    <row r="324" spans="1:34" ht="14.5" x14ac:dyDescent="0.35">
      <c r="A324" s="39" t="s">
        <v>588</v>
      </c>
      <c r="B324" s="39" t="s">
        <v>797</v>
      </c>
      <c r="C324" s="39" t="s">
        <v>876</v>
      </c>
      <c r="D324" t="s">
        <v>214</v>
      </c>
      <c r="E324">
        <v>0.13300000000000001</v>
      </c>
      <c r="F324">
        <v>0</v>
      </c>
      <c r="G324">
        <v>0</v>
      </c>
      <c r="H324">
        <v>0</v>
      </c>
      <c r="I324" s="29">
        <f t="shared" si="89"/>
        <v>0.13300000000000001</v>
      </c>
      <c r="J324" s="31">
        <f t="shared" si="90"/>
        <v>0</v>
      </c>
      <c r="K324" s="31">
        <f t="shared" si="91"/>
        <v>0</v>
      </c>
      <c r="L324" s="31">
        <f t="shared" si="92"/>
        <v>0</v>
      </c>
      <c r="M324" s="31">
        <f t="shared" si="93"/>
        <v>100</v>
      </c>
      <c r="N324" s="45">
        <f t="shared" si="94"/>
        <v>100</v>
      </c>
      <c r="O324">
        <v>0</v>
      </c>
      <c r="P324">
        <v>0</v>
      </c>
      <c r="Q324" s="15">
        <f t="shared" si="95"/>
        <v>0</v>
      </c>
      <c r="R324">
        <v>0</v>
      </c>
      <c r="S324" s="29">
        <f t="shared" si="96"/>
        <v>0</v>
      </c>
      <c r="T324" s="31">
        <f t="shared" si="97"/>
        <v>0</v>
      </c>
      <c r="U324" s="31">
        <f t="shared" si="98"/>
        <v>0</v>
      </c>
      <c r="V324" s="31">
        <f t="shared" si="99"/>
        <v>0</v>
      </c>
      <c r="W324" s="31">
        <f t="shared" si="100"/>
        <v>0</v>
      </c>
      <c r="X324" s="31">
        <f t="shared" si="101"/>
        <v>0</v>
      </c>
      <c r="Z324" s="15">
        <v>0</v>
      </c>
      <c r="AA324" s="15">
        <v>0</v>
      </c>
      <c r="AB324" s="31">
        <f t="shared" si="85"/>
        <v>0</v>
      </c>
      <c r="AC324" s="31">
        <f t="shared" si="86"/>
        <v>0</v>
      </c>
      <c r="AE324" s="15">
        <v>0</v>
      </c>
      <c r="AF324" s="15">
        <v>0</v>
      </c>
      <c r="AG324" s="38">
        <f t="shared" si="87"/>
        <v>0</v>
      </c>
      <c r="AH324" s="38">
        <f t="shared" si="88"/>
        <v>0</v>
      </c>
    </row>
    <row r="325" spans="1:34" ht="14.5" x14ac:dyDescent="0.35">
      <c r="A325" s="39" t="s">
        <v>589</v>
      </c>
      <c r="B325" s="39" t="s">
        <v>798</v>
      </c>
      <c r="C325" s="39" t="s">
        <v>876</v>
      </c>
      <c r="D325" t="s">
        <v>214</v>
      </c>
      <c r="E325">
        <v>7.5999999999999998E-2</v>
      </c>
      <c r="F325">
        <v>0</v>
      </c>
      <c r="G325">
        <v>0</v>
      </c>
      <c r="H325">
        <v>0</v>
      </c>
      <c r="I325" s="29">
        <f t="shared" si="89"/>
        <v>7.5999999999999998E-2</v>
      </c>
      <c r="J325" s="31">
        <f t="shared" si="90"/>
        <v>0</v>
      </c>
      <c r="K325" s="31">
        <f t="shared" si="91"/>
        <v>0</v>
      </c>
      <c r="L325" s="31">
        <f t="shared" si="92"/>
        <v>0</v>
      </c>
      <c r="M325" s="31">
        <f t="shared" si="93"/>
        <v>100</v>
      </c>
      <c r="N325" s="45">
        <f t="shared" si="94"/>
        <v>100</v>
      </c>
      <c r="O325">
        <v>0</v>
      </c>
      <c r="P325">
        <v>0</v>
      </c>
      <c r="Q325" s="15">
        <f t="shared" si="95"/>
        <v>0</v>
      </c>
      <c r="R325">
        <v>0</v>
      </c>
      <c r="S325" s="29">
        <f t="shared" si="96"/>
        <v>0</v>
      </c>
      <c r="T325" s="31">
        <f t="shared" si="97"/>
        <v>0</v>
      </c>
      <c r="U325" s="31">
        <f t="shared" si="98"/>
        <v>0</v>
      </c>
      <c r="V325" s="31">
        <f t="shared" si="99"/>
        <v>0</v>
      </c>
      <c r="W325" s="31">
        <f t="shared" si="100"/>
        <v>0</v>
      </c>
      <c r="X325" s="31">
        <f t="shared" si="101"/>
        <v>0</v>
      </c>
      <c r="Z325" s="15">
        <v>0</v>
      </c>
      <c r="AA325" s="15">
        <v>0</v>
      </c>
      <c r="AB325" s="31">
        <f t="shared" si="85"/>
        <v>0</v>
      </c>
      <c r="AC325" s="31">
        <f t="shared" si="86"/>
        <v>0</v>
      </c>
      <c r="AE325" s="15">
        <v>0</v>
      </c>
      <c r="AF325" s="15">
        <v>0</v>
      </c>
      <c r="AG325" s="38">
        <f t="shared" si="87"/>
        <v>0</v>
      </c>
      <c r="AH325" s="38">
        <f t="shared" si="88"/>
        <v>0</v>
      </c>
    </row>
    <row r="326" spans="1:34" ht="14.5" x14ac:dyDescent="0.35">
      <c r="A326" s="39" t="s">
        <v>590</v>
      </c>
      <c r="B326" s="39" t="s">
        <v>799</v>
      </c>
      <c r="C326" s="39" t="s">
        <v>876</v>
      </c>
      <c r="D326" t="s">
        <v>214</v>
      </c>
      <c r="E326">
        <v>1.7999999999999999E-2</v>
      </c>
      <c r="F326">
        <v>0</v>
      </c>
      <c r="G326">
        <v>0</v>
      </c>
      <c r="H326">
        <v>0</v>
      </c>
      <c r="I326" s="29">
        <f t="shared" si="89"/>
        <v>1.7999999999999999E-2</v>
      </c>
      <c r="J326" s="31">
        <f t="shared" si="90"/>
        <v>0</v>
      </c>
      <c r="K326" s="31">
        <f t="shared" si="91"/>
        <v>0</v>
      </c>
      <c r="L326" s="31">
        <f t="shared" si="92"/>
        <v>0</v>
      </c>
      <c r="M326" s="31">
        <f t="shared" si="93"/>
        <v>100</v>
      </c>
      <c r="N326" s="45">
        <f t="shared" si="94"/>
        <v>100</v>
      </c>
      <c r="O326">
        <v>0</v>
      </c>
      <c r="P326">
        <v>0</v>
      </c>
      <c r="Q326" s="15">
        <f t="shared" si="95"/>
        <v>0</v>
      </c>
      <c r="R326">
        <v>0</v>
      </c>
      <c r="S326" s="29">
        <f t="shared" si="96"/>
        <v>0</v>
      </c>
      <c r="T326" s="31">
        <f t="shared" si="97"/>
        <v>0</v>
      </c>
      <c r="U326" s="31">
        <f t="shared" si="98"/>
        <v>0</v>
      </c>
      <c r="V326" s="31">
        <f t="shared" si="99"/>
        <v>0</v>
      </c>
      <c r="W326" s="31">
        <f t="shared" si="100"/>
        <v>0</v>
      </c>
      <c r="X326" s="31">
        <f t="shared" si="101"/>
        <v>0</v>
      </c>
      <c r="Z326" s="15">
        <v>0</v>
      </c>
      <c r="AA326" s="15">
        <v>0</v>
      </c>
      <c r="AB326" s="31">
        <f t="shared" si="85"/>
        <v>0</v>
      </c>
      <c r="AC326" s="31">
        <f t="shared" si="86"/>
        <v>0</v>
      </c>
      <c r="AE326" s="15">
        <v>0</v>
      </c>
      <c r="AF326" s="15">
        <v>0</v>
      </c>
      <c r="AG326" s="38">
        <f t="shared" si="87"/>
        <v>0</v>
      </c>
      <c r="AH326" s="38">
        <f t="shared" si="88"/>
        <v>0</v>
      </c>
    </row>
    <row r="327" spans="1:34" ht="14.5" x14ac:dyDescent="0.35">
      <c r="A327" s="39" t="s">
        <v>591</v>
      </c>
      <c r="B327" s="39" t="s">
        <v>800</v>
      </c>
      <c r="C327" s="39" t="s">
        <v>876</v>
      </c>
      <c r="D327" t="s">
        <v>214</v>
      </c>
      <c r="E327">
        <v>8.0000000000000002E-3</v>
      </c>
      <c r="F327">
        <v>0</v>
      </c>
      <c r="G327">
        <v>0</v>
      </c>
      <c r="H327">
        <v>0</v>
      </c>
      <c r="I327" s="29">
        <f t="shared" si="89"/>
        <v>8.0000000000000002E-3</v>
      </c>
      <c r="J327" s="31">
        <f t="shared" si="90"/>
        <v>0</v>
      </c>
      <c r="K327" s="31">
        <f t="shared" si="91"/>
        <v>0</v>
      </c>
      <c r="L327" s="31">
        <f t="shared" si="92"/>
        <v>0</v>
      </c>
      <c r="M327" s="31">
        <f t="shared" si="93"/>
        <v>100</v>
      </c>
      <c r="N327" s="45">
        <f t="shared" si="94"/>
        <v>100</v>
      </c>
      <c r="O327">
        <v>0</v>
      </c>
      <c r="P327">
        <v>0</v>
      </c>
      <c r="Q327" s="15">
        <f t="shared" si="95"/>
        <v>0</v>
      </c>
      <c r="R327">
        <v>0</v>
      </c>
      <c r="S327" s="29">
        <f t="shared" si="96"/>
        <v>0</v>
      </c>
      <c r="T327" s="31">
        <f t="shared" si="97"/>
        <v>0</v>
      </c>
      <c r="U327" s="31">
        <f t="shared" si="98"/>
        <v>0</v>
      </c>
      <c r="V327" s="31">
        <f t="shared" si="99"/>
        <v>0</v>
      </c>
      <c r="W327" s="31">
        <f t="shared" si="100"/>
        <v>0</v>
      </c>
      <c r="X327" s="31">
        <f t="shared" si="101"/>
        <v>0</v>
      </c>
      <c r="Z327" s="15">
        <v>0</v>
      </c>
      <c r="AA327" s="15">
        <v>0</v>
      </c>
      <c r="AB327" s="31">
        <f t="shared" si="85"/>
        <v>0</v>
      </c>
      <c r="AC327" s="31">
        <f t="shared" si="86"/>
        <v>0</v>
      </c>
      <c r="AE327" s="15">
        <v>0</v>
      </c>
      <c r="AF327" s="15">
        <v>0</v>
      </c>
      <c r="AG327" s="38">
        <f t="shared" si="87"/>
        <v>0</v>
      </c>
      <c r="AH327" s="38">
        <f t="shared" si="88"/>
        <v>0</v>
      </c>
    </row>
    <row r="328" spans="1:34" ht="14.5" x14ac:dyDescent="0.35">
      <c r="A328" s="39" t="s">
        <v>592</v>
      </c>
      <c r="B328" s="39" t="s">
        <v>801</v>
      </c>
      <c r="C328" s="39" t="s">
        <v>876</v>
      </c>
      <c r="D328" t="s">
        <v>214</v>
      </c>
      <c r="E328">
        <v>1.042</v>
      </c>
      <c r="F328">
        <v>5.0999999999999997E-2</v>
      </c>
      <c r="G328">
        <v>0</v>
      </c>
      <c r="H328">
        <v>0</v>
      </c>
      <c r="I328" s="29">
        <f t="shared" si="89"/>
        <v>0.99099999999999999</v>
      </c>
      <c r="J328" s="31">
        <f t="shared" si="90"/>
        <v>4.8944337811900187</v>
      </c>
      <c r="K328" s="31">
        <f t="shared" si="91"/>
        <v>0</v>
      </c>
      <c r="L328" s="31">
        <f t="shared" si="92"/>
        <v>0</v>
      </c>
      <c r="M328" s="31">
        <f t="shared" si="93"/>
        <v>95.105566218809983</v>
      </c>
      <c r="N328" s="45">
        <f t="shared" si="94"/>
        <v>100</v>
      </c>
      <c r="O328">
        <v>0.02</v>
      </c>
      <c r="P328">
        <v>1.4E-2</v>
      </c>
      <c r="Q328" s="15">
        <f t="shared" si="95"/>
        <v>3.4000000000000002E-2</v>
      </c>
      <c r="R328">
        <v>0.112</v>
      </c>
      <c r="S328" s="29">
        <f t="shared" si="96"/>
        <v>0.14600000000000002</v>
      </c>
      <c r="T328" s="31">
        <f t="shared" si="97"/>
        <v>1.9193857965451053</v>
      </c>
      <c r="U328" s="31">
        <f t="shared" si="98"/>
        <v>1.3435700575815739</v>
      </c>
      <c r="V328" s="31">
        <f t="shared" si="99"/>
        <v>3.2629558541266799</v>
      </c>
      <c r="W328" s="31">
        <f t="shared" si="100"/>
        <v>10.748560460652591</v>
      </c>
      <c r="X328" s="31">
        <f t="shared" si="101"/>
        <v>14.011516314779271</v>
      </c>
      <c r="Z328" s="15">
        <v>0</v>
      </c>
      <c r="AA328" s="15">
        <v>0</v>
      </c>
      <c r="AB328" s="31">
        <f t="shared" si="85"/>
        <v>0</v>
      </c>
      <c r="AC328" s="31">
        <f t="shared" si="86"/>
        <v>0</v>
      </c>
      <c r="AE328" s="15">
        <v>0.10299999999999999</v>
      </c>
      <c r="AF328" s="15">
        <v>0.157</v>
      </c>
      <c r="AG328" s="38">
        <f t="shared" si="87"/>
        <v>9.8848368522072931</v>
      </c>
      <c r="AH328" s="38">
        <f t="shared" si="88"/>
        <v>15.067178502879077</v>
      </c>
    </row>
    <row r="329" spans="1:34" ht="14.5" x14ac:dyDescent="0.35">
      <c r="A329" s="39" t="s">
        <v>593</v>
      </c>
      <c r="B329" s="39" t="s">
        <v>802</v>
      </c>
      <c r="C329" s="39" t="s">
        <v>876</v>
      </c>
      <c r="D329" t="s">
        <v>214</v>
      </c>
      <c r="E329">
        <v>0.221</v>
      </c>
      <c r="F329">
        <v>0</v>
      </c>
      <c r="G329">
        <v>0</v>
      </c>
      <c r="H329">
        <v>0</v>
      </c>
      <c r="I329" s="29">
        <f t="shared" si="89"/>
        <v>0.221</v>
      </c>
      <c r="J329" s="31">
        <f t="shared" si="90"/>
        <v>0</v>
      </c>
      <c r="K329" s="31">
        <f t="shared" si="91"/>
        <v>0</v>
      </c>
      <c r="L329" s="31">
        <f t="shared" si="92"/>
        <v>0</v>
      </c>
      <c r="M329" s="31">
        <f t="shared" si="93"/>
        <v>100</v>
      </c>
      <c r="N329" s="45">
        <f t="shared" si="94"/>
        <v>100</v>
      </c>
      <c r="O329">
        <v>0</v>
      </c>
      <c r="P329">
        <v>0</v>
      </c>
      <c r="Q329" s="15">
        <f t="shared" si="95"/>
        <v>0</v>
      </c>
      <c r="R329">
        <v>3.0000000000000001E-3</v>
      </c>
      <c r="S329" s="29">
        <f t="shared" si="96"/>
        <v>3.0000000000000001E-3</v>
      </c>
      <c r="T329" s="31">
        <f t="shared" si="97"/>
        <v>0</v>
      </c>
      <c r="U329" s="31">
        <f t="shared" si="98"/>
        <v>0</v>
      </c>
      <c r="V329" s="31">
        <f t="shared" si="99"/>
        <v>0</v>
      </c>
      <c r="W329" s="31">
        <f t="shared" si="100"/>
        <v>1.3574660633484164</v>
      </c>
      <c r="X329" s="31">
        <f t="shared" si="101"/>
        <v>1.3574660633484164</v>
      </c>
      <c r="Z329" s="15">
        <v>0</v>
      </c>
      <c r="AA329" s="15">
        <v>0</v>
      </c>
      <c r="AB329" s="31">
        <f t="shared" si="85"/>
        <v>0</v>
      </c>
      <c r="AC329" s="31">
        <f t="shared" si="86"/>
        <v>0</v>
      </c>
      <c r="AE329" s="15">
        <v>1E-3</v>
      </c>
      <c r="AF329" s="15">
        <v>3.0000000000000001E-3</v>
      </c>
      <c r="AG329" s="38">
        <f t="shared" si="87"/>
        <v>0.45248868778280549</v>
      </c>
      <c r="AH329" s="38">
        <f t="shared" si="88"/>
        <v>1.3574660633484164</v>
      </c>
    </row>
    <row r="330" spans="1:34" ht="14.5" x14ac:dyDescent="0.35">
      <c r="A330" s="39" t="s">
        <v>594</v>
      </c>
      <c r="B330" s="39" t="s">
        <v>803</v>
      </c>
      <c r="C330" s="39" t="s">
        <v>876</v>
      </c>
      <c r="D330" t="s">
        <v>214</v>
      </c>
      <c r="E330">
        <v>4.1000000000000002E-2</v>
      </c>
      <c r="F330">
        <v>0</v>
      </c>
      <c r="G330">
        <v>0</v>
      </c>
      <c r="H330">
        <v>0</v>
      </c>
      <c r="I330" s="29">
        <f t="shared" si="89"/>
        <v>4.1000000000000002E-2</v>
      </c>
      <c r="J330" s="31">
        <f t="shared" si="90"/>
        <v>0</v>
      </c>
      <c r="K330" s="31">
        <f t="shared" si="91"/>
        <v>0</v>
      </c>
      <c r="L330" s="31">
        <f t="shared" si="92"/>
        <v>0</v>
      </c>
      <c r="M330" s="31">
        <f t="shared" si="93"/>
        <v>100</v>
      </c>
      <c r="N330" s="45">
        <f t="shared" si="94"/>
        <v>100</v>
      </c>
      <c r="O330">
        <v>0</v>
      </c>
      <c r="P330">
        <v>0</v>
      </c>
      <c r="Q330" s="15">
        <f t="shared" si="95"/>
        <v>0</v>
      </c>
      <c r="R330">
        <v>0</v>
      </c>
      <c r="S330" s="29">
        <f t="shared" si="96"/>
        <v>0</v>
      </c>
      <c r="T330" s="31">
        <f t="shared" si="97"/>
        <v>0</v>
      </c>
      <c r="U330" s="31">
        <f t="shared" si="98"/>
        <v>0</v>
      </c>
      <c r="V330" s="31">
        <f t="shared" si="99"/>
        <v>0</v>
      </c>
      <c r="W330" s="31">
        <f t="shared" si="100"/>
        <v>0</v>
      </c>
      <c r="X330" s="31">
        <f t="shared" si="101"/>
        <v>0</v>
      </c>
      <c r="Z330" s="15">
        <v>0</v>
      </c>
      <c r="AA330" s="15">
        <v>0</v>
      </c>
      <c r="AB330" s="31">
        <f t="shared" si="85"/>
        <v>0</v>
      </c>
      <c r="AC330" s="31">
        <f t="shared" si="86"/>
        <v>0</v>
      </c>
      <c r="AE330" s="15">
        <v>0</v>
      </c>
      <c r="AF330" s="15">
        <v>0</v>
      </c>
      <c r="AG330" s="38">
        <f t="shared" si="87"/>
        <v>0</v>
      </c>
      <c r="AH330" s="38">
        <f t="shared" si="88"/>
        <v>0</v>
      </c>
    </row>
    <row r="331" spans="1:34" ht="14.5" x14ac:dyDescent="0.35">
      <c r="A331" s="39" t="s">
        <v>595</v>
      </c>
      <c r="B331" s="39" t="s">
        <v>804</v>
      </c>
      <c r="C331" s="39" t="s">
        <v>876</v>
      </c>
      <c r="D331" t="s">
        <v>214</v>
      </c>
      <c r="E331">
        <v>7.2999999999999995E-2</v>
      </c>
      <c r="F331">
        <v>0</v>
      </c>
      <c r="G331">
        <v>0</v>
      </c>
      <c r="H331">
        <v>0</v>
      </c>
      <c r="I331" s="29">
        <f t="shared" si="89"/>
        <v>7.2999999999999995E-2</v>
      </c>
      <c r="J331" s="31">
        <f t="shared" si="90"/>
        <v>0</v>
      </c>
      <c r="K331" s="31">
        <f t="shared" si="91"/>
        <v>0</v>
      </c>
      <c r="L331" s="31">
        <f t="shared" si="92"/>
        <v>0</v>
      </c>
      <c r="M331" s="31">
        <f t="shared" si="93"/>
        <v>100</v>
      </c>
      <c r="N331" s="45">
        <f t="shared" si="94"/>
        <v>100</v>
      </c>
      <c r="O331">
        <v>0</v>
      </c>
      <c r="P331">
        <v>0</v>
      </c>
      <c r="Q331" s="15">
        <f t="shared" si="95"/>
        <v>0</v>
      </c>
      <c r="R331">
        <v>0</v>
      </c>
      <c r="S331" s="29">
        <f t="shared" si="96"/>
        <v>0</v>
      </c>
      <c r="T331" s="31">
        <f t="shared" si="97"/>
        <v>0</v>
      </c>
      <c r="U331" s="31">
        <f t="shared" si="98"/>
        <v>0</v>
      </c>
      <c r="V331" s="31">
        <f t="shared" si="99"/>
        <v>0</v>
      </c>
      <c r="W331" s="31">
        <f t="shared" si="100"/>
        <v>0</v>
      </c>
      <c r="X331" s="31">
        <f t="shared" si="101"/>
        <v>0</v>
      </c>
      <c r="Z331" s="15">
        <v>0</v>
      </c>
      <c r="AA331" s="15">
        <v>0</v>
      </c>
      <c r="AB331" s="31">
        <f t="shared" si="85"/>
        <v>0</v>
      </c>
      <c r="AC331" s="31">
        <f t="shared" si="86"/>
        <v>0</v>
      </c>
      <c r="AE331" s="15">
        <v>0</v>
      </c>
      <c r="AF331" s="15">
        <v>0</v>
      </c>
      <c r="AG331" s="38">
        <f t="shared" si="87"/>
        <v>0</v>
      </c>
      <c r="AH331" s="38">
        <f t="shared" si="88"/>
        <v>0</v>
      </c>
    </row>
    <row r="332" spans="1:34" ht="14.5" x14ac:dyDescent="0.35">
      <c r="A332" s="39" t="s">
        <v>596</v>
      </c>
      <c r="B332" s="39" t="s">
        <v>805</v>
      </c>
      <c r="C332" s="39" t="s">
        <v>876</v>
      </c>
      <c r="D332" t="s">
        <v>214</v>
      </c>
      <c r="E332">
        <v>2.5999999999999999E-2</v>
      </c>
      <c r="F332">
        <v>0</v>
      </c>
      <c r="G332">
        <v>0</v>
      </c>
      <c r="H332">
        <v>0</v>
      </c>
      <c r="I332" s="29">
        <f t="shared" si="89"/>
        <v>2.5999999999999999E-2</v>
      </c>
      <c r="J332" s="31">
        <f t="shared" si="90"/>
        <v>0</v>
      </c>
      <c r="K332" s="31">
        <f t="shared" si="91"/>
        <v>0</v>
      </c>
      <c r="L332" s="31">
        <f t="shared" si="92"/>
        <v>0</v>
      </c>
      <c r="M332" s="31">
        <f t="shared" si="93"/>
        <v>100</v>
      </c>
      <c r="N332" s="45">
        <f t="shared" si="94"/>
        <v>100</v>
      </c>
      <c r="O332">
        <v>0</v>
      </c>
      <c r="P332">
        <v>0</v>
      </c>
      <c r="Q332" s="15">
        <f t="shared" si="95"/>
        <v>0</v>
      </c>
      <c r="R332">
        <v>0</v>
      </c>
      <c r="S332" s="29">
        <f t="shared" si="96"/>
        <v>0</v>
      </c>
      <c r="T332" s="31">
        <f t="shared" si="97"/>
        <v>0</v>
      </c>
      <c r="U332" s="31">
        <f t="shared" si="98"/>
        <v>0</v>
      </c>
      <c r="V332" s="31">
        <f t="shared" si="99"/>
        <v>0</v>
      </c>
      <c r="W332" s="31">
        <f t="shared" si="100"/>
        <v>0</v>
      </c>
      <c r="X332" s="31">
        <f t="shared" si="101"/>
        <v>0</v>
      </c>
      <c r="Z332" s="15">
        <v>0</v>
      </c>
      <c r="AA332" s="15">
        <v>0</v>
      </c>
      <c r="AB332" s="31">
        <f t="shared" si="85"/>
        <v>0</v>
      </c>
      <c r="AC332" s="31">
        <f t="shared" si="86"/>
        <v>0</v>
      </c>
      <c r="AE332" s="15">
        <v>0</v>
      </c>
      <c r="AF332" s="15">
        <v>0</v>
      </c>
      <c r="AG332" s="38">
        <f t="shared" si="87"/>
        <v>0</v>
      </c>
      <c r="AH332" s="38">
        <f t="shared" si="88"/>
        <v>0</v>
      </c>
    </row>
    <row r="333" spans="1:34" ht="14.5" x14ac:dyDescent="0.35">
      <c r="A333" s="39" t="s">
        <v>597</v>
      </c>
      <c r="B333" s="39" t="s">
        <v>806</v>
      </c>
      <c r="C333" s="39" t="s">
        <v>876</v>
      </c>
      <c r="D333" t="s">
        <v>214</v>
      </c>
      <c r="E333">
        <v>0.16</v>
      </c>
      <c r="F333">
        <v>0.01</v>
      </c>
      <c r="G333">
        <v>2E-3</v>
      </c>
      <c r="H333">
        <v>0.14799999999999999</v>
      </c>
      <c r="I333" s="29">
        <f t="shared" si="89"/>
        <v>0</v>
      </c>
      <c r="J333" s="31">
        <f t="shared" si="90"/>
        <v>6.25</v>
      </c>
      <c r="K333" s="31">
        <f t="shared" si="91"/>
        <v>1.25</v>
      </c>
      <c r="L333" s="31">
        <f t="shared" si="92"/>
        <v>92.5</v>
      </c>
      <c r="M333" s="31">
        <f t="shared" si="93"/>
        <v>0</v>
      </c>
      <c r="N333" s="45">
        <f t="shared" si="94"/>
        <v>100</v>
      </c>
      <c r="O333">
        <v>2E-3</v>
      </c>
      <c r="P333">
        <v>1.0999999999999999E-2</v>
      </c>
      <c r="Q333" s="15">
        <f t="shared" si="95"/>
        <v>1.2999999999999999E-2</v>
      </c>
      <c r="R333">
        <v>4.0000000000000001E-3</v>
      </c>
      <c r="S333" s="29">
        <f t="shared" si="96"/>
        <v>1.7000000000000001E-2</v>
      </c>
      <c r="T333" s="31">
        <f t="shared" si="97"/>
        <v>1.25</v>
      </c>
      <c r="U333" s="31">
        <f t="shared" si="98"/>
        <v>6.8749999999999991</v>
      </c>
      <c r="V333" s="31">
        <f t="shared" si="99"/>
        <v>8.1249999999999982</v>
      </c>
      <c r="W333" s="31">
        <f t="shared" si="100"/>
        <v>2.5</v>
      </c>
      <c r="X333" s="31">
        <f t="shared" si="101"/>
        <v>10.625000000000002</v>
      </c>
      <c r="Z333" s="15">
        <v>2E-3</v>
      </c>
      <c r="AA333" s="15">
        <v>3.0000000000000001E-3</v>
      </c>
      <c r="AB333" s="31">
        <f t="shared" si="85"/>
        <v>1.25</v>
      </c>
      <c r="AC333" s="31">
        <f t="shared" si="86"/>
        <v>1.875</v>
      </c>
      <c r="AE333" s="15">
        <v>1.2E-2</v>
      </c>
      <c r="AF333" s="15">
        <v>4.0000000000000001E-3</v>
      </c>
      <c r="AG333" s="38">
        <f t="shared" si="87"/>
        <v>7.5</v>
      </c>
      <c r="AH333" s="38">
        <f t="shared" si="88"/>
        <v>2.5</v>
      </c>
    </row>
    <row r="334" spans="1:34" ht="14.5" x14ac:dyDescent="0.35">
      <c r="A334" s="39" t="s">
        <v>598</v>
      </c>
      <c r="B334" s="39" t="s">
        <v>807</v>
      </c>
      <c r="C334" s="39" t="s">
        <v>876</v>
      </c>
      <c r="D334" t="s">
        <v>214</v>
      </c>
      <c r="E334">
        <v>8.5000000000000006E-2</v>
      </c>
      <c r="F334">
        <v>0</v>
      </c>
      <c r="G334">
        <v>0</v>
      </c>
      <c r="H334">
        <v>0</v>
      </c>
      <c r="I334" s="29">
        <f t="shared" si="89"/>
        <v>8.5000000000000006E-2</v>
      </c>
      <c r="J334" s="31">
        <f t="shared" si="90"/>
        <v>0</v>
      </c>
      <c r="K334" s="31">
        <f t="shared" si="91"/>
        <v>0</v>
      </c>
      <c r="L334" s="31">
        <f t="shared" si="92"/>
        <v>0</v>
      </c>
      <c r="M334" s="31">
        <f t="shared" si="93"/>
        <v>100</v>
      </c>
      <c r="N334" s="45">
        <f t="shared" si="94"/>
        <v>100</v>
      </c>
      <c r="O334">
        <v>0</v>
      </c>
      <c r="P334">
        <v>0</v>
      </c>
      <c r="Q334" s="15">
        <f t="shared" si="95"/>
        <v>0</v>
      </c>
      <c r="R334">
        <v>0</v>
      </c>
      <c r="S334" s="29">
        <f t="shared" si="96"/>
        <v>0</v>
      </c>
      <c r="T334" s="31">
        <f t="shared" si="97"/>
        <v>0</v>
      </c>
      <c r="U334" s="31">
        <f t="shared" si="98"/>
        <v>0</v>
      </c>
      <c r="V334" s="31">
        <f t="shared" si="99"/>
        <v>0</v>
      </c>
      <c r="W334" s="31">
        <f t="shared" si="100"/>
        <v>0</v>
      </c>
      <c r="X334" s="31">
        <f t="shared" si="101"/>
        <v>0</v>
      </c>
      <c r="Z334" s="15">
        <v>0</v>
      </c>
      <c r="AA334" s="15">
        <v>0</v>
      </c>
      <c r="AB334" s="31">
        <f t="shared" si="85"/>
        <v>0</v>
      </c>
      <c r="AC334" s="31">
        <f t="shared" si="86"/>
        <v>0</v>
      </c>
      <c r="AE334" s="15">
        <v>0</v>
      </c>
      <c r="AF334" s="15">
        <v>0</v>
      </c>
      <c r="AG334" s="38">
        <f t="shared" si="87"/>
        <v>0</v>
      </c>
      <c r="AH334" s="38">
        <f t="shared" si="88"/>
        <v>0</v>
      </c>
    </row>
    <row r="335" spans="1:34" ht="14.5" x14ac:dyDescent="0.35">
      <c r="A335" s="39" t="s">
        <v>599</v>
      </c>
      <c r="B335" s="39" t="s">
        <v>808</v>
      </c>
      <c r="C335" s="39" t="s">
        <v>876</v>
      </c>
      <c r="D335" t="s">
        <v>214</v>
      </c>
      <c r="E335">
        <v>2.0139999999999998</v>
      </c>
      <c r="F335">
        <v>0</v>
      </c>
      <c r="G335">
        <v>0</v>
      </c>
      <c r="H335">
        <v>0</v>
      </c>
      <c r="I335" s="29">
        <f t="shared" si="89"/>
        <v>2.0139999999999998</v>
      </c>
      <c r="J335" s="31">
        <f t="shared" si="90"/>
        <v>0</v>
      </c>
      <c r="K335" s="31">
        <f t="shared" si="91"/>
        <v>0</v>
      </c>
      <c r="L335" s="31">
        <f t="shared" si="92"/>
        <v>0</v>
      </c>
      <c r="M335" s="31">
        <f t="shared" si="93"/>
        <v>100</v>
      </c>
      <c r="N335" s="45">
        <f t="shared" si="94"/>
        <v>100</v>
      </c>
      <c r="O335">
        <v>5.6000000000000001E-2</v>
      </c>
      <c r="P335">
        <v>2.1999999999999999E-2</v>
      </c>
      <c r="Q335" s="15">
        <f t="shared" si="95"/>
        <v>7.8E-2</v>
      </c>
      <c r="R335">
        <v>8.5999999999999993E-2</v>
      </c>
      <c r="S335" s="29">
        <f t="shared" si="96"/>
        <v>0.16399999999999998</v>
      </c>
      <c r="T335" s="31">
        <f t="shared" si="97"/>
        <v>2.7805362462760677</v>
      </c>
      <c r="U335" s="31">
        <f t="shared" si="98"/>
        <v>1.092353525322741</v>
      </c>
      <c r="V335" s="31">
        <f t="shared" si="99"/>
        <v>3.8728897715988087</v>
      </c>
      <c r="W335" s="31">
        <f t="shared" si="100"/>
        <v>4.2701092353525327</v>
      </c>
      <c r="X335" s="31">
        <f t="shared" si="101"/>
        <v>8.1429990069513405</v>
      </c>
      <c r="Z335" s="15">
        <v>0</v>
      </c>
      <c r="AA335" s="15">
        <v>0</v>
      </c>
      <c r="AB335" s="31">
        <f t="shared" si="85"/>
        <v>0</v>
      </c>
      <c r="AC335" s="31">
        <f t="shared" si="86"/>
        <v>0</v>
      </c>
      <c r="AE335" s="15">
        <v>7.9000000000000001E-2</v>
      </c>
      <c r="AF335" s="15">
        <v>0.20300000000000001</v>
      </c>
      <c r="AG335" s="38">
        <f t="shared" si="87"/>
        <v>3.9225422045680238</v>
      </c>
      <c r="AH335" s="38">
        <f t="shared" si="88"/>
        <v>10.079443892750746</v>
      </c>
    </row>
    <row r="336" spans="1:34" ht="14.5" x14ac:dyDescent="0.35">
      <c r="A336" s="39" t="s">
        <v>600</v>
      </c>
      <c r="B336" s="39" t="s">
        <v>809</v>
      </c>
      <c r="C336" s="39" t="s">
        <v>876</v>
      </c>
      <c r="D336" t="s">
        <v>214</v>
      </c>
      <c r="E336">
        <v>0.71599999999999997</v>
      </c>
      <c r="F336">
        <v>0</v>
      </c>
      <c r="G336">
        <v>0</v>
      </c>
      <c r="H336">
        <v>0</v>
      </c>
      <c r="I336" s="29">
        <f t="shared" si="89"/>
        <v>0.71599999999999997</v>
      </c>
      <c r="J336" s="31">
        <f t="shared" si="90"/>
        <v>0</v>
      </c>
      <c r="K336" s="31">
        <f t="shared" si="91"/>
        <v>0</v>
      </c>
      <c r="L336" s="31">
        <f t="shared" si="92"/>
        <v>0</v>
      </c>
      <c r="M336" s="31">
        <f t="shared" si="93"/>
        <v>100</v>
      </c>
      <c r="N336" s="45">
        <f t="shared" si="94"/>
        <v>100</v>
      </c>
      <c r="O336">
        <v>4.8000000000000001E-2</v>
      </c>
      <c r="P336">
        <v>1.4999999999999999E-2</v>
      </c>
      <c r="Q336" s="15">
        <f t="shared" si="95"/>
        <v>6.3E-2</v>
      </c>
      <c r="R336">
        <v>0.11700000000000001</v>
      </c>
      <c r="S336" s="29">
        <f t="shared" si="96"/>
        <v>0.18</v>
      </c>
      <c r="T336" s="31">
        <f t="shared" si="97"/>
        <v>6.7039106145251397</v>
      </c>
      <c r="U336" s="31">
        <f t="shared" si="98"/>
        <v>2.0949720670391061</v>
      </c>
      <c r="V336" s="31">
        <f t="shared" si="99"/>
        <v>8.7988826815642458</v>
      </c>
      <c r="W336" s="31">
        <f t="shared" si="100"/>
        <v>16.340782122905029</v>
      </c>
      <c r="X336" s="31">
        <f t="shared" si="101"/>
        <v>25.139664804469277</v>
      </c>
      <c r="Z336" s="15">
        <v>0</v>
      </c>
      <c r="AA336" s="15">
        <v>0</v>
      </c>
      <c r="AB336" s="31">
        <f t="shared" si="85"/>
        <v>0</v>
      </c>
      <c r="AC336" s="31">
        <f t="shared" si="86"/>
        <v>0</v>
      </c>
      <c r="AE336" s="15">
        <v>0.105</v>
      </c>
      <c r="AF336" s="15">
        <v>0.17699999999999999</v>
      </c>
      <c r="AG336" s="38">
        <f t="shared" si="87"/>
        <v>14.664804469273744</v>
      </c>
      <c r="AH336" s="38">
        <f t="shared" si="88"/>
        <v>24.720670391061454</v>
      </c>
    </row>
    <row r="337" spans="1:34" ht="14.5" x14ac:dyDescent="0.35">
      <c r="A337" s="39" t="s">
        <v>601</v>
      </c>
      <c r="B337" s="39" t="s">
        <v>810</v>
      </c>
      <c r="C337" s="39" t="s">
        <v>876</v>
      </c>
      <c r="D337" t="s">
        <v>214</v>
      </c>
      <c r="E337">
        <v>0.32300000000000001</v>
      </c>
      <c r="F337">
        <v>0</v>
      </c>
      <c r="G337">
        <v>0</v>
      </c>
      <c r="H337">
        <v>0</v>
      </c>
      <c r="I337" s="29">
        <f t="shared" si="89"/>
        <v>0.32300000000000001</v>
      </c>
      <c r="J337" s="31">
        <f t="shared" si="90"/>
        <v>0</v>
      </c>
      <c r="K337" s="31">
        <f t="shared" si="91"/>
        <v>0</v>
      </c>
      <c r="L337" s="31">
        <f t="shared" si="92"/>
        <v>0</v>
      </c>
      <c r="M337" s="31">
        <f t="shared" si="93"/>
        <v>100</v>
      </c>
      <c r="N337" s="45">
        <f t="shared" si="94"/>
        <v>100</v>
      </c>
      <c r="O337">
        <v>0</v>
      </c>
      <c r="P337">
        <v>0</v>
      </c>
      <c r="Q337" s="15">
        <f t="shared" si="95"/>
        <v>0</v>
      </c>
      <c r="R337">
        <v>1.2E-2</v>
      </c>
      <c r="S337" s="29">
        <f t="shared" si="96"/>
        <v>1.2E-2</v>
      </c>
      <c r="T337" s="31">
        <f t="shared" si="97"/>
        <v>0</v>
      </c>
      <c r="U337" s="31">
        <f t="shared" si="98"/>
        <v>0</v>
      </c>
      <c r="V337" s="31">
        <f t="shared" si="99"/>
        <v>0</v>
      </c>
      <c r="W337" s="31">
        <f t="shared" si="100"/>
        <v>3.7151702786377707</v>
      </c>
      <c r="X337" s="31">
        <f t="shared" si="101"/>
        <v>3.7151702786377707</v>
      </c>
      <c r="Z337" s="15">
        <v>0</v>
      </c>
      <c r="AA337" s="15">
        <v>0</v>
      </c>
      <c r="AB337" s="31">
        <f t="shared" si="85"/>
        <v>0</v>
      </c>
      <c r="AC337" s="31">
        <f t="shared" si="86"/>
        <v>0</v>
      </c>
      <c r="AE337" s="15">
        <v>1.2E-2</v>
      </c>
      <c r="AF337" s="15">
        <v>3.1E-2</v>
      </c>
      <c r="AG337" s="38">
        <f t="shared" si="87"/>
        <v>3.7151702786377707</v>
      </c>
      <c r="AH337" s="38">
        <f t="shared" si="88"/>
        <v>9.5975232198142422</v>
      </c>
    </row>
    <row r="338" spans="1:34" ht="14.5" x14ac:dyDescent="0.35">
      <c r="A338" s="39" t="s">
        <v>602</v>
      </c>
      <c r="B338" s="39" t="s">
        <v>811</v>
      </c>
      <c r="C338" s="39" t="s">
        <v>876</v>
      </c>
      <c r="D338" t="s">
        <v>214</v>
      </c>
      <c r="E338">
        <v>1.0999999999999999E-2</v>
      </c>
      <c r="F338">
        <v>0</v>
      </c>
      <c r="G338">
        <v>0</v>
      </c>
      <c r="H338">
        <v>0</v>
      </c>
      <c r="I338" s="29">
        <f t="shared" si="89"/>
        <v>1.0999999999999999E-2</v>
      </c>
      <c r="J338" s="31">
        <f t="shared" si="90"/>
        <v>0</v>
      </c>
      <c r="K338" s="31">
        <f t="shared" si="91"/>
        <v>0</v>
      </c>
      <c r="L338" s="31">
        <f t="shared" si="92"/>
        <v>0</v>
      </c>
      <c r="M338" s="31">
        <f t="shared" si="93"/>
        <v>100</v>
      </c>
      <c r="N338" s="45">
        <f t="shared" si="94"/>
        <v>100</v>
      </c>
      <c r="O338">
        <v>0</v>
      </c>
      <c r="P338">
        <v>0</v>
      </c>
      <c r="Q338" s="15">
        <f t="shared" si="95"/>
        <v>0</v>
      </c>
      <c r="R338">
        <v>0</v>
      </c>
      <c r="S338" s="29">
        <f t="shared" si="96"/>
        <v>0</v>
      </c>
      <c r="T338" s="31">
        <f t="shared" si="97"/>
        <v>0</v>
      </c>
      <c r="U338" s="31">
        <f t="shared" si="98"/>
        <v>0</v>
      </c>
      <c r="V338" s="31">
        <f t="shared" si="99"/>
        <v>0</v>
      </c>
      <c r="W338" s="31">
        <f t="shared" si="100"/>
        <v>0</v>
      </c>
      <c r="X338" s="31">
        <f t="shared" si="101"/>
        <v>0</v>
      </c>
      <c r="Z338" s="15">
        <v>0</v>
      </c>
      <c r="AA338" s="15">
        <v>0</v>
      </c>
      <c r="AB338" s="31">
        <f t="shared" si="85"/>
        <v>0</v>
      </c>
      <c r="AC338" s="31">
        <f t="shared" si="86"/>
        <v>0</v>
      </c>
      <c r="AE338" s="15">
        <v>0</v>
      </c>
      <c r="AF338" s="15">
        <v>0</v>
      </c>
      <c r="AG338" s="38">
        <f t="shared" si="87"/>
        <v>0</v>
      </c>
      <c r="AH338" s="38">
        <f t="shared" si="88"/>
        <v>0</v>
      </c>
    </row>
    <row r="339" spans="1:34" ht="14.5" x14ac:dyDescent="0.35">
      <c r="A339" s="39" t="s">
        <v>603</v>
      </c>
      <c r="B339" s="39" t="s">
        <v>812</v>
      </c>
      <c r="C339" s="39" t="s">
        <v>876</v>
      </c>
      <c r="D339" t="s">
        <v>214</v>
      </c>
      <c r="E339">
        <v>0.154</v>
      </c>
      <c r="F339">
        <v>0</v>
      </c>
      <c r="G339">
        <v>0</v>
      </c>
      <c r="H339">
        <v>0</v>
      </c>
      <c r="I339" s="29">
        <f t="shared" si="89"/>
        <v>0.154</v>
      </c>
      <c r="J339" s="31">
        <f t="shared" si="90"/>
        <v>0</v>
      </c>
      <c r="K339" s="31">
        <f t="shared" si="91"/>
        <v>0</v>
      </c>
      <c r="L339" s="31">
        <f t="shared" si="92"/>
        <v>0</v>
      </c>
      <c r="M339" s="31">
        <f t="shared" si="93"/>
        <v>100</v>
      </c>
      <c r="N339" s="45">
        <f t="shared" si="94"/>
        <v>100</v>
      </c>
      <c r="O339">
        <v>0</v>
      </c>
      <c r="P339">
        <v>0</v>
      </c>
      <c r="Q339" s="15">
        <f t="shared" si="95"/>
        <v>0</v>
      </c>
      <c r="R339">
        <v>5.0000000000000001E-3</v>
      </c>
      <c r="S339" s="29">
        <f t="shared" si="96"/>
        <v>5.0000000000000001E-3</v>
      </c>
      <c r="T339" s="31">
        <f t="shared" si="97"/>
        <v>0</v>
      </c>
      <c r="U339" s="31">
        <f t="shared" si="98"/>
        <v>0</v>
      </c>
      <c r="V339" s="31">
        <f t="shared" si="99"/>
        <v>0</v>
      </c>
      <c r="W339" s="31">
        <f t="shared" si="100"/>
        <v>3.2467532467532472</v>
      </c>
      <c r="X339" s="31">
        <f t="shared" si="101"/>
        <v>3.2467532467532472</v>
      </c>
      <c r="Z339" s="15">
        <v>0</v>
      </c>
      <c r="AA339" s="15">
        <v>0</v>
      </c>
      <c r="AB339" s="31">
        <f t="shared" si="85"/>
        <v>0</v>
      </c>
      <c r="AC339" s="31">
        <f t="shared" si="86"/>
        <v>0</v>
      </c>
      <c r="AE339" s="15">
        <v>5.0000000000000001E-3</v>
      </c>
      <c r="AF339" s="15">
        <v>7.0000000000000001E-3</v>
      </c>
      <c r="AG339" s="38">
        <f t="shared" si="87"/>
        <v>3.2467532467532472</v>
      </c>
      <c r="AH339" s="38">
        <f t="shared" si="88"/>
        <v>4.5454545454545459</v>
      </c>
    </row>
    <row r="340" spans="1:34" ht="14.5" x14ac:dyDescent="0.35">
      <c r="A340" s="39" t="s">
        <v>604</v>
      </c>
      <c r="B340" s="39" t="s">
        <v>813</v>
      </c>
      <c r="C340" s="39" t="s">
        <v>876</v>
      </c>
      <c r="D340" t="s">
        <v>214</v>
      </c>
      <c r="E340">
        <v>0.76800000000000002</v>
      </c>
      <c r="F340">
        <v>0</v>
      </c>
      <c r="G340">
        <v>0</v>
      </c>
      <c r="H340">
        <v>0</v>
      </c>
      <c r="I340" s="29">
        <f t="shared" si="89"/>
        <v>0.76800000000000002</v>
      </c>
      <c r="J340" s="31">
        <f t="shared" si="90"/>
        <v>0</v>
      </c>
      <c r="K340" s="31">
        <f t="shared" si="91"/>
        <v>0</v>
      </c>
      <c r="L340" s="31">
        <f t="shared" si="92"/>
        <v>0</v>
      </c>
      <c r="M340" s="31">
        <f t="shared" si="93"/>
        <v>100</v>
      </c>
      <c r="N340" s="45">
        <f t="shared" si="94"/>
        <v>100</v>
      </c>
      <c r="O340">
        <v>2.9000000000000001E-2</v>
      </c>
      <c r="P340">
        <v>4.0000000000000001E-3</v>
      </c>
      <c r="Q340" s="15">
        <f t="shared" si="95"/>
        <v>3.3000000000000002E-2</v>
      </c>
      <c r="R340">
        <v>2.4E-2</v>
      </c>
      <c r="S340" s="29">
        <f t="shared" si="96"/>
        <v>5.7000000000000002E-2</v>
      </c>
      <c r="T340" s="31">
        <f t="shared" si="97"/>
        <v>3.7760416666666665</v>
      </c>
      <c r="U340" s="31">
        <f t="shared" si="98"/>
        <v>0.52083333333333326</v>
      </c>
      <c r="V340" s="31">
        <f t="shared" si="99"/>
        <v>4.296875</v>
      </c>
      <c r="W340" s="31">
        <f t="shared" si="100"/>
        <v>3.125</v>
      </c>
      <c r="X340" s="31">
        <f t="shared" si="101"/>
        <v>7.421875</v>
      </c>
      <c r="Z340" s="15">
        <v>0</v>
      </c>
      <c r="AA340" s="15">
        <v>0</v>
      </c>
      <c r="AB340" s="31">
        <f t="shared" si="85"/>
        <v>0</v>
      </c>
      <c r="AC340" s="31">
        <f t="shared" si="86"/>
        <v>0</v>
      </c>
      <c r="AE340" s="15">
        <v>1.0999999999999999E-2</v>
      </c>
      <c r="AF340" s="15">
        <v>5.0999999999999997E-2</v>
      </c>
      <c r="AG340" s="38">
        <f t="shared" si="87"/>
        <v>1.4322916666666665</v>
      </c>
      <c r="AH340" s="38">
        <f t="shared" si="88"/>
        <v>6.640625</v>
      </c>
    </row>
    <row r="341" spans="1:34" ht="14.5" x14ac:dyDescent="0.35">
      <c r="A341" s="39" t="s">
        <v>605</v>
      </c>
      <c r="B341" s="39" t="s">
        <v>814</v>
      </c>
      <c r="C341" s="39" t="s">
        <v>876</v>
      </c>
      <c r="D341" t="s">
        <v>214</v>
      </c>
      <c r="E341">
        <v>0.11700000000000001</v>
      </c>
      <c r="F341">
        <v>0</v>
      </c>
      <c r="G341">
        <v>0</v>
      </c>
      <c r="H341">
        <v>0</v>
      </c>
      <c r="I341" s="29">
        <f t="shared" si="89"/>
        <v>0.11700000000000001</v>
      </c>
      <c r="J341" s="31">
        <f t="shared" si="90"/>
        <v>0</v>
      </c>
      <c r="K341" s="31">
        <f t="shared" si="91"/>
        <v>0</v>
      </c>
      <c r="L341" s="31">
        <f t="shared" si="92"/>
        <v>0</v>
      </c>
      <c r="M341" s="31">
        <f t="shared" si="93"/>
        <v>100</v>
      </c>
      <c r="N341" s="45">
        <f t="shared" si="94"/>
        <v>100</v>
      </c>
      <c r="O341">
        <v>0</v>
      </c>
      <c r="P341">
        <v>0</v>
      </c>
      <c r="Q341" s="15">
        <f t="shared" si="95"/>
        <v>0</v>
      </c>
      <c r="R341">
        <v>1.6E-2</v>
      </c>
      <c r="S341" s="29">
        <f t="shared" si="96"/>
        <v>1.6E-2</v>
      </c>
      <c r="T341" s="31">
        <f t="shared" si="97"/>
        <v>0</v>
      </c>
      <c r="U341" s="31">
        <f t="shared" si="98"/>
        <v>0</v>
      </c>
      <c r="V341" s="31">
        <f t="shared" si="99"/>
        <v>0</v>
      </c>
      <c r="W341" s="31">
        <f t="shared" si="100"/>
        <v>13.675213675213675</v>
      </c>
      <c r="X341" s="31">
        <f t="shared" si="101"/>
        <v>13.675213675213675</v>
      </c>
      <c r="Z341" s="15">
        <v>0</v>
      </c>
      <c r="AA341" s="15">
        <v>0</v>
      </c>
      <c r="AB341" s="31">
        <f t="shared" si="85"/>
        <v>0</v>
      </c>
      <c r="AC341" s="31">
        <f t="shared" si="86"/>
        <v>0</v>
      </c>
      <c r="AE341" s="15">
        <v>0.01</v>
      </c>
      <c r="AF341" s="15">
        <v>2.5000000000000001E-2</v>
      </c>
      <c r="AG341" s="38">
        <f t="shared" si="87"/>
        <v>8.5470085470085468</v>
      </c>
      <c r="AH341" s="38">
        <f t="shared" si="88"/>
        <v>21.367521367521366</v>
      </c>
    </row>
    <row r="342" spans="1:34" ht="14.5" x14ac:dyDescent="0.35">
      <c r="A342" s="39" t="s">
        <v>606</v>
      </c>
      <c r="B342" s="39" t="s">
        <v>815</v>
      </c>
      <c r="C342" s="39" t="s">
        <v>876</v>
      </c>
      <c r="D342" t="s">
        <v>214</v>
      </c>
      <c r="E342">
        <v>0.16400000000000001</v>
      </c>
      <c r="F342">
        <v>0</v>
      </c>
      <c r="G342">
        <v>0</v>
      </c>
      <c r="H342">
        <v>0</v>
      </c>
      <c r="I342" s="29">
        <f t="shared" si="89"/>
        <v>0.16400000000000001</v>
      </c>
      <c r="J342" s="31">
        <f t="shared" si="90"/>
        <v>0</v>
      </c>
      <c r="K342" s="31">
        <f t="shared" si="91"/>
        <v>0</v>
      </c>
      <c r="L342" s="31">
        <f t="shared" si="92"/>
        <v>0</v>
      </c>
      <c r="M342" s="31">
        <f t="shared" si="93"/>
        <v>100</v>
      </c>
      <c r="N342" s="45">
        <f t="shared" si="94"/>
        <v>100</v>
      </c>
      <c r="O342">
        <v>0</v>
      </c>
      <c r="P342">
        <v>0</v>
      </c>
      <c r="Q342" s="15">
        <f t="shared" si="95"/>
        <v>0</v>
      </c>
      <c r="R342">
        <v>0</v>
      </c>
      <c r="S342" s="29">
        <f t="shared" si="96"/>
        <v>0</v>
      </c>
      <c r="T342" s="31">
        <f t="shared" si="97"/>
        <v>0</v>
      </c>
      <c r="U342" s="31">
        <f t="shared" si="98"/>
        <v>0</v>
      </c>
      <c r="V342" s="31">
        <f t="shared" si="99"/>
        <v>0</v>
      </c>
      <c r="W342" s="31">
        <f t="shared" si="100"/>
        <v>0</v>
      </c>
      <c r="X342" s="31">
        <f t="shared" si="101"/>
        <v>0</v>
      </c>
      <c r="Z342" s="15">
        <v>0</v>
      </c>
      <c r="AA342" s="15">
        <v>0</v>
      </c>
      <c r="AB342" s="31">
        <f t="shared" si="85"/>
        <v>0</v>
      </c>
      <c r="AC342" s="31">
        <f t="shared" si="86"/>
        <v>0</v>
      </c>
      <c r="AE342" s="15">
        <v>0</v>
      </c>
      <c r="AF342" s="15">
        <v>0</v>
      </c>
      <c r="AG342" s="38">
        <f t="shared" si="87"/>
        <v>0</v>
      </c>
      <c r="AH342" s="38">
        <f t="shared" si="88"/>
        <v>0</v>
      </c>
    </row>
    <row r="343" spans="1:34" ht="14.5" x14ac:dyDescent="0.35">
      <c r="A343" s="39" t="s">
        <v>607</v>
      </c>
      <c r="B343" s="39" t="s">
        <v>816</v>
      </c>
      <c r="C343" s="39" t="s">
        <v>876</v>
      </c>
      <c r="D343" t="s">
        <v>214</v>
      </c>
      <c r="E343">
        <v>5.0999999999999997E-2</v>
      </c>
      <c r="F343">
        <v>0</v>
      </c>
      <c r="G343">
        <v>0</v>
      </c>
      <c r="H343">
        <v>0</v>
      </c>
      <c r="I343" s="29">
        <f t="shared" si="89"/>
        <v>5.0999999999999997E-2</v>
      </c>
      <c r="J343" s="31">
        <f t="shared" si="90"/>
        <v>0</v>
      </c>
      <c r="K343" s="31">
        <f t="shared" si="91"/>
        <v>0</v>
      </c>
      <c r="L343" s="31">
        <f t="shared" si="92"/>
        <v>0</v>
      </c>
      <c r="M343" s="31">
        <f t="shared" si="93"/>
        <v>100</v>
      </c>
      <c r="N343" s="45">
        <f t="shared" si="94"/>
        <v>100</v>
      </c>
      <c r="O343">
        <v>0</v>
      </c>
      <c r="P343">
        <v>0</v>
      </c>
      <c r="Q343" s="15">
        <f t="shared" si="95"/>
        <v>0</v>
      </c>
      <c r="R343">
        <v>1.4999999999999999E-2</v>
      </c>
      <c r="S343" s="29">
        <f t="shared" si="96"/>
        <v>1.4999999999999999E-2</v>
      </c>
      <c r="T343" s="31">
        <f t="shared" si="97"/>
        <v>0</v>
      </c>
      <c r="U343" s="31">
        <f t="shared" si="98"/>
        <v>0</v>
      </c>
      <c r="V343" s="31">
        <f t="shared" si="99"/>
        <v>0</v>
      </c>
      <c r="W343" s="31">
        <f t="shared" si="100"/>
        <v>29.411764705882355</v>
      </c>
      <c r="X343" s="31">
        <f t="shared" si="101"/>
        <v>29.411764705882355</v>
      </c>
      <c r="Z343" s="15">
        <v>0</v>
      </c>
      <c r="AA343" s="15">
        <v>0</v>
      </c>
      <c r="AB343" s="31">
        <f t="shared" si="85"/>
        <v>0</v>
      </c>
      <c r="AC343" s="31">
        <f t="shared" si="86"/>
        <v>0</v>
      </c>
      <c r="AE343" s="15">
        <v>8.0000000000000002E-3</v>
      </c>
      <c r="AF343" s="15">
        <v>1.7000000000000001E-2</v>
      </c>
      <c r="AG343" s="38">
        <f t="shared" si="87"/>
        <v>15.686274509803924</v>
      </c>
      <c r="AH343" s="38">
        <f t="shared" si="88"/>
        <v>33.333333333333336</v>
      </c>
    </row>
    <row r="344" spans="1:34" ht="14.5" x14ac:dyDescent="0.35">
      <c r="A344" s="39" t="s">
        <v>608</v>
      </c>
      <c r="B344" s="39" t="s">
        <v>817</v>
      </c>
      <c r="C344" s="39" t="s">
        <v>876</v>
      </c>
      <c r="D344" t="s">
        <v>214</v>
      </c>
      <c r="E344">
        <v>0.311</v>
      </c>
      <c r="F344">
        <v>0</v>
      </c>
      <c r="G344">
        <v>0</v>
      </c>
      <c r="H344">
        <v>0</v>
      </c>
      <c r="I344" s="29">
        <f t="shared" si="89"/>
        <v>0.311</v>
      </c>
      <c r="J344" s="31">
        <f t="shared" si="90"/>
        <v>0</v>
      </c>
      <c r="K344" s="31">
        <f t="shared" si="91"/>
        <v>0</v>
      </c>
      <c r="L344" s="31">
        <f t="shared" si="92"/>
        <v>0</v>
      </c>
      <c r="M344" s="31">
        <f t="shared" si="93"/>
        <v>100</v>
      </c>
      <c r="N344" s="45">
        <f t="shared" si="94"/>
        <v>100</v>
      </c>
      <c r="O344">
        <v>3.5000000000000003E-2</v>
      </c>
      <c r="P344">
        <v>3.7999999999999999E-2</v>
      </c>
      <c r="Q344" s="15">
        <f t="shared" si="95"/>
        <v>7.3000000000000009E-2</v>
      </c>
      <c r="R344">
        <v>0.123</v>
      </c>
      <c r="S344" s="29">
        <f t="shared" si="96"/>
        <v>0.19600000000000001</v>
      </c>
      <c r="T344" s="31">
        <f t="shared" si="97"/>
        <v>11.254019292604504</v>
      </c>
      <c r="U344" s="31">
        <f t="shared" si="98"/>
        <v>12.218649517684888</v>
      </c>
      <c r="V344" s="31">
        <f t="shared" si="99"/>
        <v>23.472668810289392</v>
      </c>
      <c r="W344" s="31">
        <f t="shared" si="100"/>
        <v>39.549839228295816</v>
      </c>
      <c r="X344" s="31">
        <f t="shared" si="101"/>
        <v>63.022508038585215</v>
      </c>
      <c r="Z344" s="15">
        <v>0</v>
      </c>
      <c r="AA344" s="15">
        <v>0</v>
      </c>
      <c r="AB344" s="31">
        <f t="shared" si="85"/>
        <v>0</v>
      </c>
      <c r="AC344" s="31">
        <f t="shared" si="86"/>
        <v>0</v>
      </c>
      <c r="AE344" s="15">
        <v>7.8E-2</v>
      </c>
      <c r="AF344" s="15">
        <v>0.111</v>
      </c>
      <c r="AG344" s="38">
        <f t="shared" si="87"/>
        <v>25.080385852090032</v>
      </c>
      <c r="AH344" s="38">
        <f t="shared" si="88"/>
        <v>35.691318327974273</v>
      </c>
    </row>
    <row r="345" spans="1:34" ht="14.5" x14ac:dyDescent="0.35">
      <c r="A345" s="39" t="s">
        <v>609</v>
      </c>
      <c r="B345" s="39" t="s">
        <v>818</v>
      </c>
      <c r="C345" s="39" t="s">
        <v>876</v>
      </c>
      <c r="D345" t="s">
        <v>214</v>
      </c>
      <c r="E345">
        <v>0.52700000000000002</v>
      </c>
      <c r="F345">
        <v>0</v>
      </c>
      <c r="G345">
        <v>0</v>
      </c>
      <c r="H345">
        <v>0</v>
      </c>
      <c r="I345" s="29">
        <f t="shared" si="89"/>
        <v>0.52700000000000002</v>
      </c>
      <c r="J345" s="31">
        <f t="shared" si="90"/>
        <v>0</v>
      </c>
      <c r="K345" s="31">
        <f t="shared" si="91"/>
        <v>0</v>
      </c>
      <c r="L345" s="31">
        <f t="shared" si="92"/>
        <v>0</v>
      </c>
      <c r="M345" s="31">
        <f t="shared" si="93"/>
        <v>100</v>
      </c>
      <c r="N345" s="45">
        <f t="shared" si="94"/>
        <v>100</v>
      </c>
      <c r="O345">
        <v>0.127</v>
      </c>
      <c r="P345">
        <v>0.03</v>
      </c>
      <c r="Q345" s="15">
        <f t="shared" si="95"/>
        <v>0.157</v>
      </c>
      <c r="R345">
        <v>7.0000000000000007E-2</v>
      </c>
      <c r="S345" s="29">
        <f t="shared" si="96"/>
        <v>0.22700000000000001</v>
      </c>
      <c r="T345" s="31">
        <f t="shared" si="97"/>
        <v>24.098671726755217</v>
      </c>
      <c r="U345" s="31">
        <f t="shared" si="98"/>
        <v>5.6925996204933584</v>
      </c>
      <c r="V345" s="31">
        <f t="shared" si="99"/>
        <v>29.791271347248578</v>
      </c>
      <c r="W345" s="31">
        <f t="shared" si="100"/>
        <v>13.282732447817839</v>
      </c>
      <c r="X345" s="31">
        <f t="shared" si="101"/>
        <v>43.07400379506641</v>
      </c>
      <c r="Z345" s="15">
        <v>0</v>
      </c>
      <c r="AA345" s="15">
        <v>0</v>
      </c>
      <c r="AB345" s="31">
        <f t="shared" si="85"/>
        <v>0</v>
      </c>
      <c r="AC345" s="31">
        <f t="shared" si="86"/>
        <v>0</v>
      </c>
      <c r="AE345" s="15">
        <v>8.2000000000000003E-2</v>
      </c>
      <c r="AF345" s="15">
        <v>9.6000000000000002E-2</v>
      </c>
      <c r="AG345" s="38">
        <f t="shared" si="87"/>
        <v>15.559772296015181</v>
      </c>
      <c r="AH345" s="38">
        <f t="shared" si="88"/>
        <v>18.216318785578746</v>
      </c>
    </row>
    <row r="346" spans="1:34" ht="14.5" x14ac:dyDescent="0.35">
      <c r="A346" s="39" t="s">
        <v>610</v>
      </c>
      <c r="B346" s="39" t="s">
        <v>819</v>
      </c>
      <c r="C346" s="39" t="s">
        <v>876</v>
      </c>
      <c r="D346" t="s">
        <v>214</v>
      </c>
      <c r="E346">
        <v>0.16</v>
      </c>
      <c r="F346">
        <v>0</v>
      </c>
      <c r="G346">
        <v>0</v>
      </c>
      <c r="H346">
        <v>0.16</v>
      </c>
      <c r="I346" s="29">
        <f t="shared" si="89"/>
        <v>0</v>
      </c>
      <c r="J346" s="31">
        <f t="shared" si="90"/>
        <v>0</v>
      </c>
      <c r="K346" s="31">
        <f t="shared" si="91"/>
        <v>0</v>
      </c>
      <c r="L346" s="31">
        <f t="shared" si="92"/>
        <v>100</v>
      </c>
      <c r="M346" s="31">
        <f t="shared" si="93"/>
        <v>0</v>
      </c>
      <c r="N346" s="45">
        <f t="shared" si="94"/>
        <v>100</v>
      </c>
      <c r="O346">
        <v>0</v>
      </c>
      <c r="P346">
        <v>8.0000000000000002E-3</v>
      </c>
      <c r="Q346" s="15">
        <f t="shared" si="95"/>
        <v>8.0000000000000002E-3</v>
      </c>
      <c r="R346">
        <v>2E-3</v>
      </c>
      <c r="S346" s="29">
        <f t="shared" si="96"/>
        <v>0.01</v>
      </c>
      <c r="T346" s="31">
        <f t="shared" si="97"/>
        <v>0</v>
      </c>
      <c r="U346" s="31">
        <f t="shared" si="98"/>
        <v>5</v>
      </c>
      <c r="V346" s="31">
        <f t="shared" si="99"/>
        <v>5</v>
      </c>
      <c r="W346" s="31">
        <f t="shared" si="100"/>
        <v>1.25</v>
      </c>
      <c r="X346" s="31">
        <f t="shared" si="101"/>
        <v>6.25</v>
      </c>
      <c r="Z346" s="15">
        <v>0</v>
      </c>
      <c r="AA346" s="15">
        <v>0</v>
      </c>
      <c r="AB346" s="31">
        <f t="shared" si="85"/>
        <v>0</v>
      </c>
      <c r="AC346" s="31">
        <f t="shared" si="86"/>
        <v>0</v>
      </c>
      <c r="AE346" s="15">
        <v>0.01</v>
      </c>
      <c r="AF346" s="15">
        <v>2E-3</v>
      </c>
      <c r="AG346" s="38">
        <f t="shared" si="87"/>
        <v>6.25</v>
      </c>
      <c r="AH346" s="38">
        <f t="shared" si="88"/>
        <v>1.25</v>
      </c>
    </row>
    <row r="347" spans="1:34" ht="14.5" x14ac:dyDescent="0.35">
      <c r="A347" s="39" t="s">
        <v>611</v>
      </c>
      <c r="B347" s="39" t="s">
        <v>820</v>
      </c>
      <c r="C347" s="39" t="s">
        <v>876</v>
      </c>
      <c r="D347" t="s">
        <v>214</v>
      </c>
      <c r="E347">
        <v>13.833</v>
      </c>
      <c r="F347">
        <v>0.46500000000000002</v>
      </c>
      <c r="G347">
        <v>0</v>
      </c>
      <c r="H347">
        <v>0</v>
      </c>
      <c r="I347" s="29">
        <f t="shared" si="89"/>
        <v>13.368</v>
      </c>
      <c r="J347" s="31">
        <f t="shared" si="90"/>
        <v>3.3615267837779226</v>
      </c>
      <c r="K347" s="31">
        <f t="shared" si="91"/>
        <v>0</v>
      </c>
      <c r="L347" s="31">
        <f t="shared" si="92"/>
        <v>0</v>
      </c>
      <c r="M347" s="31">
        <f t="shared" si="93"/>
        <v>96.638473216222081</v>
      </c>
      <c r="N347" s="45">
        <f t="shared" si="94"/>
        <v>100</v>
      </c>
      <c r="O347">
        <v>0.24299999999999999</v>
      </c>
      <c r="P347">
        <v>7.1999999999999995E-2</v>
      </c>
      <c r="Q347" s="15">
        <f t="shared" si="95"/>
        <v>0.315</v>
      </c>
      <c r="R347">
        <v>0.39</v>
      </c>
      <c r="S347" s="29">
        <f t="shared" si="96"/>
        <v>0.70500000000000007</v>
      </c>
      <c r="T347" s="31">
        <f t="shared" si="97"/>
        <v>1.756668835393624</v>
      </c>
      <c r="U347" s="31">
        <f t="shared" si="98"/>
        <v>0.5204944697462589</v>
      </c>
      <c r="V347" s="31">
        <f t="shared" si="99"/>
        <v>2.277163305139883</v>
      </c>
      <c r="W347" s="31">
        <f t="shared" si="100"/>
        <v>2.8193450444589025</v>
      </c>
      <c r="X347" s="31">
        <f t="shared" si="101"/>
        <v>5.0965083495987855</v>
      </c>
      <c r="Z347" s="15">
        <v>0</v>
      </c>
      <c r="AA347" s="15">
        <v>0</v>
      </c>
      <c r="AB347" s="31">
        <f t="shared" si="85"/>
        <v>0</v>
      </c>
      <c r="AC347" s="31">
        <f t="shared" si="86"/>
        <v>0</v>
      </c>
      <c r="AE347" s="15">
        <v>0.28799999999999998</v>
      </c>
      <c r="AF347" s="15">
        <v>0.58399999999999996</v>
      </c>
      <c r="AG347" s="38">
        <f t="shared" si="87"/>
        <v>2.0819778789850356</v>
      </c>
      <c r="AH347" s="38">
        <f t="shared" si="88"/>
        <v>4.2217884768307661</v>
      </c>
    </row>
    <row r="348" spans="1:34" ht="14.5" x14ac:dyDescent="0.35">
      <c r="A348" s="39" t="s">
        <v>612</v>
      </c>
      <c r="B348" s="39" t="s">
        <v>821</v>
      </c>
      <c r="C348" s="39" t="s">
        <v>876</v>
      </c>
      <c r="D348" t="s">
        <v>214</v>
      </c>
      <c r="E348">
        <v>0.90700000000000003</v>
      </c>
      <c r="F348">
        <v>0</v>
      </c>
      <c r="G348">
        <v>0</v>
      </c>
      <c r="H348">
        <v>0</v>
      </c>
      <c r="I348" s="29">
        <f t="shared" si="89"/>
        <v>0.90700000000000003</v>
      </c>
      <c r="J348" s="31">
        <f t="shared" si="90"/>
        <v>0</v>
      </c>
      <c r="K348" s="31">
        <f t="shared" si="91"/>
        <v>0</v>
      </c>
      <c r="L348" s="31">
        <f t="shared" si="92"/>
        <v>0</v>
      </c>
      <c r="M348" s="31">
        <f t="shared" si="93"/>
        <v>100</v>
      </c>
      <c r="N348" s="45">
        <f t="shared" si="94"/>
        <v>100</v>
      </c>
      <c r="O348">
        <v>1.2E-2</v>
      </c>
      <c r="P348">
        <v>1.2999999999999999E-2</v>
      </c>
      <c r="Q348" s="15">
        <f t="shared" si="95"/>
        <v>2.5000000000000001E-2</v>
      </c>
      <c r="R348">
        <v>8.9999999999999993E-3</v>
      </c>
      <c r="S348" s="29">
        <f t="shared" si="96"/>
        <v>3.4000000000000002E-2</v>
      </c>
      <c r="T348" s="31">
        <f t="shared" si="97"/>
        <v>1.3230429988974641</v>
      </c>
      <c r="U348" s="31">
        <f t="shared" si="98"/>
        <v>1.4332965821389194</v>
      </c>
      <c r="V348" s="31">
        <f t="shared" si="99"/>
        <v>2.7563395810363835</v>
      </c>
      <c r="W348" s="31">
        <f t="shared" si="100"/>
        <v>0.99228224917309804</v>
      </c>
      <c r="X348" s="31">
        <f t="shared" si="101"/>
        <v>3.7486218302094816</v>
      </c>
      <c r="Z348" s="15">
        <v>0</v>
      </c>
      <c r="AA348" s="15">
        <v>0</v>
      </c>
      <c r="AB348" s="31">
        <f t="shared" si="85"/>
        <v>0</v>
      </c>
      <c r="AC348" s="31">
        <f t="shared" si="86"/>
        <v>0</v>
      </c>
      <c r="AE348" s="15">
        <v>1.6E-2</v>
      </c>
      <c r="AF348" s="15">
        <v>1.7000000000000001E-2</v>
      </c>
      <c r="AG348" s="38">
        <f t="shared" si="87"/>
        <v>1.7640573318632855</v>
      </c>
      <c r="AH348" s="38">
        <f t="shared" si="88"/>
        <v>1.8743109151047408</v>
      </c>
    </row>
    <row r="349" spans="1:34" ht="14.5" x14ac:dyDescent="0.35">
      <c r="A349" s="39" t="s">
        <v>613</v>
      </c>
      <c r="B349" s="39" t="s">
        <v>822</v>
      </c>
      <c r="C349" s="39" t="s">
        <v>876</v>
      </c>
      <c r="D349" t="s">
        <v>214</v>
      </c>
      <c r="E349">
        <v>2.8919999999999999</v>
      </c>
      <c r="F349">
        <v>0</v>
      </c>
      <c r="G349">
        <v>0</v>
      </c>
      <c r="H349">
        <v>0</v>
      </c>
      <c r="I349" s="29">
        <f t="shared" si="89"/>
        <v>2.8919999999999999</v>
      </c>
      <c r="J349" s="31">
        <f t="shared" si="90"/>
        <v>0</v>
      </c>
      <c r="K349" s="31">
        <f t="shared" si="91"/>
        <v>0</v>
      </c>
      <c r="L349" s="31">
        <f t="shared" si="92"/>
        <v>0</v>
      </c>
      <c r="M349" s="31">
        <f t="shared" si="93"/>
        <v>100</v>
      </c>
      <c r="N349" s="45">
        <f t="shared" si="94"/>
        <v>100</v>
      </c>
      <c r="O349">
        <v>0.03</v>
      </c>
      <c r="P349">
        <v>4.7E-2</v>
      </c>
      <c r="Q349" s="15">
        <f t="shared" si="95"/>
        <v>7.6999999999999999E-2</v>
      </c>
      <c r="R349">
        <v>0.309</v>
      </c>
      <c r="S349" s="29">
        <f t="shared" si="96"/>
        <v>0.38600000000000001</v>
      </c>
      <c r="T349" s="31">
        <f t="shared" si="97"/>
        <v>1.0373443983402488</v>
      </c>
      <c r="U349" s="31">
        <f t="shared" si="98"/>
        <v>1.6251728907330569</v>
      </c>
      <c r="V349" s="31">
        <f t="shared" si="99"/>
        <v>2.6625172890733055</v>
      </c>
      <c r="W349" s="31">
        <f t="shared" si="100"/>
        <v>10.684647302904565</v>
      </c>
      <c r="X349" s="31">
        <f t="shared" si="101"/>
        <v>13.347164591977871</v>
      </c>
      <c r="Z349" s="15">
        <v>0</v>
      </c>
      <c r="AA349" s="15">
        <v>0</v>
      </c>
      <c r="AB349" s="31">
        <f t="shared" si="85"/>
        <v>0</v>
      </c>
      <c r="AC349" s="31">
        <f t="shared" si="86"/>
        <v>0</v>
      </c>
      <c r="AE349" s="15">
        <v>0.27</v>
      </c>
      <c r="AF349" s="15">
        <v>0.47899999999999998</v>
      </c>
      <c r="AG349" s="38">
        <f t="shared" si="87"/>
        <v>9.336099585062243</v>
      </c>
      <c r="AH349" s="38">
        <f t="shared" si="88"/>
        <v>16.56293222683264</v>
      </c>
    </row>
    <row r="350" spans="1:34" ht="14.5" x14ac:dyDescent="0.35">
      <c r="A350" s="39" t="s">
        <v>614</v>
      </c>
      <c r="B350" s="39" t="s">
        <v>823</v>
      </c>
      <c r="C350" s="39" t="s">
        <v>876</v>
      </c>
      <c r="D350" t="s">
        <v>214</v>
      </c>
      <c r="E350">
        <v>3.129</v>
      </c>
      <c r="F350">
        <v>0</v>
      </c>
      <c r="G350">
        <v>0</v>
      </c>
      <c r="H350">
        <v>0</v>
      </c>
      <c r="I350" s="29">
        <f t="shared" si="89"/>
        <v>3.129</v>
      </c>
      <c r="J350" s="31">
        <f t="shared" si="90"/>
        <v>0</v>
      </c>
      <c r="K350" s="31">
        <f t="shared" si="91"/>
        <v>0</v>
      </c>
      <c r="L350" s="31">
        <f t="shared" si="92"/>
        <v>0</v>
      </c>
      <c r="M350" s="31">
        <f t="shared" si="93"/>
        <v>100</v>
      </c>
      <c r="N350" s="45">
        <f t="shared" si="94"/>
        <v>100</v>
      </c>
      <c r="O350">
        <v>2.8000000000000001E-2</v>
      </c>
      <c r="P350">
        <v>3.1E-2</v>
      </c>
      <c r="Q350" s="15">
        <f t="shared" si="95"/>
        <v>5.8999999999999997E-2</v>
      </c>
      <c r="R350">
        <v>0.14299999999999999</v>
      </c>
      <c r="S350" s="29">
        <f t="shared" si="96"/>
        <v>0.20199999999999999</v>
      </c>
      <c r="T350" s="31">
        <f t="shared" si="97"/>
        <v>0.89485458612975388</v>
      </c>
      <c r="U350" s="31">
        <f t="shared" si="98"/>
        <v>0.99073186321508477</v>
      </c>
      <c r="V350" s="31">
        <f t="shared" si="99"/>
        <v>1.8855864493448387</v>
      </c>
      <c r="W350" s="31">
        <f t="shared" si="100"/>
        <v>4.5701502077341001</v>
      </c>
      <c r="X350" s="31">
        <f t="shared" si="101"/>
        <v>6.4557366570789378</v>
      </c>
      <c r="Z350" s="15">
        <v>0</v>
      </c>
      <c r="AA350" s="15">
        <v>0</v>
      </c>
      <c r="AB350" s="31">
        <f t="shared" si="85"/>
        <v>0</v>
      </c>
      <c r="AC350" s="31">
        <f t="shared" si="86"/>
        <v>0</v>
      </c>
      <c r="AE350" s="15">
        <v>9.6000000000000002E-2</v>
      </c>
      <c r="AF350" s="15">
        <v>0.19700000000000001</v>
      </c>
      <c r="AG350" s="38">
        <f t="shared" si="87"/>
        <v>3.068072866730585</v>
      </c>
      <c r="AH350" s="38">
        <f t="shared" si="88"/>
        <v>6.2959411952700552</v>
      </c>
    </row>
    <row r="351" spans="1:34" ht="14.5" x14ac:dyDescent="0.35">
      <c r="A351" s="39" t="s">
        <v>615</v>
      </c>
      <c r="B351" s="39" t="s">
        <v>824</v>
      </c>
      <c r="C351" s="39" t="s">
        <v>876</v>
      </c>
      <c r="D351" t="s">
        <v>214</v>
      </c>
      <c r="E351">
        <v>1.1359999999999999</v>
      </c>
      <c r="F351">
        <v>0</v>
      </c>
      <c r="G351">
        <v>0.314</v>
      </c>
      <c r="H351">
        <v>0.82099999999999995</v>
      </c>
      <c r="I351" s="29">
        <f t="shared" si="89"/>
        <v>9.9999999999988987E-4</v>
      </c>
      <c r="J351" s="31">
        <f t="shared" si="90"/>
        <v>0</v>
      </c>
      <c r="K351" s="31">
        <f t="shared" si="91"/>
        <v>27.640845070422536</v>
      </c>
      <c r="L351" s="31">
        <f t="shared" si="92"/>
        <v>72.271126760563391</v>
      </c>
      <c r="M351" s="31">
        <f t="shared" si="93"/>
        <v>8.8028169014074814E-2</v>
      </c>
      <c r="N351" s="45">
        <f t="shared" si="94"/>
        <v>100</v>
      </c>
      <c r="O351">
        <v>0</v>
      </c>
      <c r="P351">
        <v>0.01</v>
      </c>
      <c r="Q351" s="15">
        <f t="shared" si="95"/>
        <v>0.01</v>
      </c>
      <c r="R351">
        <v>0.45500000000000002</v>
      </c>
      <c r="S351" s="29">
        <f t="shared" si="96"/>
        <v>0.46500000000000002</v>
      </c>
      <c r="T351" s="31">
        <f t="shared" si="97"/>
        <v>0</v>
      </c>
      <c r="U351" s="31">
        <f t="shared" si="98"/>
        <v>0.88028169014084512</v>
      </c>
      <c r="V351" s="31">
        <f t="shared" si="99"/>
        <v>0.88028169014084512</v>
      </c>
      <c r="W351" s="31">
        <f t="shared" si="100"/>
        <v>40.052816901408455</v>
      </c>
      <c r="X351" s="31">
        <f t="shared" si="101"/>
        <v>40.933098591549296</v>
      </c>
      <c r="Z351" s="15">
        <v>0</v>
      </c>
      <c r="AA351" s="15">
        <v>0</v>
      </c>
      <c r="AB351" s="31">
        <f t="shared" si="85"/>
        <v>0</v>
      </c>
      <c r="AC351" s="31">
        <f t="shared" si="86"/>
        <v>0</v>
      </c>
      <c r="AE351" s="15">
        <v>0.26100000000000001</v>
      </c>
      <c r="AF351" s="15">
        <v>0.60599999999999998</v>
      </c>
      <c r="AG351" s="38">
        <f t="shared" si="87"/>
        <v>22.97535211267606</v>
      </c>
      <c r="AH351" s="38">
        <f t="shared" si="88"/>
        <v>53.345070422535215</v>
      </c>
    </row>
    <row r="352" spans="1:34" ht="14.5" x14ac:dyDescent="0.35">
      <c r="A352" s="39" t="s">
        <v>616</v>
      </c>
      <c r="B352" s="39" t="s">
        <v>825</v>
      </c>
      <c r="C352" s="39" t="s">
        <v>876</v>
      </c>
      <c r="D352" t="s">
        <v>214</v>
      </c>
      <c r="E352">
        <v>0.69</v>
      </c>
      <c r="F352">
        <v>0</v>
      </c>
      <c r="G352">
        <v>0</v>
      </c>
      <c r="H352">
        <v>0.23400000000000001</v>
      </c>
      <c r="I352" s="29">
        <f t="shared" si="89"/>
        <v>0.45599999999999996</v>
      </c>
      <c r="J352" s="31">
        <f t="shared" si="90"/>
        <v>0</v>
      </c>
      <c r="K352" s="31">
        <f t="shared" si="91"/>
        <v>0</v>
      </c>
      <c r="L352" s="31">
        <f t="shared" si="92"/>
        <v>33.913043478260875</v>
      </c>
      <c r="M352" s="31">
        <f t="shared" si="93"/>
        <v>66.086956521739125</v>
      </c>
      <c r="N352" s="45">
        <f t="shared" si="94"/>
        <v>100</v>
      </c>
      <c r="O352">
        <v>4.0000000000000001E-3</v>
      </c>
      <c r="P352">
        <v>4.0000000000000001E-3</v>
      </c>
      <c r="Q352" s="15">
        <f t="shared" si="95"/>
        <v>8.0000000000000002E-3</v>
      </c>
      <c r="R352">
        <v>4.9000000000000002E-2</v>
      </c>
      <c r="S352" s="29">
        <f t="shared" si="96"/>
        <v>5.7000000000000002E-2</v>
      </c>
      <c r="T352" s="31">
        <f t="shared" si="97"/>
        <v>0.57971014492753636</v>
      </c>
      <c r="U352" s="31">
        <f t="shared" si="98"/>
        <v>0.57971014492753636</v>
      </c>
      <c r="V352" s="31">
        <f t="shared" si="99"/>
        <v>1.1594202898550727</v>
      </c>
      <c r="W352" s="31">
        <f t="shared" si="100"/>
        <v>7.1014492753623193</v>
      </c>
      <c r="X352" s="31">
        <f t="shared" si="101"/>
        <v>8.2608695652173925</v>
      </c>
      <c r="Z352" s="15">
        <v>2.5000000000000001E-2</v>
      </c>
      <c r="AA352" s="15">
        <v>0.69</v>
      </c>
      <c r="AB352" s="31">
        <f t="shared" si="85"/>
        <v>3.6231884057971024</v>
      </c>
      <c r="AC352" s="31">
        <f t="shared" si="86"/>
        <v>100</v>
      </c>
      <c r="AE352" s="15">
        <v>4.0000000000000001E-3</v>
      </c>
      <c r="AF352" s="15">
        <v>3.5000000000000003E-2</v>
      </c>
      <c r="AG352" s="38">
        <f t="shared" si="87"/>
        <v>0.57971014492753636</v>
      </c>
      <c r="AH352" s="38">
        <f t="shared" si="88"/>
        <v>5.0724637681159432</v>
      </c>
    </row>
    <row r="353" spans="1:34" ht="14.5" x14ac:dyDescent="0.35">
      <c r="A353" s="39" t="s">
        <v>617</v>
      </c>
      <c r="B353" s="39" t="s">
        <v>826</v>
      </c>
      <c r="C353" s="39" t="s">
        <v>876</v>
      </c>
      <c r="D353" t="s">
        <v>214</v>
      </c>
      <c r="E353">
        <v>5.7519999999999998</v>
      </c>
      <c r="F353">
        <v>0</v>
      </c>
      <c r="G353">
        <v>0</v>
      </c>
      <c r="H353">
        <v>0</v>
      </c>
      <c r="I353" s="29">
        <f t="shared" si="89"/>
        <v>5.7519999999999998</v>
      </c>
      <c r="J353" s="31">
        <f t="shared" si="90"/>
        <v>0</v>
      </c>
      <c r="K353" s="31">
        <f t="shared" si="91"/>
        <v>0</v>
      </c>
      <c r="L353" s="31">
        <f t="shared" si="92"/>
        <v>0</v>
      </c>
      <c r="M353" s="31">
        <f t="shared" si="93"/>
        <v>100</v>
      </c>
      <c r="N353" s="45">
        <f t="shared" si="94"/>
        <v>100</v>
      </c>
      <c r="O353">
        <v>7.0999999999999994E-2</v>
      </c>
      <c r="P353">
        <v>2.5000000000000001E-2</v>
      </c>
      <c r="Q353" s="15">
        <f t="shared" si="95"/>
        <v>9.6000000000000002E-2</v>
      </c>
      <c r="R353">
        <v>0.14499999999999999</v>
      </c>
      <c r="S353" s="29">
        <f t="shared" si="96"/>
        <v>0.24099999999999999</v>
      </c>
      <c r="T353" s="31">
        <f t="shared" si="97"/>
        <v>1.2343532684283727</v>
      </c>
      <c r="U353" s="31">
        <f t="shared" si="98"/>
        <v>0.43463143254520176</v>
      </c>
      <c r="V353" s="31">
        <f t="shared" si="99"/>
        <v>1.6689847009735743</v>
      </c>
      <c r="W353" s="31">
        <f t="shared" si="100"/>
        <v>2.5208623087621698</v>
      </c>
      <c r="X353" s="31">
        <f t="shared" si="101"/>
        <v>4.1898470097357441</v>
      </c>
      <c r="Z353" s="15">
        <v>0</v>
      </c>
      <c r="AA353" s="15">
        <v>0</v>
      </c>
      <c r="AB353" s="31">
        <f t="shared" si="85"/>
        <v>0</v>
      </c>
      <c r="AC353" s="31">
        <f t="shared" si="86"/>
        <v>0</v>
      </c>
      <c r="AE353" s="15">
        <v>0.11799999999999999</v>
      </c>
      <c r="AF353" s="15">
        <v>0.17899999999999999</v>
      </c>
      <c r="AG353" s="38">
        <f t="shared" si="87"/>
        <v>2.0514603616133518</v>
      </c>
      <c r="AH353" s="38">
        <f t="shared" si="88"/>
        <v>3.111961057023644</v>
      </c>
    </row>
    <row r="354" spans="1:34" ht="14.5" x14ac:dyDescent="0.35">
      <c r="A354" s="39" t="s">
        <v>618</v>
      </c>
      <c r="B354" s="39" t="s">
        <v>827</v>
      </c>
      <c r="C354" s="39" t="s">
        <v>876</v>
      </c>
      <c r="D354" t="s">
        <v>214</v>
      </c>
      <c r="E354">
        <v>0.47499999999999998</v>
      </c>
      <c r="F354">
        <v>0</v>
      </c>
      <c r="G354">
        <v>0</v>
      </c>
      <c r="H354">
        <v>0</v>
      </c>
      <c r="I354" s="29">
        <f t="shared" si="89"/>
        <v>0.47499999999999998</v>
      </c>
      <c r="J354" s="31">
        <f t="shared" si="90"/>
        <v>0</v>
      </c>
      <c r="K354" s="31">
        <f t="shared" si="91"/>
        <v>0</v>
      </c>
      <c r="L354" s="31">
        <f t="shared" si="92"/>
        <v>0</v>
      </c>
      <c r="M354" s="31">
        <f t="shared" si="93"/>
        <v>100</v>
      </c>
      <c r="N354" s="45">
        <f t="shared" si="94"/>
        <v>100</v>
      </c>
      <c r="O354">
        <v>0</v>
      </c>
      <c r="P354">
        <v>0</v>
      </c>
      <c r="Q354" s="15">
        <f t="shared" si="95"/>
        <v>0</v>
      </c>
      <c r="R354">
        <v>0</v>
      </c>
      <c r="S354" s="29">
        <f t="shared" si="96"/>
        <v>0</v>
      </c>
      <c r="T354" s="31">
        <f t="shared" si="97"/>
        <v>0</v>
      </c>
      <c r="U354" s="31">
        <f t="shared" si="98"/>
        <v>0</v>
      </c>
      <c r="V354" s="31">
        <f t="shared" si="99"/>
        <v>0</v>
      </c>
      <c r="W354" s="31">
        <f t="shared" si="100"/>
        <v>0</v>
      </c>
      <c r="X354" s="31">
        <f t="shared" si="101"/>
        <v>0</v>
      </c>
      <c r="Z354" s="15">
        <v>0</v>
      </c>
      <c r="AA354" s="15">
        <v>0</v>
      </c>
      <c r="AB354" s="31">
        <f t="shared" si="85"/>
        <v>0</v>
      </c>
      <c r="AC354" s="31">
        <f t="shared" si="86"/>
        <v>0</v>
      </c>
      <c r="AE354" s="15">
        <v>0</v>
      </c>
      <c r="AF354" s="15">
        <v>1E-3</v>
      </c>
      <c r="AG354" s="38">
        <f t="shared" si="87"/>
        <v>0</v>
      </c>
      <c r="AH354" s="38">
        <f t="shared" si="88"/>
        <v>0.21052631578947367</v>
      </c>
    </row>
    <row r="355" spans="1:34" ht="14.5" x14ac:dyDescent="0.35">
      <c r="A355" s="39" t="s">
        <v>619</v>
      </c>
      <c r="B355" s="39" t="s">
        <v>828</v>
      </c>
      <c r="C355" s="39" t="s">
        <v>876</v>
      </c>
      <c r="D355" t="s">
        <v>214</v>
      </c>
      <c r="E355">
        <v>2.302</v>
      </c>
      <c r="F355">
        <v>0</v>
      </c>
      <c r="G355">
        <v>0</v>
      </c>
      <c r="H355">
        <v>0</v>
      </c>
      <c r="I355" s="29">
        <f t="shared" si="89"/>
        <v>2.302</v>
      </c>
      <c r="J355" s="31">
        <f t="shared" si="90"/>
        <v>0</v>
      </c>
      <c r="K355" s="31">
        <f t="shared" si="91"/>
        <v>0</v>
      </c>
      <c r="L355" s="31">
        <f t="shared" si="92"/>
        <v>0</v>
      </c>
      <c r="M355" s="31">
        <f t="shared" si="93"/>
        <v>100</v>
      </c>
      <c r="N355" s="45">
        <f t="shared" si="94"/>
        <v>100</v>
      </c>
      <c r="O355">
        <v>3.1E-2</v>
      </c>
      <c r="P355">
        <v>8.9999999999999993E-3</v>
      </c>
      <c r="Q355" s="15">
        <f t="shared" si="95"/>
        <v>0.04</v>
      </c>
      <c r="R355">
        <v>7.9000000000000001E-2</v>
      </c>
      <c r="S355" s="29">
        <f t="shared" si="96"/>
        <v>0.11899999999999999</v>
      </c>
      <c r="T355" s="31">
        <f t="shared" si="97"/>
        <v>1.3466550825369243</v>
      </c>
      <c r="U355" s="31">
        <f t="shared" si="98"/>
        <v>0.39096437880104251</v>
      </c>
      <c r="V355" s="31">
        <f t="shared" si="99"/>
        <v>1.7376194613379672</v>
      </c>
      <c r="W355" s="31">
        <f t="shared" si="100"/>
        <v>3.4317984361424845</v>
      </c>
      <c r="X355" s="31">
        <f t="shared" si="101"/>
        <v>5.1694178974804519</v>
      </c>
      <c r="Z355" s="15">
        <v>0</v>
      </c>
      <c r="AA355" s="15">
        <v>0</v>
      </c>
      <c r="AB355" s="31">
        <f t="shared" si="85"/>
        <v>0</v>
      </c>
      <c r="AC355" s="31">
        <f t="shared" si="86"/>
        <v>0</v>
      </c>
      <c r="AE355" s="15">
        <v>6.8000000000000005E-2</v>
      </c>
      <c r="AF355" s="15">
        <v>0.109</v>
      </c>
      <c r="AG355" s="38">
        <f t="shared" si="87"/>
        <v>2.9539530842745441</v>
      </c>
      <c r="AH355" s="38">
        <f t="shared" si="88"/>
        <v>4.73501303214596</v>
      </c>
    </row>
    <row r="356" spans="1:34" ht="14.5" x14ac:dyDescent="0.35">
      <c r="A356" s="39" t="s">
        <v>620</v>
      </c>
      <c r="B356" s="39" t="s">
        <v>829</v>
      </c>
      <c r="C356" s="39" t="s">
        <v>876</v>
      </c>
      <c r="D356" t="s">
        <v>214</v>
      </c>
      <c r="E356">
        <v>0.11899999999999999</v>
      </c>
      <c r="F356">
        <v>0</v>
      </c>
      <c r="G356">
        <v>0</v>
      </c>
      <c r="H356">
        <v>0</v>
      </c>
      <c r="I356" s="29">
        <f t="shared" si="89"/>
        <v>0.11899999999999999</v>
      </c>
      <c r="J356" s="31">
        <f t="shared" si="90"/>
        <v>0</v>
      </c>
      <c r="K356" s="31">
        <f t="shared" si="91"/>
        <v>0</v>
      </c>
      <c r="L356" s="31">
        <f t="shared" si="92"/>
        <v>0</v>
      </c>
      <c r="M356" s="31">
        <f t="shared" si="93"/>
        <v>100</v>
      </c>
      <c r="N356" s="45">
        <f t="shared" si="94"/>
        <v>100</v>
      </c>
      <c r="O356">
        <v>0</v>
      </c>
      <c r="P356">
        <v>0</v>
      </c>
      <c r="Q356" s="15">
        <f t="shared" si="95"/>
        <v>0</v>
      </c>
      <c r="R356">
        <v>0</v>
      </c>
      <c r="S356" s="29">
        <f t="shared" si="96"/>
        <v>0</v>
      </c>
      <c r="T356" s="31">
        <f t="shared" si="97"/>
        <v>0</v>
      </c>
      <c r="U356" s="31">
        <f t="shared" si="98"/>
        <v>0</v>
      </c>
      <c r="V356" s="31">
        <f t="shared" si="99"/>
        <v>0</v>
      </c>
      <c r="W356" s="31">
        <f t="shared" si="100"/>
        <v>0</v>
      </c>
      <c r="X356" s="31">
        <f t="shared" si="101"/>
        <v>0</v>
      </c>
      <c r="Z356" s="15">
        <v>0</v>
      </c>
      <c r="AA356" s="15">
        <v>0</v>
      </c>
      <c r="AB356" s="31">
        <f t="shared" si="85"/>
        <v>0</v>
      </c>
      <c r="AC356" s="31">
        <f t="shared" si="86"/>
        <v>0</v>
      </c>
      <c r="AE356" s="15">
        <v>0</v>
      </c>
      <c r="AF356" s="15">
        <v>0</v>
      </c>
      <c r="AG356" s="38">
        <f t="shared" si="87"/>
        <v>0</v>
      </c>
      <c r="AH356" s="38">
        <f t="shared" si="88"/>
        <v>0</v>
      </c>
    </row>
    <row r="357" spans="1:34" ht="14.5" x14ac:dyDescent="0.35">
      <c r="A357" s="39" t="s">
        <v>621</v>
      </c>
      <c r="B357" s="39" t="s">
        <v>830</v>
      </c>
      <c r="C357" s="39" t="s">
        <v>876</v>
      </c>
      <c r="D357" t="s">
        <v>214</v>
      </c>
      <c r="E357">
        <v>0.82099999999999995</v>
      </c>
      <c r="F357">
        <v>0</v>
      </c>
      <c r="G357">
        <v>0</v>
      </c>
      <c r="H357">
        <v>0</v>
      </c>
      <c r="I357" s="29">
        <f t="shared" si="89"/>
        <v>0.82099999999999995</v>
      </c>
      <c r="J357" s="31">
        <f t="shared" si="90"/>
        <v>0</v>
      </c>
      <c r="K357" s="31">
        <f t="shared" si="91"/>
        <v>0</v>
      </c>
      <c r="L357" s="31">
        <f t="shared" si="92"/>
        <v>0</v>
      </c>
      <c r="M357" s="31">
        <f t="shared" si="93"/>
        <v>100</v>
      </c>
      <c r="N357" s="45">
        <f t="shared" si="94"/>
        <v>100</v>
      </c>
      <c r="O357">
        <v>0</v>
      </c>
      <c r="P357">
        <v>0</v>
      </c>
      <c r="Q357" s="15">
        <f t="shared" si="95"/>
        <v>0</v>
      </c>
      <c r="R357">
        <v>0</v>
      </c>
      <c r="S357" s="29">
        <f t="shared" si="96"/>
        <v>0</v>
      </c>
      <c r="T357" s="31">
        <f t="shared" si="97"/>
        <v>0</v>
      </c>
      <c r="U357" s="31">
        <f t="shared" si="98"/>
        <v>0</v>
      </c>
      <c r="V357" s="31">
        <f t="shared" si="99"/>
        <v>0</v>
      </c>
      <c r="W357" s="31">
        <f t="shared" si="100"/>
        <v>0</v>
      </c>
      <c r="X357" s="31">
        <f t="shared" si="101"/>
        <v>0</v>
      </c>
      <c r="Z357" s="15">
        <v>0</v>
      </c>
      <c r="AA357" s="15">
        <v>0</v>
      </c>
      <c r="AB357" s="31">
        <f t="shared" si="85"/>
        <v>0</v>
      </c>
      <c r="AC357" s="31">
        <f t="shared" si="86"/>
        <v>0</v>
      </c>
      <c r="AE357" s="15">
        <v>1E-3</v>
      </c>
      <c r="AF357" s="15">
        <v>0.02</v>
      </c>
      <c r="AG357" s="38">
        <f t="shared" si="87"/>
        <v>0.12180267965895251</v>
      </c>
      <c r="AH357" s="38">
        <f t="shared" si="88"/>
        <v>2.4360535931790501</v>
      </c>
    </row>
    <row r="358" spans="1:34" ht="14.5" x14ac:dyDescent="0.35">
      <c r="A358" s="39" t="s">
        <v>622</v>
      </c>
      <c r="B358" s="39" t="s">
        <v>831</v>
      </c>
      <c r="C358" s="39" t="s">
        <v>876</v>
      </c>
      <c r="D358" t="s">
        <v>214</v>
      </c>
      <c r="E358">
        <v>5.1379999999999999</v>
      </c>
      <c r="F358">
        <v>3.7669999999999999</v>
      </c>
      <c r="G358">
        <v>0</v>
      </c>
      <c r="H358">
        <v>0.159</v>
      </c>
      <c r="I358" s="29">
        <f t="shared" si="89"/>
        <v>1.212</v>
      </c>
      <c r="J358" s="31">
        <f t="shared" si="90"/>
        <v>73.316465550797972</v>
      </c>
      <c r="K358" s="31">
        <f t="shared" si="91"/>
        <v>0</v>
      </c>
      <c r="L358" s="31">
        <f t="shared" si="92"/>
        <v>3.0945893343713506</v>
      </c>
      <c r="M358" s="31">
        <f t="shared" si="93"/>
        <v>23.588945114830672</v>
      </c>
      <c r="N358" s="45">
        <f t="shared" si="94"/>
        <v>100</v>
      </c>
      <c r="O358">
        <v>0.55500000000000005</v>
      </c>
      <c r="P358">
        <v>0.104</v>
      </c>
      <c r="Q358" s="15">
        <f t="shared" si="95"/>
        <v>0.65900000000000003</v>
      </c>
      <c r="R358">
        <v>1.2909999999999999</v>
      </c>
      <c r="S358" s="29">
        <f t="shared" si="96"/>
        <v>1.95</v>
      </c>
      <c r="T358" s="31">
        <f t="shared" si="97"/>
        <v>10.801868431296226</v>
      </c>
      <c r="U358" s="31">
        <f t="shared" si="98"/>
        <v>2.0241339042428961</v>
      </c>
      <c r="V358" s="31">
        <f t="shared" si="99"/>
        <v>12.826002335539123</v>
      </c>
      <c r="W358" s="31">
        <f t="shared" si="100"/>
        <v>25.126508369015184</v>
      </c>
      <c r="X358" s="31">
        <f t="shared" si="101"/>
        <v>37.9525107045543</v>
      </c>
      <c r="Z358" s="15">
        <v>0</v>
      </c>
      <c r="AA358" s="15">
        <v>0</v>
      </c>
      <c r="AB358" s="31">
        <f t="shared" si="85"/>
        <v>0</v>
      </c>
      <c r="AC358" s="31">
        <f t="shared" si="86"/>
        <v>0</v>
      </c>
      <c r="AE358" s="15">
        <v>0.47299999999999998</v>
      </c>
      <c r="AF358" s="15">
        <v>2.56</v>
      </c>
      <c r="AG358" s="38">
        <f t="shared" si="87"/>
        <v>9.2059166991047103</v>
      </c>
      <c r="AH358" s="38">
        <f t="shared" si="88"/>
        <v>49.824834565978982</v>
      </c>
    </row>
    <row r="359" spans="1:34" ht="14.5" x14ac:dyDescent="0.35">
      <c r="A359" s="39" t="s">
        <v>623</v>
      </c>
      <c r="B359" s="39" t="s">
        <v>832</v>
      </c>
      <c r="C359" s="39" t="s">
        <v>876</v>
      </c>
      <c r="D359" t="s">
        <v>214</v>
      </c>
      <c r="E359">
        <v>5.8890000000000002</v>
      </c>
      <c r="F359">
        <v>1.0049999999999999</v>
      </c>
      <c r="G359">
        <v>0</v>
      </c>
      <c r="H359">
        <v>1.534</v>
      </c>
      <c r="I359" s="29">
        <f t="shared" si="89"/>
        <v>3.3500000000000005</v>
      </c>
      <c r="J359" s="31">
        <f t="shared" si="90"/>
        <v>17.065715741212429</v>
      </c>
      <c r="K359" s="31">
        <f t="shared" si="91"/>
        <v>0</v>
      </c>
      <c r="L359" s="31">
        <f t="shared" si="92"/>
        <v>26.048565121412803</v>
      </c>
      <c r="M359" s="31">
        <f t="shared" si="93"/>
        <v>56.885719137374771</v>
      </c>
      <c r="N359" s="45">
        <f t="shared" si="94"/>
        <v>100</v>
      </c>
      <c r="O359">
        <v>0.23100000000000001</v>
      </c>
      <c r="P359">
        <v>0.13200000000000001</v>
      </c>
      <c r="Q359" s="15">
        <f t="shared" si="95"/>
        <v>0.36299999999999999</v>
      </c>
      <c r="R359">
        <v>0.375</v>
      </c>
      <c r="S359" s="29">
        <f t="shared" si="96"/>
        <v>0.73799999999999999</v>
      </c>
      <c r="T359" s="31">
        <f t="shared" si="97"/>
        <v>3.9225674987264392</v>
      </c>
      <c r="U359" s="31">
        <f t="shared" si="98"/>
        <v>2.2414671421293937</v>
      </c>
      <c r="V359" s="31">
        <f t="shared" si="99"/>
        <v>6.1640346408558324</v>
      </c>
      <c r="W359" s="31">
        <f t="shared" si="100"/>
        <v>6.3678043810494138</v>
      </c>
      <c r="X359" s="31">
        <f t="shared" si="101"/>
        <v>12.531839021905247</v>
      </c>
      <c r="Z359" s="15">
        <v>0</v>
      </c>
      <c r="AA359" s="15">
        <v>0</v>
      </c>
      <c r="AB359" s="31">
        <f t="shared" si="85"/>
        <v>0</v>
      </c>
      <c r="AC359" s="31">
        <f t="shared" si="86"/>
        <v>0</v>
      </c>
      <c r="AE359" s="15">
        <v>0.34699999999999998</v>
      </c>
      <c r="AF359" s="15">
        <v>0.43</v>
      </c>
      <c r="AG359" s="38">
        <f t="shared" si="87"/>
        <v>5.8923416539310578</v>
      </c>
      <c r="AH359" s="38">
        <f t="shared" si="88"/>
        <v>7.3017490236033282</v>
      </c>
    </row>
    <row r="360" spans="1:34" ht="14.5" x14ac:dyDescent="0.35">
      <c r="A360" s="39" t="s">
        <v>624</v>
      </c>
      <c r="B360" s="39" t="s">
        <v>833</v>
      </c>
      <c r="C360" s="39" t="s">
        <v>876</v>
      </c>
      <c r="D360" t="s">
        <v>214</v>
      </c>
      <c r="E360">
        <v>1.847</v>
      </c>
      <c r="F360">
        <v>0</v>
      </c>
      <c r="G360">
        <v>0</v>
      </c>
      <c r="H360">
        <v>0</v>
      </c>
      <c r="I360" s="29">
        <f t="shared" si="89"/>
        <v>1.847</v>
      </c>
      <c r="J360" s="31">
        <f t="shared" si="90"/>
        <v>0</v>
      </c>
      <c r="K360" s="31">
        <f t="shared" si="91"/>
        <v>0</v>
      </c>
      <c r="L360" s="31">
        <f t="shared" si="92"/>
        <v>0</v>
      </c>
      <c r="M360" s="31">
        <f t="shared" si="93"/>
        <v>100</v>
      </c>
      <c r="N360" s="45">
        <f t="shared" si="94"/>
        <v>100</v>
      </c>
      <c r="O360">
        <v>0.115</v>
      </c>
      <c r="P360">
        <v>0.129</v>
      </c>
      <c r="Q360" s="15">
        <f t="shared" si="95"/>
        <v>0.24399999999999999</v>
      </c>
      <c r="R360">
        <v>0.14799999999999999</v>
      </c>
      <c r="S360" s="29">
        <f t="shared" si="96"/>
        <v>0.39200000000000002</v>
      </c>
      <c r="T360" s="31">
        <f t="shared" si="97"/>
        <v>6.2263129399025452</v>
      </c>
      <c r="U360" s="31">
        <f t="shared" si="98"/>
        <v>6.9842988630211158</v>
      </c>
      <c r="V360" s="31">
        <f t="shared" si="99"/>
        <v>13.21061180292366</v>
      </c>
      <c r="W360" s="31">
        <f t="shared" si="100"/>
        <v>8.0129940443963186</v>
      </c>
      <c r="X360" s="31">
        <f t="shared" si="101"/>
        <v>21.22360584731998</v>
      </c>
      <c r="Z360" s="15">
        <v>0</v>
      </c>
      <c r="AA360" s="15">
        <v>0</v>
      </c>
      <c r="AB360" s="31">
        <f t="shared" si="85"/>
        <v>0</v>
      </c>
      <c r="AC360" s="31">
        <f t="shared" si="86"/>
        <v>0</v>
      </c>
      <c r="AE360" s="15">
        <v>0.19600000000000001</v>
      </c>
      <c r="AF360" s="15">
        <v>0.17299999999999999</v>
      </c>
      <c r="AG360" s="38">
        <f t="shared" si="87"/>
        <v>10.61180292365999</v>
      </c>
      <c r="AH360" s="38">
        <f t="shared" si="88"/>
        <v>9.3665403356794794</v>
      </c>
    </row>
    <row r="361" spans="1:34" ht="14.5" x14ac:dyDescent="0.35">
      <c r="A361" s="39" t="s">
        <v>625</v>
      </c>
      <c r="B361" s="39" t="s">
        <v>834</v>
      </c>
      <c r="C361" s="39" t="s">
        <v>876</v>
      </c>
      <c r="D361" t="s">
        <v>214</v>
      </c>
      <c r="E361">
        <v>1.7010000000000001</v>
      </c>
      <c r="F361">
        <v>0</v>
      </c>
      <c r="G361">
        <v>0</v>
      </c>
      <c r="H361">
        <v>0</v>
      </c>
      <c r="I361" s="29">
        <f t="shared" si="89"/>
        <v>1.7010000000000001</v>
      </c>
      <c r="J361" s="31">
        <f t="shared" si="90"/>
        <v>0</v>
      </c>
      <c r="K361" s="31">
        <f t="shared" si="91"/>
        <v>0</v>
      </c>
      <c r="L361" s="31">
        <f t="shared" si="92"/>
        <v>0</v>
      </c>
      <c r="M361" s="31">
        <f t="shared" si="93"/>
        <v>100</v>
      </c>
      <c r="N361" s="45">
        <f t="shared" si="94"/>
        <v>100</v>
      </c>
      <c r="O361">
        <v>4.4999999999999998E-2</v>
      </c>
      <c r="P361">
        <v>4.2999999999999997E-2</v>
      </c>
      <c r="Q361" s="15">
        <f t="shared" si="95"/>
        <v>8.7999999999999995E-2</v>
      </c>
      <c r="R361">
        <v>0.15</v>
      </c>
      <c r="S361" s="29">
        <f t="shared" si="96"/>
        <v>0.23799999999999999</v>
      </c>
      <c r="T361" s="31">
        <f t="shared" si="97"/>
        <v>2.6455026455026456</v>
      </c>
      <c r="U361" s="31">
        <f t="shared" si="98"/>
        <v>2.5279247501469722</v>
      </c>
      <c r="V361" s="31">
        <f t="shared" si="99"/>
        <v>5.1734273956496173</v>
      </c>
      <c r="W361" s="31">
        <f t="shared" si="100"/>
        <v>8.8183421516754841</v>
      </c>
      <c r="X361" s="31">
        <f t="shared" si="101"/>
        <v>13.991769547325102</v>
      </c>
      <c r="Z361" s="15">
        <v>0</v>
      </c>
      <c r="AA361" s="15">
        <v>0</v>
      </c>
      <c r="AB361" s="31">
        <f t="shared" si="85"/>
        <v>0</v>
      </c>
      <c r="AC361" s="31">
        <f t="shared" si="86"/>
        <v>0</v>
      </c>
      <c r="AE361" s="15">
        <v>0.14899999999999999</v>
      </c>
      <c r="AF361" s="15">
        <v>0.19500000000000001</v>
      </c>
      <c r="AG361" s="38">
        <f t="shared" si="87"/>
        <v>8.7595532039976476</v>
      </c>
      <c r="AH361" s="38">
        <f t="shared" si="88"/>
        <v>11.46384479717813</v>
      </c>
    </row>
    <row r="362" spans="1:34" ht="14.5" x14ac:dyDescent="0.35">
      <c r="A362" s="39" t="s">
        <v>626</v>
      </c>
      <c r="B362" s="39" t="s">
        <v>682</v>
      </c>
      <c r="C362" s="39" t="s">
        <v>876</v>
      </c>
      <c r="D362" t="s">
        <v>214</v>
      </c>
      <c r="E362">
        <v>8.8079999999999998</v>
      </c>
      <c r="F362">
        <v>0</v>
      </c>
      <c r="G362">
        <v>0</v>
      </c>
      <c r="H362">
        <v>0</v>
      </c>
      <c r="I362" s="29">
        <f t="shared" si="89"/>
        <v>8.8079999999999998</v>
      </c>
      <c r="J362" s="31">
        <f t="shared" si="90"/>
        <v>0</v>
      </c>
      <c r="K362" s="31">
        <f t="shared" si="91"/>
        <v>0</v>
      </c>
      <c r="L362" s="31">
        <f t="shared" si="92"/>
        <v>0</v>
      </c>
      <c r="M362" s="31">
        <f t="shared" si="93"/>
        <v>100</v>
      </c>
      <c r="N362" s="45">
        <f t="shared" si="94"/>
        <v>100</v>
      </c>
      <c r="O362">
        <v>8.1000000000000003E-2</v>
      </c>
      <c r="P362">
        <v>5.1999999999999998E-2</v>
      </c>
      <c r="Q362" s="15">
        <f t="shared" si="95"/>
        <v>0.13300000000000001</v>
      </c>
      <c r="R362">
        <v>0.26800000000000002</v>
      </c>
      <c r="S362" s="29">
        <f t="shared" si="96"/>
        <v>0.40100000000000002</v>
      </c>
      <c r="T362" s="31">
        <f t="shared" si="97"/>
        <v>0.91961852861035431</v>
      </c>
      <c r="U362" s="31">
        <f t="shared" si="98"/>
        <v>0.5903723887375113</v>
      </c>
      <c r="V362" s="31">
        <f t="shared" si="99"/>
        <v>1.5099909173478656</v>
      </c>
      <c r="W362" s="31">
        <f t="shared" si="100"/>
        <v>3.0426884650317896</v>
      </c>
      <c r="X362" s="31">
        <f t="shared" si="101"/>
        <v>4.5526793823796554</v>
      </c>
      <c r="Z362" s="15">
        <v>0</v>
      </c>
      <c r="AA362" s="15">
        <v>0</v>
      </c>
      <c r="AB362" s="31">
        <f t="shared" si="85"/>
        <v>0</v>
      </c>
      <c r="AC362" s="31">
        <f t="shared" si="86"/>
        <v>0</v>
      </c>
      <c r="AE362" s="15">
        <v>0.19</v>
      </c>
      <c r="AF362" s="15">
        <v>0.35399999999999998</v>
      </c>
      <c r="AG362" s="38">
        <f t="shared" si="87"/>
        <v>2.1571298819255222</v>
      </c>
      <c r="AH362" s="38">
        <f t="shared" si="88"/>
        <v>4.0190735694822886</v>
      </c>
    </row>
    <row r="363" spans="1:34" ht="14.5" x14ac:dyDescent="0.35">
      <c r="A363" s="39" t="s">
        <v>627</v>
      </c>
      <c r="B363" s="39" t="s">
        <v>835</v>
      </c>
      <c r="C363" s="39" t="s">
        <v>876</v>
      </c>
      <c r="D363" t="s">
        <v>214</v>
      </c>
      <c r="E363">
        <v>0.57999999999999996</v>
      </c>
      <c r="F363">
        <v>0</v>
      </c>
      <c r="G363">
        <v>0</v>
      </c>
      <c r="H363">
        <v>1.2999999999999999E-2</v>
      </c>
      <c r="I363" s="29">
        <f t="shared" si="89"/>
        <v>0.56699999999999995</v>
      </c>
      <c r="J363" s="31">
        <f t="shared" si="90"/>
        <v>0</v>
      </c>
      <c r="K363" s="31">
        <f t="shared" si="91"/>
        <v>0</v>
      </c>
      <c r="L363" s="31">
        <f t="shared" si="92"/>
        <v>2.2413793103448274</v>
      </c>
      <c r="M363" s="31">
        <f t="shared" si="93"/>
        <v>97.758620689655174</v>
      </c>
      <c r="N363" s="45">
        <f t="shared" si="94"/>
        <v>100</v>
      </c>
      <c r="O363">
        <v>0</v>
      </c>
      <c r="P363">
        <v>0</v>
      </c>
      <c r="Q363" s="15">
        <f t="shared" si="95"/>
        <v>0</v>
      </c>
      <c r="R363">
        <v>0</v>
      </c>
      <c r="S363" s="29">
        <f t="shared" si="96"/>
        <v>0</v>
      </c>
      <c r="T363" s="31">
        <f t="shared" si="97"/>
        <v>0</v>
      </c>
      <c r="U363" s="31">
        <f t="shared" si="98"/>
        <v>0</v>
      </c>
      <c r="V363" s="31">
        <f t="shared" si="99"/>
        <v>0</v>
      </c>
      <c r="W363" s="31">
        <f t="shared" si="100"/>
        <v>0</v>
      </c>
      <c r="X363" s="31">
        <f t="shared" si="101"/>
        <v>0</v>
      </c>
      <c r="Z363" s="15">
        <v>0</v>
      </c>
      <c r="AA363" s="15">
        <v>0</v>
      </c>
      <c r="AB363" s="31">
        <f t="shared" si="85"/>
        <v>0</v>
      </c>
      <c r="AC363" s="31">
        <f t="shared" si="86"/>
        <v>0</v>
      </c>
      <c r="AE363" s="15">
        <v>0</v>
      </c>
      <c r="AF363" s="15">
        <v>1E-3</v>
      </c>
      <c r="AG363" s="38">
        <f t="shared" si="87"/>
        <v>0</v>
      </c>
      <c r="AH363" s="38">
        <f t="shared" si="88"/>
        <v>0.17241379310344829</v>
      </c>
    </row>
    <row r="364" spans="1:34" ht="14.5" x14ac:dyDescent="0.35">
      <c r="A364" s="39" t="s">
        <v>628</v>
      </c>
      <c r="B364" s="39" t="s">
        <v>836</v>
      </c>
      <c r="C364" s="39" t="s">
        <v>876</v>
      </c>
      <c r="D364" t="s">
        <v>51</v>
      </c>
      <c r="E364">
        <v>1.752</v>
      </c>
      <c r="F364">
        <v>0</v>
      </c>
      <c r="G364">
        <v>0</v>
      </c>
      <c r="H364">
        <v>0</v>
      </c>
      <c r="I364" s="29">
        <f t="shared" si="89"/>
        <v>1.752</v>
      </c>
      <c r="J364" s="31">
        <f t="shared" si="90"/>
        <v>0</v>
      </c>
      <c r="K364" s="31">
        <f t="shared" si="91"/>
        <v>0</v>
      </c>
      <c r="L364" s="31">
        <f t="shared" si="92"/>
        <v>0</v>
      </c>
      <c r="M364" s="31">
        <f t="shared" si="93"/>
        <v>100</v>
      </c>
      <c r="N364" s="45">
        <f t="shared" si="94"/>
        <v>100</v>
      </c>
      <c r="O364">
        <v>0</v>
      </c>
      <c r="P364">
        <v>0.13700000000000001</v>
      </c>
      <c r="Q364" s="15">
        <f t="shared" si="95"/>
        <v>0.13700000000000001</v>
      </c>
      <c r="R364">
        <v>0.20699999999999999</v>
      </c>
      <c r="S364" s="29">
        <f t="shared" si="96"/>
        <v>0.34399999999999997</v>
      </c>
      <c r="T364" s="31">
        <f t="shared" si="97"/>
        <v>0</v>
      </c>
      <c r="U364" s="31">
        <f t="shared" si="98"/>
        <v>7.8196347031963471</v>
      </c>
      <c r="V364" s="31">
        <f t="shared" si="99"/>
        <v>7.8196347031963471</v>
      </c>
      <c r="W364" s="31">
        <f t="shared" si="100"/>
        <v>11.815068493150685</v>
      </c>
      <c r="X364" s="31">
        <f t="shared" si="101"/>
        <v>19.634703196347029</v>
      </c>
      <c r="Z364" s="15">
        <v>0</v>
      </c>
      <c r="AA364" s="15">
        <v>0</v>
      </c>
      <c r="AB364" s="31">
        <f t="shared" si="85"/>
        <v>0</v>
      </c>
      <c r="AC364" s="31">
        <f t="shared" si="86"/>
        <v>0</v>
      </c>
      <c r="AE364" s="15">
        <v>0.29499999999999998</v>
      </c>
      <c r="AF364" s="15">
        <v>0.26800000000000002</v>
      </c>
      <c r="AG364" s="38">
        <f t="shared" si="87"/>
        <v>16.837899543378995</v>
      </c>
      <c r="AH364" s="38">
        <f t="shared" si="88"/>
        <v>15.296803652968038</v>
      </c>
    </row>
    <row r="365" spans="1:34" ht="14.5" x14ac:dyDescent="0.35">
      <c r="A365" s="39" t="s">
        <v>629</v>
      </c>
      <c r="B365" s="39" t="s">
        <v>837</v>
      </c>
      <c r="C365" s="39" t="s">
        <v>876</v>
      </c>
      <c r="D365" t="s">
        <v>214</v>
      </c>
      <c r="E365">
        <v>1.48</v>
      </c>
      <c r="F365">
        <v>0</v>
      </c>
      <c r="G365">
        <v>0</v>
      </c>
      <c r="H365">
        <v>0</v>
      </c>
      <c r="I365" s="29">
        <f t="shared" si="89"/>
        <v>1.48</v>
      </c>
      <c r="J365" s="31">
        <f t="shared" si="90"/>
        <v>0</v>
      </c>
      <c r="K365" s="31">
        <f t="shared" si="91"/>
        <v>0</v>
      </c>
      <c r="L365" s="31">
        <f t="shared" si="92"/>
        <v>0</v>
      </c>
      <c r="M365" s="31">
        <f t="shared" si="93"/>
        <v>100</v>
      </c>
      <c r="N365" s="45">
        <f t="shared" si="94"/>
        <v>100</v>
      </c>
      <c r="O365">
        <v>0</v>
      </c>
      <c r="P365">
        <v>6.0000000000000001E-3</v>
      </c>
      <c r="Q365" s="15">
        <f t="shared" si="95"/>
        <v>6.0000000000000001E-3</v>
      </c>
      <c r="R365">
        <v>4.4999999999999998E-2</v>
      </c>
      <c r="S365" s="29">
        <f t="shared" si="96"/>
        <v>5.0999999999999997E-2</v>
      </c>
      <c r="T365" s="31">
        <f t="shared" si="97"/>
        <v>0</v>
      </c>
      <c r="U365" s="31">
        <f t="shared" si="98"/>
        <v>0.40540540540540543</v>
      </c>
      <c r="V365" s="31">
        <f t="shared" si="99"/>
        <v>0.40540540540540543</v>
      </c>
      <c r="W365" s="31">
        <f t="shared" si="100"/>
        <v>3.0405405405405403</v>
      </c>
      <c r="X365" s="31">
        <f t="shared" si="101"/>
        <v>3.4459459459459456</v>
      </c>
      <c r="Z365" s="15">
        <v>0</v>
      </c>
      <c r="AA365" s="15">
        <v>0</v>
      </c>
      <c r="AB365" s="31">
        <f t="shared" si="85"/>
        <v>0</v>
      </c>
      <c r="AC365" s="31">
        <f t="shared" si="86"/>
        <v>0</v>
      </c>
      <c r="AE365" s="15">
        <v>3.5000000000000003E-2</v>
      </c>
      <c r="AF365" s="15">
        <v>5.0999999999999997E-2</v>
      </c>
      <c r="AG365" s="38">
        <f t="shared" si="87"/>
        <v>2.3648648648648649</v>
      </c>
      <c r="AH365" s="38">
        <f t="shared" si="88"/>
        <v>3.4459459459459456</v>
      </c>
    </row>
    <row r="366" spans="1:34" ht="14.5" x14ac:dyDescent="0.35">
      <c r="A366" s="39" t="s">
        <v>630</v>
      </c>
      <c r="B366" s="39" t="s">
        <v>838</v>
      </c>
      <c r="C366" s="39" t="s">
        <v>876</v>
      </c>
      <c r="D366" t="s">
        <v>214</v>
      </c>
      <c r="E366">
        <v>0.44900000000000001</v>
      </c>
      <c r="F366">
        <v>0</v>
      </c>
      <c r="G366">
        <v>0</v>
      </c>
      <c r="H366">
        <v>0</v>
      </c>
      <c r="I366" s="29">
        <f t="shared" si="89"/>
        <v>0.44900000000000001</v>
      </c>
      <c r="J366" s="31">
        <f t="shared" si="90"/>
        <v>0</v>
      </c>
      <c r="K366" s="31">
        <f t="shared" si="91"/>
        <v>0</v>
      </c>
      <c r="L366" s="31">
        <f t="shared" si="92"/>
        <v>0</v>
      </c>
      <c r="M366" s="31">
        <f t="shared" si="93"/>
        <v>100</v>
      </c>
      <c r="N366" s="45">
        <f t="shared" si="94"/>
        <v>100</v>
      </c>
      <c r="O366">
        <v>0</v>
      </c>
      <c r="P366">
        <v>0</v>
      </c>
      <c r="Q366" s="15">
        <f t="shared" si="95"/>
        <v>0</v>
      </c>
      <c r="R366">
        <v>0</v>
      </c>
      <c r="S366" s="29">
        <f t="shared" si="96"/>
        <v>0</v>
      </c>
      <c r="T366" s="31">
        <f t="shared" si="97"/>
        <v>0</v>
      </c>
      <c r="U366" s="31">
        <f t="shared" si="98"/>
        <v>0</v>
      </c>
      <c r="V366" s="31">
        <f t="shared" si="99"/>
        <v>0</v>
      </c>
      <c r="W366" s="31">
        <f t="shared" si="100"/>
        <v>0</v>
      </c>
      <c r="X366" s="31">
        <f t="shared" si="101"/>
        <v>0</v>
      </c>
      <c r="Z366" s="15">
        <v>0</v>
      </c>
      <c r="AA366" s="15">
        <v>0</v>
      </c>
      <c r="AB366" s="31">
        <f t="shared" si="85"/>
        <v>0</v>
      </c>
      <c r="AC366" s="31">
        <f t="shared" si="86"/>
        <v>0</v>
      </c>
      <c r="AE366" s="15">
        <v>0</v>
      </c>
      <c r="AF366" s="15">
        <v>0</v>
      </c>
      <c r="AG366" s="38">
        <f t="shared" si="87"/>
        <v>0</v>
      </c>
      <c r="AH366" s="38">
        <f t="shared" si="88"/>
        <v>0</v>
      </c>
    </row>
    <row r="367" spans="1:34" ht="14.5" x14ac:dyDescent="0.35">
      <c r="A367" s="39" t="s">
        <v>631</v>
      </c>
      <c r="B367" s="39" t="s">
        <v>839</v>
      </c>
      <c r="C367" s="39" t="s">
        <v>876</v>
      </c>
      <c r="D367" t="s">
        <v>214</v>
      </c>
      <c r="E367">
        <v>3.766</v>
      </c>
      <c r="F367">
        <v>0.14099999999999999</v>
      </c>
      <c r="G367">
        <v>0</v>
      </c>
      <c r="H367">
        <v>0</v>
      </c>
      <c r="I367" s="29">
        <f t="shared" si="89"/>
        <v>3.625</v>
      </c>
      <c r="J367" s="31">
        <f t="shared" si="90"/>
        <v>3.7440254912373869</v>
      </c>
      <c r="K367" s="31">
        <f t="shared" si="91"/>
        <v>0</v>
      </c>
      <c r="L367" s="31">
        <f t="shared" si="92"/>
        <v>0</v>
      </c>
      <c r="M367" s="31">
        <f t="shared" si="93"/>
        <v>96.255974508762606</v>
      </c>
      <c r="N367" s="45">
        <f t="shared" si="94"/>
        <v>99.999999999999986</v>
      </c>
      <c r="O367">
        <v>0.10100000000000001</v>
      </c>
      <c r="P367">
        <v>5.7000000000000002E-2</v>
      </c>
      <c r="Q367" s="15">
        <f t="shared" si="95"/>
        <v>0.158</v>
      </c>
      <c r="R367">
        <v>0.39200000000000002</v>
      </c>
      <c r="S367" s="29">
        <f t="shared" si="96"/>
        <v>0.55000000000000004</v>
      </c>
      <c r="T367" s="31">
        <f t="shared" si="97"/>
        <v>2.6818906001062137</v>
      </c>
      <c r="U367" s="31">
        <f t="shared" si="98"/>
        <v>1.5135422198619224</v>
      </c>
      <c r="V367" s="31">
        <f t="shared" si="99"/>
        <v>4.1954328199681363</v>
      </c>
      <c r="W367" s="31">
        <f t="shared" si="100"/>
        <v>10.408921933085502</v>
      </c>
      <c r="X367" s="31">
        <f t="shared" si="101"/>
        <v>14.604354753053638</v>
      </c>
      <c r="Z367" s="15">
        <v>0</v>
      </c>
      <c r="AA367" s="15">
        <v>0</v>
      </c>
      <c r="AB367" s="31">
        <f t="shared" si="85"/>
        <v>0</v>
      </c>
      <c r="AC367" s="31">
        <f t="shared" si="86"/>
        <v>0</v>
      </c>
      <c r="AE367" s="15">
        <v>0.32</v>
      </c>
      <c r="AF367" s="15">
        <v>0.48099999999999998</v>
      </c>
      <c r="AG367" s="38">
        <f t="shared" si="87"/>
        <v>8.4970791290493892</v>
      </c>
      <c r="AH367" s="38">
        <f t="shared" si="88"/>
        <v>12.772172065852363</v>
      </c>
    </row>
    <row r="368" spans="1:34" ht="14.5" x14ac:dyDescent="0.35">
      <c r="A368" s="39" t="s">
        <v>632</v>
      </c>
      <c r="B368" s="39" t="s">
        <v>840</v>
      </c>
      <c r="C368" s="39" t="s">
        <v>876</v>
      </c>
      <c r="D368" t="s">
        <v>214</v>
      </c>
      <c r="E368">
        <v>7.859</v>
      </c>
      <c r="F368">
        <v>0</v>
      </c>
      <c r="G368">
        <v>0</v>
      </c>
      <c r="H368">
        <v>0</v>
      </c>
      <c r="I368" s="29">
        <f t="shared" si="89"/>
        <v>7.859</v>
      </c>
      <c r="J368" s="31">
        <f t="shared" si="90"/>
        <v>0</v>
      </c>
      <c r="K368" s="31">
        <f t="shared" si="91"/>
        <v>0</v>
      </c>
      <c r="L368" s="31">
        <f t="shared" si="92"/>
        <v>0</v>
      </c>
      <c r="M368" s="31">
        <f t="shared" si="93"/>
        <v>100</v>
      </c>
      <c r="N368" s="45">
        <f t="shared" si="94"/>
        <v>100</v>
      </c>
      <c r="O368">
        <v>7.0000000000000007E-2</v>
      </c>
      <c r="P368">
        <v>7.8E-2</v>
      </c>
      <c r="Q368" s="15">
        <f t="shared" si="95"/>
        <v>0.14800000000000002</v>
      </c>
      <c r="R368">
        <v>0.248</v>
      </c>
      <c r="S368" s="29">
        <f t="shared" si="96"/>
        <v>0.39600000000000002</v>
      </c>
      <c r="T368" s="31">
        <f t="shared" si="97"/>
        <v>0.89069856215803545</v>
      </c>
      <c r="U368" s="31">
        <f t="shared" si="98"/>
        <v>0.99249268354752518</v>
      </c>
      <c r="V368" s="31">
        <f t="shared" si="99"/>
        <v>1.8831912457055608</v>
      </c>
      <c r="W368" s="31">
        <f t="shared" si="100"/>
        <v>3.1556177630741824</v>
      </c>
      <c r="X368" s="31">
        <f t="shared" si="101"/>
        <v>5.0388090087797437</v>
      </c>
      <c r="Z368" s="15">
        <v>0</v>
      </c>
      <c r="AA368" s="15">
        <v>0</v>
      </c>
      <c r="AB368" s="31">
        <f t="shared" si="85"/>
        <v>0</v>
      </c>
      <c r="AC368" s="31">
        <f t="shared" si="86"/>
        <v>0</v>
      </c>
      <c r="AE368" s="15">
        <v>0.223</v>
      </c>
      <c r="AF368" s="15">
        <v>0.375</v>
      </c>
      <c r="AG368" s="38">
        <f t="shared" si="87"/>
        <v>2.8375111337320269</v>
      </c>
      <c r="AH368" s="38">
        <f t="shared" si="88"/>
        <v>4.7715994401323325</v>
      </c>
    </row>
    <row r="369" spans="1:34" ht="14.5" x14ac:dyDescent="0.35">
      <c r="A369" s="39" t="s">
        <v>633</v>
      </c>
      <c r="B369" s="39" t="s">
        <v>841</v>
      </c>
      <c r="C369" s="39" t="s">
        <v>876</v>
      </c>
      <c r="D369" t="s">
        <v>214</v>
      </c>
      <c r="E369">
        <v>1.43</v>
      </c>
      <c r="F369">
        <v>0</v>
      </c>
      <c r="G369">
        <v>0</v>
      </c>
      <c r="H369">
        <v>0</v>
      </c>
      <c r="I369" s="29">
        <f t="shared" si="89"/>
        <v>1.43</v>
      </c>
      <c r="J369" s="31">
        <f t="shared" si="90"/>
        <v>0</v>
      </c>
      <c r="K369" s="31">
        <f t="shared" si="91"/>
        <v>0</v>
      </c>
      <c r="L369" s="31">
        <f t="shared" si="92"/>
        <v>0</v>
      </c>
      <c r="M369" s="31">
        <f t="shared" si="93"/>
        <v>100</v>
      </c>
      <c r="N369" s="45">
        <f t="shared" si="94"/>
        <v>100</v>
      </c>
      <c r="O369">
        <v>7.6999999999999999E-2</v>
      </c>
      <c r="P369">
        <v>0.14000000000000001</v>
      </c>
      <c r="Q369" s="15">
        <f t="shared" si="95"/>
        <v>0.21700000000000003</v>
      </c>
      <c r="R369">
        <v>0.21099999999999999</v>
      </c>
      <c r="S369" s="29">
        <f t="shared" si="96"/>
        <v>0.42800000000000005</v>
      </c>
      <c r="T369" s="31">
        <f t="shared" si="97"/>
        <v>5.384615384615385</v>
      </c>
      <c r="U369" s="31">
        <f t="shared" si="98"/>
        <v>9.7902097902097918</v>
      </c>
      <c r="V369" s="31">
        <f t="shared" si="99"/>
        <v>15.174825174825177</v>
      </c>
      <c r="W369" s="31">
        <f t="shared" si="100"/>
        <v>14.755244755244757</v>
      </c>
      <c r="X369" s="31">
        <f t="shared" si="101"/>
        <v>29.930069930069937</v>
      </c>
      <c r="Z369" s="15">
        <v>0</v>
      </c>
      <c r="AA369" s="15">
        <v>0</v>
      </c>
      <c r="AB369" s="31">
        <f t="shared" si="85"/>
        <v>0</v>
      </c>
      <c r="AC369" s="31">
        <f t="shared" si="86"/>
        <v>0</v>
      </c>
      <c r="AE369" s="15">
        <v>0.17699999999999999</v>
      </c>
      <c r="AF369" s="15">
        <v>0.16900000000000001</v>
      </c>
      <c r="AG369" s="38">
        <f t="shared" si="87"/>
        <v>12.377622377622377</v>
      </c>
      <c r="AH369" s="38">
        <f t="shared" si="88"/>
        <v>11.81818181818182</v>
      </c>
    </row>
    <row r="370" spans="1:34" ht="14.5" x14ac:dyDescent="0.35">
      <c r="A370" s="39" t="s">
        <v>634</v>
      </c>
      <c r="B370" s="39" t="s">
        <v>842</v>
      </c>
      <c r="C370" s="39" t="s">
        <v>876</v>
      </c>
      <c r="D370" t="s">
        <v>214</v>
      </c>
      <c r="E370">
        <v>8.9670000000000005</v>
      </c>
      <c r="F370">
        <v>0</v>
      </c>
      <c r="G370">
        <v>0</v>
      </c>
      <c r="H370">
        <v>0</v>
      </c>
      <c r="I370" s="29">
        <f t="shared" si="89"/>
        <v>8.9670000000000005</v>
      </c>
      <c r="J370" s="31">
        <f t="shared" si="90"/>
        <v>0</v>
      </c>
      <c r="K370" s="31">
        <f t="shared" si="91"/>
        <v>0</v>
      </c>
      <c r="L370" s="31">
        <f t="shared" si="92"/>
        <v>0</v>
      </c>
      <c r="M370" s="31">
        <f t="shared" si="93"/>
        <v>100</v>
      </c>
      <c r="N370" s="45">
        <f t="shared" si="94"/>
        <v>100</v>
      </c>
      <c r="O370">
        <v>8.1000000000000003E-2</v>
      </c>
      <c r="P370">
        <v>5.0999999999999997E-2</v>
      </c>
      <c r="Q370" s="15">
        <f t="shared" si="95"/>
        <v>0.13200000000000001</v>
      </c>
      <c r="R370">
        <v>0.28399999999999997</v>
      </c>
      <c r="S370" s="29">
        <f t="shared" si="96"/>
        <v>0.41599999999999998</v>
      </c>
      <c r="T370" s="31">
        <f t="shared" si="97"/>
        <v>0.90331214452994313</v>
      </c>
      <c r="U370" s="31">
        <f t="shared" si="98"/>
        <v>0.56875209100033453</v>
      </c>
      <c r="V370" s="31">
        <f t="shared" si="99"/>
        <v>1.4720642355302775</v>
      </c>
      <c r="W370" s="31">
        <f t="shared" si="100"/>
        <v>3.1671685067469606</v>
      </c>
      <c r="X370" s="31">
        <f t="shared" si="101"/>
        <v>4.6392327422772386</v>
      </c>
      <c r="Z370" s="15">
        <v>0</v>
      </c>
      <c r="AA370" s="15">
        <v>0</v>
      </c>
      <c r="AB370" s="31">
        <f t="shared" si="85"/>
        <v>0</v>
      </c>
      <c r="AC370" s="31">
        <f t="shared" si="86"/>
        <v>0</v>
      </c>
      <c r="AE370" s="15">
        <v>0.19500000000000001</v>
      </c>
      <c r="AF370" s="15">
        <v>0.373</v>
      </c>
      <c r="AG370" s="38">
        <f t="shared" si="87"/>
        <v>2.1746403479424559</v>
      </c>
      <c r="AH370" s="38">
        <f t="shared" si="88"/>
        <v>4.1596966655514667</v>
      </c>
    </row>
    <row r="371" spans="1:34" ht="14.5" x14ac:dyDescent="0.35">
      <c r="A371" s="39" t="s">
        <v>635</v>
      </c>
      <c r="B371" s="39" t="s">
        <v>843</v>
      </c>
      <c r="C371" s="39" t="s">
        <v>876</v>
      </c>
      <c r="D371" t="s">
        <v>214</v>
      </c>
      <c r="E371">
        <v>0.91300000000000003</v>
      </c>
      <c r="F371">
        <v>0.06</v>
      </c>
      <c r="G371">
        <v>0</v>
      </c>
      <c r="H371">
        <v>0</v>
      </c>
      <c r="I371" s="29">
        <f t="shared" si="89"/>
        <v>0.85299999999999998</v>
      </c>
      <c r="J371" s="31">
        <f t="shared" si="90"/>
        <v>6.5717415115005462</v>
      </c>
      <c r="K371" s="31">
        <f t="shared" si="91"/>
        <v>0</v>
      </c>
      <c r="L371" s="31">
        <f t="shared" si="92"/>
        <v>0</v>
      </c>
      <c r="M371" s="31">
        <f t="shared" si="93"/>
        <v>93.428258488499452</v>
      </c>
      <c r="N371" s="45">
        <f t="shared" si="94"/>
        <v>100</v>
      </c>
      <c r="O371">
        <v>1E-3</v>
      </c>
      <c r="P371">
        <v>2E-3</v>
      </c>
      <c r="Q371" s="15">
        <f t="shared" si="95"/>
        <v>3.0000000000000001E-3</v>
      </c>
      <c r="R371">
        <v>2.5000000000000001E-2</v>
      </c>
      <c r="S371" s="29">
        <f t="shared" si="96"/>
        <v>2.8000000000000001E-2</v>
      </c>
      <c r="T371" s="31">
        <f t="shared" si="97"/>
        <v>0.10952902519167579</v>
      </c>
      <c r="U371" s="31">
        <f t="shared" si="98"/>
        <v>0.21905805038335158</v>
      </c>
      <c r="V371" s="31">
        <f t="shared" si="99"/>
        <v>0.32858707557502737</v>
      </c>
      <c r="W371" s="31">
        <f t="shared" si="100"/>
        <v>2.738225629791895</v>
      </c>
      <c r="X371" s="31">
        <f t="shared" si="101"/>
        <v>3.0668127053669223</v>
      </c>
      <c r="Z371" s="15">
        <v>0</v>
      </c>
      <c r="AA371" s="15">
        <v>0</v>
      </c>
      <c r="AB371" s="31">
        <f t="shared" si="85"/>
        <v>0</v>
      </c>
      <c r="AC371" s="31">
        <f t="shared" si="86"/>
        <v>0</v>
      </c>
      <c r="AE371" s="15">
        <v>1.2E-2</v>
      </c>
      <c r="AF371" s="15">
        <v>3.5999999999999997E-2</v>
      </c>
      <c r="AG371" s="38">
        <f t="shared" si="87"/>
        <v>1.3143483023001095</v>
      </c>
      <c r="AH371" s="38">
        <f t="shared" si="88"/>
        <v>3.9430449069003282</v>
      </c>
    </row>
    <row r="372" spans="1:34" ht="14.5" x14ac:dyDescent="0.35">
      <c r="A372" s="39" t="s">
        <v>636</v>
      </c>
      <c r="B372" s="39" t="s">
        <v>844</v>
      </c>
      <c r="C372" s="39" t="s">
        <v>876</v>
      </c>
      <c r="D372" t="s">
        <v>59</v>
      </c>
      <c r="E372">
        <v>12.365</v>
      </c>
      <c r="F372">
        <v>0</v>
      </c>
      <c r="G372">
        <v>0</v>
      </c>
      <c r="H372">
        <v>0</v>
      </c>
      <c r="I372" s="29">
        <f t="shared" si="89"/>
        <v>12.365</v>
      </c>
      <c r="J372" s="31">
        <f t="shared" si="90"/>
        <v>0</v>
      </c>
      <c r="K372" s="31">
        <f t="shared" si="91"/>
        <v>0</v>
      </c>
      <c r="L372" s="31">
        <f t="shared" si="92"/>
        <v>0</v>
      </c>
      <c r="M372" s="31">
        <f t="shared" si="93"/>
        <v>100</v>
      </c>
      <c r="N372" s="45">
        <f t="shared" si="94"/>
        <v>100</v>
      </c>
      <c r="O372">
        <v>0.20599999999999999</v>
      </c>
      <c r="P372">
        <v>0.13100000000000001</v>
      </c>
      <c r="Q372" s="15">
        <f t="shared" si="95"/>
        <v>0.33699999999999997</v>
      </c>
      <c r="R372">
        <v>0.61199999999999999</v>
      </c>
      <c r="S372" s="29">
        <f t="shared" si="96"/>
        <v>0.94899999999999995</v>
      </c>
      <c r="T372" s="31">
        <f t="shared" si="97"/>
        <v>1.6659927213910228</v>
      </c>
      <c r="U372" s="31">
        <f t="shared" si="98"/>
        <v>1.0594419733117673</v>
      </c>
      <c r="V372" s="31">
        <f t="shared" si="99"/>
        <v>2.7254346947027899</v>
      </c>
      <c r="W372" s="31">
        <f t="shared" si="100"/>
        <v>4.9494541043267279</v>
      </c>
      <c r="X372" s="31">
        <f t="shared" si="101"/>
        <v>7.6748887990295183</v>
      </c>
      <c r="Z372" s="15">
        <v>0</v>
      </c>
      <c r="AA372" s="15">
        <v>0</v>
      </c>
      <c r="AB372" s="31">
        <f t="shared" si="85"/>
        <v>0</v>
      </c>
      <c r="AC372" s="31">
        <f t="shared" si="86"/>
        <v>0</v>
      </c>
      <c r="AE372" s="15">
        <v>0.61599999999999999</v>
      </c>
      <c r="AF372" s="15">
        <v>1.1060000000000001</v>
      </c>
      <c r="AG372" s="38">
        <f t="shared" si="87"/>
        <v>4.9818034775576221</v>
      </c>
      <c r="AH372" s="38">
        <f t="shared" si="88"/>
        <v>8.9446016983420957</v>
      </c>
    </row>
    <row r="373" spans="1:34" ht="14.5" x14ac:dyDescent="0.35">
      <c r="A373" s="39" t="s">
        <v>637</v>
      </c>
      <c r="B373" s="39" t="s">
        <v>845</v>
      </c>
      <c r="C373" s="39" t="s">
        <v>876</v>
      </c>
      <c r="D373" t="s">
        <v>214</v>
      </c>
      <c r="E373">
        <v>6.8209999999999997</v>
      </c>
      <c r="F373">
        <v>0</v>
      </c>
      <c r="G373">
        <v>0</v>
      </c>
      <c r="H373">
        <v>0</v>
      </c>
      <c r="I373" s="29">
        <f t="shared" si="89"/>
        <v>6.8209999999999997</v>
      </c>
      <c r="J373" s="31">
        <f t="shared" si="90"/>
        <v>0</v>
      </c>
      <c r="K373" s="31">
        <f t="shared" si="91"/>
        <v>0</v>
      </c>
      <c r="L373" s="31">
        <f t="shared" si="92"/>
        <v>0</v>
      </c>
      <c r="M373" s="31">
        <f t="shared" si="93"/>
        <v>100</v>
      </c>
      <c r="N373" s="45">
        <f t="shared" si="94"/>
        <v>100</v>
      </c>
      <c r="O373">
        <v>0.111</v>
      </c>
      <c r="P373">
        <v>0.22700000000000001</v>
      </c>
      <c r="Q373" s="15">
        <f t="shared" si="95"/>
        <v>0.33800000000000002</v>
      </c>
      <c r="R373">
        <v>0.378</v>
      </c>
      <c r="S373" s="29">
        <f t="shared" si="96"/>
        <v>0.71599999999999997</v>
      </c>
      <c r="T373" s="31">
        <f t="shared" si="97"/>
        <v>1.6273273713531742</v>
      </c>
      <c r="U373" s="31">
        <f t="shared" si="98"/>
        <v>3.3279577774519868</v>
      </c>
      <c r="V373" s="31">
        <f t="shared" si="99"/>
        <v>4.955285148805161</v>
      </c>
      <c r="W373" s="31">
        <f t="shared" si="100"/>
        <v>5.5417094267702689</v>
      </c>
      <c r="X373" s="31">
        <f t="shared" si="101"/>
        <v>10.496994575575428</v>
      </c>
      <c r="Z373" s="15">
        <v>0</v>
      </c>
      <c r="AA373" s="15">
        <v>0</v>
      </c>
      <c r="AB373" s="31">
        <f t="shared" si="85"/>
        <v>0</v>
      </c>
      <c r="AC373" s="31">
        <f t="shared" si="86"/>
        <v>0</v>
      </c>
      <c r="AE373" s="15">
        <v>0.36499999999999999</v>
      </c>
      <c r="AF373" s="15">
        <v>0.46100000000000002</v>
      </c>
      <c r="AG373" s="38">
        <f t="shared" si="87"/>
        <v>5.3511215364316085</v>
      </c>
      <c r="AH373" s="38">
        <f t="shared" si="88"/>
        <v>6.7585398035478681</v>
      </c>
    </row>
    <row r="374" spans="1:34" ht="14.5" x14ac:dyDescent="0.35">
      <c r="A374" s="39" t="s">
        <v>638</v>
      </c>
      <c r="B374" s="39" t="s">
        <v>846</v>
      </c>
      <c r="C374" s="39" t="s">
        <v>876</v>
      </c>
      <c r="D374" t="s">
        <v>214</v>
      </c>
      <c r="E374">
        <v>0.70399999999999996</v>
      </c>
      <c r="F374">
        <v>0</v>
      </c>
      <c r="G374">
        <v>0</v>
      </c>
      <c r="H374">
        <v>0</v>
      </c>
      <c r="I374" s="29">
        <f t="shared" si="89"/>
        <v>0.70399999999999996</v>
      </c>
      <c r="J374" s="31">
        <f t="shared" si="90"/>
        <v>0</v>
      </c>
      <c r="K374" s="31">
        <f t="shared" si="91"/>
        <v>0</v>
      </c>
      <c r="L374" s="31">
        <f t="shared" si="92"/>
        <v>0</v>
      </c>
      <c r="M374" s="31">
        <f t="shared" si="93"/>
        <v>100</v>
      </c>
      <c r="N374" s="45">
        <f t="shared" si="94"/>
        <v>100</v>
      </c>
      <c r="O374">
        <v>1.4999999999999999E-2</v>
      </c>
      <c r="P374">
        <v>4.0000000000000001E-3</v>
      </c>
      <c r="Q374" s="15">
        <f t="shared" si="95"/>
        <v>1.9E-2</v>
      </c>
      <c r="R374">
        <v>1.9E-2</v>
      </c>
      <c r="S374" s="29">
        <f t="shared" si="96"/>
        <v>3.7999999999999999E-2</v>
      </c>
      <c r="T374" s="31">
        <f t="shared" si="97"/>
        <v>2.1306818181818183</v>
      </c>
      <c r="U374" s="31">
        <f t="shared" si="98"/>
        <v>0.56818181818181823</v>
      </c>
      <c r="V374" s="31">
        <f t="shared" si="99"/>
        <v>2.6988636363636362</v>
      </c>
      <c r="W374" s="31">
        <f t="shared" si="100"/>
        <v>2.6988636363636362</v>
      </c>
      <c r="X374" s="31">
        <f t="shared" si="101"/>
        <v>5.3977272727272725</v>
      </c>
      <c r="Z374" s="15">
        <v>0</v>
      </c>
      <c r="AA374" s="15">
        <v>0</v>
      </c>
      <c r="AB374" s="31">
        <f t="shared" si="85"/>
        <v>0</v>
      </c>
      <c r="AC374" s="31">
        <f t="shared" si="86"/>
        <v>0</v>
      </c>
      <c r="AE374" s="15">
        <v>0.01</v>
      </c>
      <c r="AF374" s="15">
        <v>3.5000000000000003E-2</v>
      </c>
      <c r="AG374" s="38">
        <f t="shared" si="87"/>
        <v>1.4204545454545456</v>
      </c>
      <c r="AH374" s="38">
        <f t="shared" si="88"/>
        <v>4.9715909090909092</v>
      </c>
    </row>
    <row r="375" spans="1:34" ht="14.5" x14ac:dyDescent="0.35">
      <c r="A375" s="39" t="s">
        <v>639</v>
      </c>
      <c r="B375" s="39" t="s">
        <v>847</v>
      </c>
      <c r="C375" s="39" t="s">
        <v>876</v>
      </c>
      <c r="D375" t="s">
        <v>214</v>
      </c>
      <c r="E375">
        <v>0.75900000000000001</v>
      </c>
      <c r="F375">
        <v>0</v>
      </c>
      <c r="G375">
        <v>0</v>
      </c>
      <c r="H375">
        <v>0</v>
      </c>
      <c r="I375" s="29">
        <f t="shared" si="89"/>
        <v>0.75900000000000001</v>
      </c>
      <c r="J375" s="31">
        <f t="shared" si="90"/>
        <v>0</v>
      </c>
      <c r="K375" s="31">
        <f t="shared" si="91"/>
        <v>0</v>
      </c>
      <c r="L375" s="31">
        <f t="shared" si="92"/>
        <v>0</v>
      </c>
      <c r="M375" s="31">
        <f t="shared" si="93"/>
        <v>100</v>
      </c>
      <c r="N375" s="45">
        <f t="shared" si="94"/>
        <v>100</v>
      </c>
      <c r="O375">
        <v>1.9E-2</v>
      </c>
      <c r="P375">
        <v>1.0999999999999999E-2</v>
      </c>
      <c r="Q375" s="15">
        <f t="shared" si="95"/>
        <v>0.03</v>
      </c>
      <c r="R375">
        <v>7.2999999999999995E-2</v>
      </c>
      <c r="S375" s="29">
        <f t="shared" si="96"/>
        <v>0.10299999999999999</v>
      </c>
      <c r="T375" s="31">
        <f t="shared" si="97"/>
        <v>2.5032938076416338</v>
      </c>
      <c r="U375" s="31">
        <f t="shared" si="98"/>
        <v>1.4492753623188404</v>
      </c>
      <c r="V375" s="31">
        <f t="shared" si="99"/>
        <v>3.9525691699604746</v>
      </c>
      <c r="W375" s="31">
        <f t="shared" si="100"/>
        <v>9.6179183135704864</v>
      </c>
      <c r="X375" s="31">
        <f t="shared" si="101"/>
        <v>13.570487483530961</v>
      </c>
      <c r="Z375" s="15">
        <v>0</v>
      </c>
      <c r="AA375" s="15">
        <v>0</v>
      </c>
      <c r="AB375" s="31">
        <f t="shared" si="85"/>
        <v>0</v>
      </c>
      <c r="AC375" s="31">
        <f t="shared" si="86"/>
        <v>0</v>
      </c>
      <c r="AE375" s="15">
        <v>7.0000000000000007E-2</v>
      </c>
      <c r="AF375" s="15">
        <v>0.10100000000000001</v>
      </c>
      <c r="AG375" s="38">
        <f t="shared" si="87"/>
        <v>9.2226613965744413</v>
      </c>
      <c r="AH375" s="38">
        <f t="shared" si="88"/>
        <v>13.306982872200265</v>
      </c>
    </row>
    <row r="376" spans="1:34" ht="14.5" x14ac:dyDescent="0.35">
      <c r="A376" s="39" t="s">
        <v>640</v>
      </c>
      <c r="B376" s="39" t="s">
        <v>848</v>
      </c>
      <c r="C376" s="39" t="s">
        <v>876</v>
      </c>
      <c r="D376" t="s">
        <v>214</v>
      </c>
      <c r="E376">
        <v>1.2170000000000001</v>
      </c>
      <c r="F376">
        <v>3.2000000000000001E-2</v>
      </c>
      <c r="G376">
        <v>0</v>
      </c>
      <c r="H376">
        <v>0</v>
      </c>
      <c r="I376" s="29">
        <f t="shared" si="89"/>
        <v>1.1850000000000001</v>
      </c>
      <c r="J376" s="31">
        <f t="shared" si="90"/>
        <v>2.6294165981922761</v>
      </c>
      <c r="K376" s="31">
        <f t="shared" si="91"/>
        <v>0</v>
      </c>
      <c r="L376" s="31">
        <f t="shared" si="92"/>
        <v>0</v>
      </c>
      <c r="M376" s="31">
        <f t="shared" si="93"/>
        <v>97.370583401807721</v>
      </c>
      <c r="N376" s="45">
        <f t="shared" si="94"/>
        <v>100</v>
      </c>
      <c r="O376">
        <v>1.2999999999999999E-2</v>
      </c>
      <c r="P376">
        <v>3.0000000000000001E-3</v>
      </c>
      <c r="Q376" s="15">
        <f t="shared" si="95"/>
        <v>1.6E-2</v>
      </c>
      <c r="R376">
        <v>2.1999999999999999E-2</v>
      </c>
      <c r="S376" s="29">
        <f t="shared" si="96"/>
        <v>3.7999999999999999E-2</v>
      </c>
      <c r="T376" s="31">
        <f t="shared" si="97"/>
        <v>1.0682004930156122</v>
      </c>
      <c r="U376" s="31">
        <f t="shared" si="98"/>
        <v>0.24650780608052586</v>
      </c>
      <c r="V376" s="31">
        <f t="shared" si="99"/>
        <v>1.3147082990961381</v>
      </c>
      <c r="W376" s="31">
        <f t="shared" si="100"/>
        <v>1.8077239112571895</v>
      </c>
      <c r="X376" s="31">
        <f t="shared" si="101"/>
        <v>3.1224322103533275</v>
      </c>
      <c r="Z376" s="15">
        <v>0</v>
      </c>
      <c r="AA376" s="15">
        <v>0</v>
      </c>
      <c r="AB376" s="31">
        <f t="shared" si="85"/>
        <v>0</v>
      </c>
      <c r="AC376" s="31">
        <f t="shared" si="86"/>
        <v>0</v>
      </c>
      <c r="AE376" s="15">
        <v>7.0000000000000001E-3</v>
      </c>
      <c r="AF376" s="15">
        <v>6.7000000000000004E-2</v>
      </c>
      <c r="AG376" s="38">
        <f t="shared" si="87"/>
        <v>0.57518488085456043</v>
      </c>
      <c r="AH376" s="38">
        <f t="shared" si="88"/>
        <v>5.5053410024650775</v>
      </c>
    </row>
    <row r="377" spans="1:34" ht="14.5" x14ac:dyDescent="0.35">
      <c r="A377" s="39" t="s">
        <v>641</v>
      </c>
      <c r="B377" s="39" t="s">
        <v>849</v>
      </c>
      <c r="C377" s="39" t="s">
        <v>876</v>
      </c>
      <c r="D377" t="s">
        <v>214</v>
      </c>
      <c r="E377">
        <v>25.629000000000001</v>
      </c>
      <c r="F377">
        <v>4.1769999999999996</v>
      </c>
      <c r="G377">
        <v>0</v>
      </c>
      <c r="H377">
        <v>1.403</v>
      </c>
      <c r="I377" s="29">
        <f t="shared" si="89"/>
        <v>20.049000000000003</v>
      </c>
      <c r="J377" s="31">
        <f t="shared" si="90"/>
        <v>16.297943735612002</v>
      </c>
      <c r="K377" s="31">
        <f t="shared" si="91"/>
        <v>0</v>
      </c>
      <c r="L377" s="31">
        <f t="shared" si="92"/>
        <v>5.4742674314253383</v>
      </c>
      <c r="M377" s="31">
        <f t="shared" si="93"/>
        <v>78.227788832962659</v>
      </c>
      <c r="N377" s="45">
        <f t="shared" si="94"/>
        <v>100</v>
      </c>
      <c r="O377">
        <v>0.77</v>
      </c>
      <c r="P377">
        <v>0.33900000000000002</v>
      </c>
      <c r="Q377" s="15">
        <f t="shared" si="95"/>
        <v>1.109</v>
      </c>
      <c r="R377">
        <v>2.3540000000000001</v>
      </c>
      <c r="S377" s="29">
        <f t="shared" si="96"/>
        <v>3.4630000000000001</v>
      </c>
      <c r="T377" s="31">
        <f t="shared" si="97"/>
        <v>3.0044090678528228</v>
      </c>
      <c r="U377" s="31">
        <f t="shared" si="98"/>
        <v>1.3227203558468923</v>
      </c>
      <c r="V377" s="31">
        <f t="shared" si="99"/>
        <v>4.3271294236997146</v>
      </c>
      <c r="W377" s="31">
        <f t="shared" si="100"/>
        <v>9.184907721721487</v>
      </c>
      <c r="X377" s="31">
        <f t="shared" si="101"/>
        <v>13.512037145421202</v>
      </c>
      <c r="Z377" s="15">
        <v>2.7E-2</v>
      </c>
      <c r="AA377" s="15">
        <v>0</v>
      </c>
      <c r="AB377" s="31">
        <f t="shared" si="85"/>
        <v>0.10534940887276133</v>
      </c>
      <c r="AC377" s="31">
        <f t="shared" si="86"/>
        <v>0</v>
      </c>
      <c r="AE377" s="15">
        <v>0.98699999999999999</v>
      </c>
      <c r="AF377" s="15">
        <v>2.625</v>
      </c>
      <c r="AG377" s="38">
        <f t="shared" si="87"/>
        <v>3.8511061687931636</v>
      </c>
      <c r="AH377" s="38">
        <f t="shared" si="88"/>
        <v>10.24230364040735</v>
      </c>
    </row>
    <row r="378" spans="1:34" ht="14.5" x14ac:dyDescent="0.35">
      <c r="A378" s="39" t="s">
        <v>642</v>
      </c>
      <c r="B378" s="39" t="s">
        <v>850</v>
      </c>
      <c r="C378" s="39" t="s">
        <v>876</v>
      </c>
      <c r="D378" t="s">
        <v>214</v>
      </c>
      <c r="E378">
        <v>0.11</v>
      </c>
      <c r="F378">
        <v>0</v>
      </c>
      <c r="G378">
        <v>0</v>
      </c>
      <c r="H378">
        <v>0</v>
      </c>
      <c r="I378" s="29">
        <f t="shared" si="89"/>
        <v>0.11</v>
      </c>
      <c r="J378" s="31">
        <f t="shared" si="90"/>
        <v>0</v>
      </c>
      <c r="K378" s="31">
        <f t="shared" si="91"/>
        <v>0</v>
      </c>
      <c r="L378" s="31">
        <f t="shared" si="92"/>
        <v>0</v>
      </c>
      <c r="M378" s="31">
        <f t="shared" si="93"/>
        <v>100</v>
      </c>
      <c r="N378" s="45">
        <f t="shared" si="94"/>
        <v>100</v>
      </c>
      <c r="O378">
        <v>0</v>
      </c>
      <c r="P378">
        <v>1E-3</v>
      </c>
      <c r="Q378" s="15">
        <f t="shared" si="95"/>
        <v>1E-3</v>
      </c>
      <c r="R378">
        <v>1.4999999999999999E-2</v>
      </c>
      <c r="S378" s="29">
        <f t="shared" si="96"/>
        <v>1.6E-2</v>
      </c>
      <c r="T378" s="31">
        <f t="shared" si="97"/>
        <v>0</v>
      </c>
      <c r="U378" s="31">
        <f t="shared" si="98"/>
        <v>0.90909090909090906</v>
      </c>
      <c r="V378" s="31">
        <f t="shared" si="99"/>
        <v>0.90909090909090906</v>
      </c>
      <c r="W378" s="31">
        <f t="shared" si="100"/>
        <v>13.636363636363635</v>
      </c>
      <c r="X378" s="31">
        <f t="shared" si="101"/>
        <v>14.545454545454545</v>
      </c>
      <c r="Z378" s="15">
        <v>0</v>
      </c>
      <c r="AA378" s="15">
        <v>0</v>
      </c>
      <c r="AB378" s="31">
        <f t="shared" si="85"/>
        <v>0</v>
      </c>
      <c r="AC378" s="31">
        <f t="shared" si="86"/>
        <v>0</v>
      </c>
      <c r="AE378" s="15">
        <v>1.2999999999999999E-2</v>
      </c>
      <c r="AF378" s="15">
        <v>2.5999999999999999E-2</v>
      </c>
      <c r="AG378" s="38">
        <f t="shared" si="87"/>
        <v>11.818181818181818</v>
      </c>
      <c r="AH378" s="38">
        <f t="shared" si="88"/>
        <v>23.636363636363637</v>
      </c>
    </row>
    <row r="379" spans="1:34" ht="14.5" x14ac:dyDescent="0.35">
      <c r="A379" s="39" t="s">
        <v>643</v>
      </c>
      <c r="B379" s="39" t="s">
        <v>727</v>
      </c>
      <c r="C379" s="39" t="s">
        <v>876</v>
      </c>
      <c r="D379" t="s">
        <v>59</v>
      </c>
      <c r="E379">
        <v>0.28000000000000003</v>
      </c>
      <c r="F379">
        <v>0</v>
      </c>
      <c r="G379">
        <v>0</v>
      </c>
      <c r="H379">
        <v>0</v>
      </c>
      <c r="I379" s="29">
        <f t="shared" si="89"/>
        <v>0.28000000000000003</v>
      </c>
      <c r="J379" s="31">
        <f t="shared" si="90"/>
        <v>0</v>
      </c>
      <c r="K379" s="31">
        <f t="shared" si="91"/>
        <v>0</v>
      </c>
      <c r="L379" s="31">
        <f t="shared" si="92"/>
        <v>0</v>
      </c>
      <c r="M379" s="31">
        <f t="shared" si="93"/>
        <v>100</v>
      </c>
      <c r="N379" s="45">
        <f t="shared" si="94"/>
        <v>100</v>
      </c>
      <c r="O379">
        <v>0</v>
      </c>
      <c r="P379">
        <v>0</v>
      </c>
      <c r="Q379" s="15">
        <f t="shared" si="95"/>
        <v>0</v>
      </c>
      <c r="R379">
        <v>0</v>
      </c>
      <c r="S379" s="29">
        <f t="shared" si="96"/>
        <v>0</v>
      </c>
      <c r="T379" s="31">
        <f t="shared" si="97"/>
        <v>0</v>
      </c>
      <c r="U379" s="31">
        <f t="shared" si="98"/>
        <v>0</v>
      </c>
      <c r="V379" s="31">
        <f t="shared" si="99"/>
        <v>0</v>
      </c>
      <c r="W379" s="31">
        <f t="shared" si="100"/>
        <v>0</v>
      </c>
      <c r="X379" s="31">
        <f t="shared" si="101"/>
        <v>0</v>
      </c>
      <c r="Z379" s="15">
        <v>0</v>
      </c>
      <c r="AA379" s="15">
        <v>0</v>
      </c>
      <c r="AB379" s="31">
        <f t="shared" si="85"/>
        <v>0</v>
      </c>
      <c r="AC379" s="31">
        <f t="shared" si="86"/>
        <v>0</v>
      </c>
      <c r="AE379" s="15">
        <v>0</v>
      </c>
      <c r="AF379" s="15">
        <v>0</v>
      </c>
      <c r="AG379" s="38">
        <f t="shared" si="87"/>
        <v>0</v>
      </c>
      <c r="AH379" s="38">
        <f t="shared" si="88"/>
        <v>0</v>
      </c>
    </row>
    <row r="380" spans="1:34" ht="14.5" x14ac:dyDescent="0.35">
      <c r="A380" s="39" t="s">
        <v>644</v>
      </c>
      <c r="B380" s="39" t="s">
        <v>851</v>
      </c>
      <c r="C380" s="39" t="s">
        <v>876</v>
      </c>
      <c r="D380" t="s">
        <v>214</v>
      </c>
      <c r="E380">
        <v>0.27300000000000002</v>
      </c>
      <c r="F380">
        <v>1.2E-2</v>
      </c>
      <c r="G380">
        <v>3.2000000000000001E-2</v>
      </c>
      <c r="H380">
        <v>3.9E-2</v>
      </c>
      <c r="I380" s="29">
        <f t="shared" si="89"/>
        <v>0.19</v>
      </c>
      <c r="J380" s="31">
        <f t="shared" si="90"/>
        <v>4.3956043956043951</v>
      </c>
      <c r="K380" s="31">
        <f t="shared" si="91"/>
        <v>11.721611721611721</v>
      </c>
      <c r="L380" s="31">
        <f t="shared" si="92"/>
        <v>14.285714285714285</v>
      </c>
      <c r="M380" s="31">
        <f t="shared" si="93"/>
        <v>69.597069597069591</v>
      </c>
      <c r="N380" s="45">
        <f t="shared" si="94"/>
        <v>100</v>
      </c>
      <c r="O380">
        <v>0</v>
      </c>
      <c r="P380">
        <v>1.4E-2</v>
      </c>
      <c r="Q380" s="15">
        <f t="shared" si="95"/>
        <v>1.4E-2</v>
      </c>
      <c r="R380">
        <v>1.0999999999999999E-2</v>
      </c>
      <c r="S380" s="29">
        <f t="shared" si="96"/>
        <v>2.5000000000000001E-2</v>
      </c>
      <c r="T380" s="31">
        <f t="shared" si="97"/>
        <v>0</v>
      </c>
      <c r="U380" s="31">
        <f t="shared" si="98"/>
        <v>5.1282051282051277</v>
      </c>
      <c r="V380" s="31">
        <f t="shared" si="99"/>
        <v>5.1282051282051277</v>
      </c>
      <c r="W380" s="31">
        <f t="shared" si="100"/>
        <v>4.0293040293040292</v>
      </c>
      <c r="X380" s="31">
        <f t="shared" si="101"/>
        <v>9.1575091575091569</v>
      </c>
      <c r="Z380" s="15">
        <v>0</v>
      </c>
      <c r="AA380" s="15">
        <v>0</v>
      </c>
      <c r="AB380" s="31">
        <f t="shared" si="85"/>
        <v>0</v>
      </c>
      <c r="AC380" s="31">
        <f t="shared" si="86"/>
        <v>0</v>
      </c>
      <c r="AE380" s="15">
        <v>2.3E-2</v>
      </c>
      <c r="AF380" s="15">
        <v>1.2999999999999999E-2</v>
      </c>
      <c r="AG380" s="38">
        <f t="shared" si="87"/>
        <v>8.4249084249084234</v>
      </c>
      <c r="AH380" s="38">
        <f t="shared" si="88"/>
        <v>4.7619047619047619</v>
      </c>
    </row>
    <row r="381" spans="1:34" ht="14.5" x14ac:dyDescent="0.35">
      <c r="A381" s="39" t="s">
        <v>645</v>
      </c>
      <c r="B381" s="39" t="s">
        <v>852</v>
      </c>
      <c r="C381" s="39" t="s">
        <v>876</v>
      </c>
      <c r="D381" t="s">
        <v>59</v>
      </c>
      <c r="E381">
        <v>2.1999999999999999E-2</v>
      </c>
      <c r="F381">
        <v>0</v>
      </c>
      <c r="G381">
        <v>0</v>
      </c>
      <c r="H381">
        <v>0</v>
      </c>
      <c r="I381" s="29">
        <f t="shared" si="89"/>
        <v>2.1999999999999999E-2</v>
      </c>
      <c r="J381" s="31">
        <f t="shared" si="90"/>
        <v>0</v>
      </c>
      <c r="K381" s="31">
        <f t="shared" si="91"/>
        <v>0</v>
      </c>
      <c r="L381" s="31">
        <f t="shared" si="92"/>
        <v>0</v>
      </c>
      <c r="M381" s="31">
        <f t="shared" si="93"/>
        <v>100</v>
      </c>
      <c r="N381" s="45">
        <f t="shared" si="94"/>
        <v>100</v>
      </c>
      <c r="O381">
        <v>1E-3</v>
      </c>
      <c r="P381">
        <v>0</v>
      </c>
      <c r="Q381" s="15">
        <f t="shared" si="95"/>
        <v>1E-3</v>
      </c>
      <c r="R381">
        <v>0</v>
      </c>
      <c r="S381" s="29">
        <f t="shared" si="96"/>
        <v>1E-3</v>
      </c>
      <c r="T381" s="31">
        <f t="shared" si="97"/>
        <v>4.5454545454545459</v>
      </c>
      <c r="U381" s="31">
        <f t="shared" si="98"/>
        <v>0</v>
      </c>
      <c r="V381" s="31">
        <f t="shared" si="99"/>
        <v>4.5454545454545459</v>
      </c>
      <c r="W381" s="31">
        <f t="shared" si="100"/>
        <v>0</v>
      </c>
      <c r="X381" s="31">
        <f t="shared" si="101"/>
        <v>4.5454545454545459</v>
      </c>
      <c r="Z381" s="15">
        <v>0</v>
      </c>
      <c r="AA381" s="15">
        <v>0</v>
      </c>
      <c r="AB381" s="31">
        <f t="shared" si="85"/>
        <v>0</v>
      </c>
      <c r="AC381" s="31">
        <f t="shared" si="86"/>
        <v>0</v>
      </c>
      <c r="AE381" s="15">
        <v>0</v>
      </c>
      <c r="AF381" s="15">
        <v>4.0000000000000001E-3</v>
      </c>
      <c r="AG381" s="38">
        <f t="shared" si="87"/>
        <v>0</v>
      </c>
      <c r="AH381" s="38">
        <f t="shared" si="88"/>
        <v>18.181818181818183</v>
      </c>
    </row>
    <row r="382" spans="1:34" ht="14.5" x14ac:dyDescent="0.35">
      <c r="A382" s="39" t="s">
        <v>646</v>
      </c>
      <c r="B382" s="39" t="s">
        <v>853</v>
      </c>
      <c r="C382" s="39" t="s">
        <v>876</v>
      </c>
      <c r="D382" t="s">
        <v>214</v>
      </c>
      <c r="E382">
        <v>2.4E-2</v>
      </c>
      <c r="F382">
        <v>0</v>
      </c>
      <c r="G382">
        <v>0</v>
      </c>
      <c r="H382">
        <v>0</v>
      </c>
      <c r="I382" s="29">
        <f t="shared" si="89"/>
        <v>2.4E-2</v>
      </c>
      <c r="J382" s="31">
        <f t="shared" si="90"/>
        <v>0</v>
      </c>
      <c r="K382" s="31">
        <f t="shared" si="91"/>
        <v>0</v>
      </c>
      <c r="L382" s="31">
        <f t="shared" si="92"/>
        <v>0</v>
      </c>
      <c r="M382" s="31">
        <f t="shared" si="93"/>
        <v>100</v>
      </c>
      <c r="N382" s="45">
        <f t="shared" si="94"/>
        <v>100</v>
      </c>
      <c r="O382">
        <v>0</v>
      </c>
      <c r="P382">
        <v>0</v>
      </c>
      <c r="Q382" s="15">
        <f t="shared" si="95"/>
        <v>0</v>
      </c>
      <c r="R382">
        <v>0</v>
      </c>
      <c r="S382" s="29">
        <f t="shared" si="96"/>
        <v>0</v>
      </c>
      <c r="T382" s="31">
        <f t="shared" si="97"/>
        <v>0</v>
      </c>
      <c r="U382" s="31">
        <f t="shared" si="98"/>
        <v>0</v>
      </c>
      <c r="V382" s="31">
        <f t="shared" si="99"/>
        <v>0</v>
      </c>
      <c r="W382" s="31">
        <f t="shared" si="100"/>
        <v>0</v>
      </c>
      <c r="X382" s="31">
        <f t="shared" si="101"/>
        <v>0</v>
      </c>
      <c r="Z382" s="15">
        <v>0</v>
      </c>
      <c r="AA382" s="15">
        <v>0</v>
      </c>
      <c r="AB382" s="31">
        <f t="shared" si="85"/>
        <v>0</v>
      </c>
      <c r="AC382" s="31">
        <f t="shared" si="86"/>
        <v>0</v>
      </c>
      <c r="AE382" s="15">
        <v>0</v>
      </c>
      <c r="AF382" s="15">
        <v>0</v>
      </c>
      <c r="AG382" s="38">
        <f t="shared" si="87"/>
        <v>0</v>
      </c>
      <c r="AH382" s="38">
        <f t="shared" si="88"/>
        <v>0</v>
      </c>
    </row>
    <row r="383" spans="1:34" ht="14.5" x14ac:dyDescent="0.35">
      <c r="A383" s="39" t="s">
        <v>647</v>
      </c>
      <c r="B383" s="39" t="s">
        <v>854</v>
      </c>
      <c r="C383" s="39" t="s">
        <v>876</v>
      </c>
      <c r="D383" t="s">
        <v>214</v>
      </c>
      <c r="E383">
        <v>1.4E-2</v>
      </c>
      <c r="F383">
        <v>0</v>
      </c>
      <c r="G383">
        <v>0</v>
      </c>
      <c r="H383">
        <v>0</v>
      </c>
      <c r="I383" s="29">
        <f t="shared" si="89"/>
        <v>1.4E-2</v>
      </c>
      <c r="J383" s="31">
        <f t="shared" si="90"/>
        <v>0</v>
      </c>
      <c r="K383" s="31">
        <f t="shared" si="91"/>
        <v>0</v>
      </c>
      <c r="L383" s="31">
        <f t="shared" si="92"/>
        <v>0</v>
      </c>
      <c r="M383" s="31">
        <f t="shared" si="93"/>
        <v>100</v>
      </c>
      <c r="N383" s="45">
        <f t="shared" si="94"/>
        <v>100</v>
      </c>
      <c r="O383">
        <v>0</v>
      </c>
      <c r="P383">
        <v>0</v>
      </c>
      <c r="Q383" s="15">
        <f t="shared" si="95"/>
        <v>0</v>
      </c>
      <c r="R383">
        <v>0</v>
      </c>
      <c r="S383" s="29">
        <f t="shared" si="96"/>
        <v>0</v>
      </c>
      <c r="T383" s="31">
        <f t="shared" si="97"/>
        <v>0</v>
      </c>
      <c r="U383" s="31">
        <f t="shared" si="98"/>
        <v>0</v>
      </c>
      <c r="V383" s="31">
        <f t="shared" si="99"/>
        <v>0</v>
      </c>
      <c r="W383" s="31">
        <f t="shared" si="100"/>
        <v>0</v>
      </c>
      <c r="X383" s="31">
        <f t="shared" si="101"/>
        <v>0</v>
      </c>
      <c r="Z383" s="15">
        <v>0</v>
      </c>
      <c r="AA383" s="15">
        <v>0</v>
      </c>
      <c r="AB383" s="31">
        <f t="shared" si="85"/>
        <v>0</v>
      </c>
      <c r="AC383" s="31">
        <f t="shared" si="86"/>
        <v>0</v>
      </c>
      <c r="AE383" s="15">
        <v>0</v>
      </c>
      <c r="AF383" s="15">
        <v>0</v>
      </c>
      <c r="AG383" s="38">
        <f t="shared" si="87"/>
        <v>0</v>
      </c>
      <c r="AH383" s="38">
        <f t="shared" si="88"/>
        <v>0</v>
      </c>
    </row>
    <row r="384" spans="1:34" ht="14.5" x14ac:dyDescent="0.35">
      <c r="A384" s="39" t="s">
        <v>648</v>
      </c>
      <c r="B384" s="39" t="s">
        <v>855</v>
      </c>
      <c r="C384" s="39" t="s">
        <v>876</v>
      </c>
      <c r="D384" t="s">
        <v>214</v>
      </c>
      <c r="E384">
        <v>0.35299999999999998</v>
      </c>
      <c r="F384">
        <v>0</v>
      </c>
      <c r="G384">
        <v>0</v>
      </c>
      <c r="H384">
        <v>0</v>
      </c>
      <c r="I384" s="29">
        <f t="shared" si="89"/>
        <v>0.35299999999999998</v>
      </c>
      <c r="J384" s="31">
        <f t="shared" si="90"/>
        <v>0</v>
      </c>
      <c r="K384" s="31">
        <f t="shared" si="91"/>
        <v>0</v>
      </c>
      <c r="L384" s="31">
        <f t="shared" si="92"/>
        <v>0</v>
      </c>
      <c r="M384" s="31">
        <f t="shared" si="93"/>
        <v>100</v>
      </c>
      <c r="N384" s="45">
        <f t="shared" si="94"/>
        <v>100</v>
      </c>
      <c r="O384">
        <v>0.127</v>
      </c>
      <c r="P384">
        <v>0.08</v>
      </c>
      <c r="Q384" s="15">
        <f t="shared" si="95"/>
        <v>0.20700000000000002</v>
      </c>
      <c r="R384">
        <v>8.7999999999999995E-2</v>
      </c>
      <c r="S384" s="29">
        <f t="shared" si="96"/>
        <v>0.29500000000000004</v>
      </c>
      <c r="T384" s="31">
        <f t="shared" si="97"/>
        <v>35.977337110481585</v>
      </c>
      <c r="U384" s="31">
        <f t="shared" si="98"/>
        <v>22.6628895184136</v>
      </c>
      <c r="V384" s="31">
        <f t="shared" si="99"/>
        <v>58.640226628895185</v>
      </c>
      <c r="W384" s="31">
        <f t="shared" si="100"/>
        <v>24.929178470254957</v>
      </c>
      <c r="X384" s="31">
        <f t="shared" si="101"/>
        <v>83.56940509915016</v>
      </c>
      <c r="Z384" s="15">
        <v>0</v>
      </c>
      <c r="AA384" s="15">
        <v>0</v>
      </c>
      <c r="AB384" s="31">
        <f t="shared" si="85"/>
        <v>0</v>
      </c>
      <c r="AC384" s="31">
        <f t="shared" si="86"/>
        <v>0</v>
      </c>
      <c r="AE384" s="15">
        <v>0.15</v>
      </c>
      <c r="AF384" s="15">
        <v>9.8000000000000004E-2</v>
      </c>
      <c r="AG384" s="38">
        <f t="shared" si="87"/>
        <v>42.492917847025495</v>
      </c>
      <c r="AH384" s="38">
        <f t="shared" si="88"/>
        <v>27.762039660056658</v>
      </c>
    </row>
    <row r="385" spans="1:34" ht="14.5" x14ac:dyDescent="0.35">
      <c r="A385" s="39" t="s">
        <v>649</v>
      </c>
      <c r="B385" s="39" t="s">
        <v>856</v>
      </c>
      <c r="C385" s="39" t="s">
        <v>876</v>
      </c>
      <c r="D385" t="s">
        <v>214</v>
      </c>
      <c r="E385">
        <v>0.05</v>
      </c>
      <c r="F385">
        <v>0</v>
      </c>
      <c r="G385">
        <v>0</v>
      </c>
      <c r="H385">
        <v>0</v>
      </c>
      <c r="I385" s="29">
        <f t="shared" si="89"/>
        <v>0.05</v>
      </c>
      <c r="J385" s="31">
        <f t="shared" si="90"/>
        <v>0</v>
      </c>
      <c r="K385" s="31">
        <f t="shared" si="91"/>
        <v>0</v>
      </c>
      <c r="L385" s="31">
        <f t="shared" si="92"/>
        <v>0</v>
      </c>
      <c r="M385" s="31">
        <f t="shared" si="93"/>
        <v>100</v>
      </c>
      <c r="N385" s="45">
        <f t="shared" si="94"/>
        <v>100</v>
      </c>
      <c r="O385">
        <v>1E-3</v>
      </c>
      <c r="P385">
        <v>1E-3</v>
      </c>
      <c r="Q385" s="15">
        <f t="shared" si="95"/>
        <v>2E-3</v>
      </c>
      <c r="R385">
        <v>6.0000000000000001E-3</v>
      </c>
      <c r="S385" s="29">
        <f t="shared" si="96"/>
        <v>8.0000000000000002E-3</v>
      </c>
      <c r="T385" s="31">
        <f t="shared" si="97"/>
        <v>2</v>
      </c>
      <c r="U385" s="31">
        <f t="shared" si="98"/>
        <v>2</v>
      </c>
      <c r="V385" s="31">
        <f t="shared" si="99"/>
        <v>4</v>
      </c>
      <c r="W385" s="31">
        <f t="shared" si="100"/>
        <v>12</v>
      </c>
      <c r="X385" s="31">
        <f t="shared" si="101"/>
        <v>16</v>
      </c>
      <c r="Z385" s="15">
        <v>0</v>
      </c>
      <c r="AA385" s="15">
        <v>0</v>
      </c>
      <c r="AB385" s="31">
        <f t="shared" si="85"/>
        <v>0</v>
      </c>
      <c r="AC385" s="31">
        <f t="shared" si="86"/>
        <v>0</v>
      </c>
      <c r="AE385" s="15">
        <v>5.0000000000000001E-3</v>
      </c>
      <c r="AF385" s="15">
        <v>8.9999999999999993E-3</v>
      </c>
      <c r="AG385" s="38">
        <f t="shared" si="87"/>
        <v>10</v>
      </c>
      <c r="AH385" s="38">
        <f t="shared" si="88"/>
        <v>17.999999999999996</v>
      </c>
    </row>
    <row r="386" spans="1:34" ht="14.5" x14ac:dyDescent="0.35">
      <c r="A386" s="39" t="s">
        <v>650</v>
      </c>
      <c r="B386" s="39" t="s">
        <v>857</v>
      </c>
      <c r="C386" s="39" t="s">
        <v>876</v>
      </c>
      <c r="D386" t="s">
        <v>51</v>
      </c>
      <c r="E386">
        <v>7.5999999999999998E-2</v>
      </c>
      <c r="F386">
        <v>0</v>
      </c>
      <c r="G386">
        <v>0</v>
      </c>
      <c r="H386">
        <v>0</v>
      </c>
      <c r="I386" s="29">
        <f t="shared" si="89"/>
        <v>7.5999999999999998E-2</v>
      </c>
      <c r="J386" s="31">
        <f t="shared" si="90"/>
        <v>0</v>
      </c>
      <c r="K386" s="31">
        <f t="shared" si="91"/>
        <v>0</v>
      </c>
      <c r="L386" s="31">
        <f t="shared" si="92"/>
        <v>0</v>
      </c>
      <c r="M386" s="31">
        <f t="shared" si="93"/>
        <v>100</v>
      </c>
      <c r="N386" s="45">
        <f t="shared" si="94"/>
        <v>100</v>
      </c>
      <c r="O386">
        <v>0</v>
      </c>
      <c r="P386">
        <v>0</v>
      </c>
      <c r="Q386" s="15">
        <f t="shared" si="95"/>
        <v>0</v>
      </c>
      <c r="R386">
        <v>0</v>
      </c>
      <c r="S386" s="29">
        <f t="shared" si="96"/>
        <v>0</v>
      </c>
      <c r="T386" s="31">
        <f t="shared" si="97"/>
        <v>0</v>
      </c>
      <c r="U386" s="31">
        <f t="shared" si="98"/>
        <v>0</v>
      </c>
      <c r="V386" s="31">
        <f t="shared" si="99"/>
        <v>0</v>
      </c>
      <c r="W386" s="31">
        <f t="shared" si="100"/>
        <v>0</v>
      </c>
      <c r="X386" s="31">
        <f t="shared" si="101"/>
        <v>0</v>
      </c>
      <c r="Z386" s="15">
        <v>0</v>
      </c>
      <c r="AA386" s="15">
        <v>0</v>
      </c>
      <c r="AB386" s="31">
        <f t="shared" ref="AB386:AB404" si="102">(Z386/E386)*100</f>
        <v>0</v>
      </c>
      <c r="AC386" s="31">
        <f t="shared" ref="AC386:AC404" si="103">(AA386/E386)*100</f>
        <v>0</v>
      </c>
      <c r="AE386" s="15">
        <v>0</v>
      </c>
      <c r="AF386" s="15">
        <v>0</v>
      </c>
      <c r="AG386" s="38">
        <f t="shared" ref="AG386:AG404" si="104">(AE386/E386)*100</f>
        <v>0</v>
      </c>
      <c r="AH386" s="38">
        <f t="shared" ref="AH386:AH404" si="105">(AF386/E386)*100</f>
        <v>0</v>
      </c>
    </row>
    <row r="387" spans="1:34" ht="14.5" x14ac:dyDescent="0.35">
      <c r="A387" s="39" t="s">
        <v>651</v>
      </c>
      <c r="B387" s="39" t="s">
        <v>858</v>
      </c>
      <c r="C387" s="39" t="s">
        <v>876</v>
      </c>
      <c r="D387" t="s">
        <v>214</v>
      </c>
      <c r="E387">
        <v>0.54500000000000004</v>
      </c>
      <c r="F387">
        <v>0</v>
      </c>
      <c r="G387">
        <v>0</v>
      </c>
      <c r="H387">
        <v>0</v>
      </c>
      <c r="I387" s="29">
        <f t="shared" ref="I387:I404" si="106">E387-F387-G387-H387</f>
        <v>0.54500000000000004</v>
      </c>
      <c r="J387" s="31">
        <f t="shared" ref="J387:J404" si="107">F387/E387*100</f>
        <v>0</v>
      </c>
      <c r="K387" s="31">
        <f t="shared" ref="K387:K404" si="108">G387/E387*100</f>
        <v>0</v>
      </c>
      <c r="L387" s="31">
        <f t="shared" ref="L387:L404" si="109">H387/E387*100</f>
        <v>0</v>
      </c>
      <c r="M387" s="31">
        <f t="shared" ref="M387:M404" si="110">I387/E387*100</f>
        <v>100</v>
      </c>
      <c r="N387" s="45">
        <f t="shared" ref="N387:N404" si="111">SUM(J387:M387)</f>
        <v>100</v>
      </c>
      <c r="O387">
        <v>0</v>
      </c>
      <c r="P387">
        <v>3.0000000000000001E-3</v>
      </c>
      <c r="Q387" s="15">
        <f t="shared" ref="Q387:Q404" si="112">O387+P387</f>
        <v>3.0000000000000001E-3</v>
      </c>
      <c r="R387">
        <v>1.4999999999999999E-2</v>
      </c>
      <c r="S387" s="29">
        <f t="shared" ref="S387:S404" si="113">Q387+R387</f>
        <v>1.7999999999999999E-2</v>
      </c>
      <c r="T387" s="31">
        <f t="shared" ref="T387:T404" si="114">O387/E387*100</f>
        <v>0</v>
      </c>
      <c r="U387" s="31">
        <f t="shared" ref="U387:U404" si="115">P387/E387*100</f>
        <v>0.55045871559633019</v>
      </c>
      <c r="V387" s="31">
        <f t="shared" ref="V387:V404" si="116">Q387/E387*100</f>
        <v>0.55045871559633019</v>
      </c>
      <c r="W387" s="31">
        <f t="shared" ref="W387:W404" si="117">R387/E387*100</f>
        <v>2.7522935779816513</v>
      </c>
      <c r="X387" s="31">
        <f t="shared" ref="X387:X404" si="118">S387/E387*100</f>
        <v>3.3027522935779809</v>
      </c>
      <c r="Z387" s="15">
        <v>0</v>
      </c>
      <c r="AA387" s="15">
        <v>0</v>
      </c>
      <c r="AB387" s="31">
        <f t="shared" si="102"/>
        <v>0</v>
      </c>
      <c r="AC387" s="31">
        <f t="shared" si="103"/>
        <v>0</v>
      </c>
      <c r="AE387" s="15">
        <v>4.0000000000000001E-3</v>
      </c>
      <c r="AF387" s="15">
        <v>2.1999999999999999E-2</v>
      </c>
      <c r="AG387" s="38">
        <f t="shared" si="104"/>
        <v>0.7339449541284403</v>
      </c>
      <c r="AH387" s="38">
        <f t="shared" si="105"/>
        <v>4.0366972477064218</v>
      </c>
    </row>
    <row r="388" spans="1:34" ht="14.5" x14ac:dyDescent="0.35">
      <c r="A388" s="39" t="s">
        <v>652</v>
      </c>
      <c r="B388" s="39" t="s">
        <v>859</v>
      </c>
      <c r="C388" s="39" t="s">
        <v>876</v>
      </c>
      <c r="D388" t="s">
        <v>214</v>
      </c>
      <c r="E388">
        <v>0.16900000000000001</v>
      </c>
      <c r="F388">
        <v>0</v>
      </c>
      <c r="G388">
        <v>0</v>
      </c>
      <c r="H388">
        <v>0</v>
      </c>
      <c r="I388" s="29">
        <f t="shared" si="106"/>
        <v>0.16900000000000001</v>
      </c>
      <c r="J388" s="31">
        <f t="shared" si="107"/>
        <v>0</v>
      </c>
      <c r="K388" s="31">
        <f t="shared" si="108"/>
        <v>0</v>
      </c>
      <c r="L388" s="31">
        <f t="shared" si="109"/>
        <v>0</v>
      </c>
      <c r="M388" s="31">
        <f t="shared" si="110"/>
        <v>100</v>
      </c>
      <c r="N388" s="45">
        <f t="shared" si="111"/>
        <v>100</v>
      </c>
      <c r="O388">
        <v>0</v>
      </c>
      <c r="P388">
        <v>0</v>
      </c>
      <c r="Q388" s="15">
        <f t="shared" si="112"/>
        <v>0</v>
      </c>
      <c r="R388">
        <v>0</v>
      </c>
      <c r="S388" s="29">
        <f t="shared" si="113"/>
        <v>0</v>
      </c>
      <c r="T388" s="31">
        <f t="shared" si="114"/>
        <v>0</v>
      </c>
      <c r="U388" s="31">
        <f t="shared" si="115"/>
        <v>0</v>
      </c>
      <c r="V388" s="31">
        <f t="shared" si="116"/>
        <v>0</v>
      </c>
      <c r="W388" s="31">
        <f t="shared" si="117"/>
        <v>0</v>
      </c>
      <c r="X388" s="31">
        <f t="shared" si="118"/>
        <v>0</v>
      </c>
      <c r="Z388" s="15">
        <v>0</v>
      </c>
      <c r="AA388" s="15">
        <v>0</v>
      </c>
      <c r="AB388" s="31">
        <f t="shared" si="102"/>
        <v>0</v>
      </c>
      <c r="AC388" s="31">
        <f t="shared" si="103"/>
        <v>0</v>
      </c>
      <c r="AE388" s="15">
        <v>0</v>
      </c>
      <c r="AF388" s="15">
        <v>0</v>
      </c>
      <c r="AG388" s="38">
        <f t="shared" si="104"/>
        <v>0</v>
      </c>
      <c r="AH388" s="38">
        <f t="shared" si="105"/>
        <v>0</v>
      </c>
    </row>
    <row r="389" spans="1:34" ht="14.5" x14ac:dyDescent="0.35">
      <c r="A389" s="39" t="s">
        <v>653</v>
      </c>
      <c r="B389" s="39" t="s">
        <v>860</v>
      </c>
      <c r="C389" s="39" t="s">
        <v>876</v>
      </c>
      <c r="D389" t="s">
        <v>214</v>
      </c>
      <c r="E389">
        <v>0.72599999999999998</v>
      </c>
      <c r="F389">
        <v>0</v>
      </c>
      <c r="G389">
        <v>0</v>
      </c>
      <c r="H389">
        <v>0</v>
      </c>
      <c r="I389" s="29">
        <f t="shared" si="106"/>
        <v>0.72599999999999998</v>
      </c>
      <c r="J389" s="31">
        <f t="shared" si="107"/>
        <v>0</v>
      </c>
      <c r="K389" s="31">
        <f t="shared" si="108"/>
        <v>0</v>
      </c>
      <c r="L389" s="31">
        <f t="shared" si="109"/>
        <v>0</v>
      </c>
      <c r="M389" s="31">
        <f t="shared" si="110"/>
        <v>100</v>
      </c>
      <c r="N389" s="45">
        <f t="shared" si="111"/>
        <v>100</v>
      </c>
      <c r="O389">
        <v>0.01</v>
      </c>
      <c r="P389">
        <v>1.2E-2</v>
      </c>
      <c r="Q389" s="15">
        <f t="shared" si="112"/>
        <v>2.1999999999999999E-2</v>
      </c>
      <c r="R389">
        <v>0.122</v>
      </c>
      <c r="S389" s="29">
        <f t="shared" si="113"/>
        <v>0.14399999999999999</v>
      </c>
      <c r="T389" s="31">
        <f t="shared" si="114"/>
        <v>1.3774104683195594</v>
      </c>
      <c r="U389" s="31">
        <f t="shared" si="115"/>
        <v>1.6528925619834711</v>
      </c>
      <c r="V389" s="31">
        <f t="shared" si="116"/>
        <v>3.0303030303030303</v>
      </c>
      <c r="W389" s="31">
        <f t="shared" si="117"/>
        <v>16.804407713498623</v>
      </c>
      <c r="X389" s="31">
        <f t="shared" si="118"/>
        <v>19.834710743801651</v>
      </c>
      <c r="Z389" s="15">
        <v>0</v>
      </c>
      <c r="AA389" s="15">
        <v>0</v>
      </c>
      <c r="AB389" s="31">
        <f t="shared" si="102"/>
        <v>0</v>
      </c>
      <c r="AC389" s="31">
        <f t="shared" si="103"/>
        <v>0</v>
      </c>
      <c r="AE389" s="15">
        <v>0.12</v>
      </c>
      <c r="AF389" s="15">
        <v>0.14399999999999999</v>
      </c>
      <c r="AG389" s="38">
        <f t="shared" si="104"/>
        <v>16.528925619834713</v>
      </c>
      <c r="AH389" s="38">
        <f t="shared" si="105"/>
        <v>19.834710743801651</v>
      </c>
    </row>
    <row r="390" spans="1:34" ht="14.5" x14ac:dyDescent="0.35">
      <c r="A390" s="39" t="s">
        <v>654</v>
      </c>
      <c r="B390" s="39" t="s">
        <v>861</v>
      </c>
      <c r="C390" s="39" t="s">
        <v>876</v>
      </c>
      <c r="D390" t="s">
        <v>214</v>
      </c>
      <c r="E390">
        <v>0.30099999999999999</v>
      </c>
      <c r="F390">
        <v>0</v>
      </c>
      <c r="G390">
        <v>0</v>
      </c>
      <c r="H390">
        <v>0</v>
      </c>
      <c r="I390" s="29">
        <f t="shared" si="106"/>
        <v>0.30099999999999999</v>
      </c>
      <c r="J390" s="31">
        <f t="shared" si="107"/>
        <v>0</v>
      </c>
      <c r="K390" s="31">
        <f t="shared" si="108"/>
        <v>0</v>
      </c>
      <c r="L390" s="31">
        <f t="shared" si="109"/>
        <v>0</v>
      </c>
      <c r="M390" s="31">
        <f t="shared" si="110"/>
        <v>100</v>
      </c>
      <c r="N390" s="45">
        <f t="shared" si="111"/>
        <v>100</v>
      </c>
      <c r="O390">
        <v>0</v>
      </c>
      <c r="P390">
        <v>0</v>
      </c>
      <c r="Q390" s="15">
        <f t="shared" si="112"/>
        <v>0</v>
      </c>
      <c r="R390">
        <v>0</v>
      </c>
      <c r="S390" s="29">
        <f t="shared" si="113"/>
        <v>0</v>
      </c>
      <c r="T390" s="31">
        <f t="shared" si="114"/>
        <v>0</v>
      </c>
      <c r="U390" s="31">
        <f t="shared" si="115"/>
        <v>0</v>
      </c>
      <c r="V390" s="31">
        <f t="shared" si="116"/>
        <v>0</v>
      </c>
      <c r="W390" s="31">
        <f t="shared" si="117"/>
        <v>0</v>
      </c>
      <c r="X390" s="31">
        <f t="shared" si="118"/>
        <v>0</v>
      </c>
      <c r="Z390" s="15">
        <v>0</v>
      </c>
      <c r="AA390" s="15">
        <v>0</v>
      </c>
      <c r="AB390" s="31">
        <f t="shared" si="102"/>
        <v>0</v>
      </c>
      <c r="AC390" s="31">
        <f t="shared" si="103"/>
        <v>0</v>
      </c>
      <c r="AE390" s="15">
        <v>0</v>
      </c>
      <c r="AF390" s="15">
        <v>0</v>
      </c>
      <c r="AG390" s="38">
        <f t="shared" si="104"/>
        <v>0</v>
      </c>
      <c r="AH390" s="38">
        <f t="shared" si="105"/>
        <v>0</v>
      </c>
    </row>
    <row r="391" spans="1:34" ht="14.5" x14ac:dyDescent="0.35">
      <c r="A391" s="39" t="s">
        <v>655</v>
      </c>
      <c r="B391" s="39" t="s">
        <v>862</v>
      </c>
      <c r="C391" s="39" t="s">
        <v>876</v>
      </c>
      <c r="D391" t="s">
        <v>214</v>
      </c>
      <c r="E391">
        <v>4.7E-2</v>
      </c>
      <c r="F391">
        <v>0</v>
      </c>
      <c r="G391">
        <v>0</v>
      </c>
      <c r="H391">
        <v>0</v>
      </c>
      <c r="I391" s="29">
        <f t="shared" si="106"/>
        <v>4.7E-2</v>
      </c>
      <c r="J391" s="31">
        <f t="shared" si="107"/>
        <v>0</v>
      </c>
      <c r="K391" s="31">
        <f t="shared" si="108"/>
        <v>0</v>
      </c>
      <c r="L391" s="31">
        <f t="shared" si="109"/>
        <v>0</v>
      </c>
      <c r="M391" s="31">
        <f t="shared" si="110"/>
        <v>100</v>
      </c>
      <c r="N391" s="45">
        <f t="shared" si="111"/>
        <v>100</v>
      </c>
      <c r="O391">
        <v>0</v>
      </c>
      <c r="P391">
        <v>0</v>
      </c>
      <c r="Q391" s="15">
        <f t="shared" si="112"/>
        <v>0</v>
      </c>
      <c r="R391">
        <v>0</v>
      </c>
      <c r="S391" s="29">
        <f t="shared" si="113"/>
        <v>0</v>
      </c>
      <c r="T391" s="31">
        <f t="shared" si="114"/>
        <v>0</v>
      </c>
      <c r="U391" s="31">
        <f t="shared" si="115"/>
        <v>0</v>
      </c>
      <c r="V391" s="31">
        <f t="shared" si="116"/>
        <v>0</v>
      </c>
      <c r="W391" s="31">
        <f t="shared" si="117"/>
        <v>0</v>
      </c>
      <c r="X391" s="31">
        <f t="shared" si="118"/>
        <v>0</v>
      </c>
      <c r="Z391" s="15">
        <v>0</v>
      </c>
      <c r="AA391" s="15">
        <v>0</v>
      </c>
      <c r="AB391" s="31">
        <f t="shared" si="102"/>
        <v>0</v>
      </c>
      <c r="AC391" s="31">
        <f t="shared" si="103"/>
        <v>0</v>
      </c>
      <c r="AE391" s="15">
        <v>0</v>
      </c>
      <c r="AF391" s="15">
        <v>0</v>
      </c>
      <c r="AG391" s="38">
        <f t="shared" si="104"/>
        <v>0</v>
      </c>
      <c r="AH391" s="38">
        <f t="shared" si="105"/>
        <v>0</v>
      </c>
    </row>
    <row r="392" spans="1:34" ht="14.5" x14ac:dyDescent="0.35">
      <c r="A392" s="39" t="s">
        <v>656</v>
      </c>
      <c r="B392" s="39" t="s">
        <v>863</v>
      </c>
      <c r="C392" s="39" t="s">
        <v>876</v>
      </c>
      <c r="D392" t="s">
        <v>214</v>
      </c>
      <c r="E392">
        <v>6.2320000000000002</v>
      </c>
      <c r="F392">
        <v>0</v>
      </c>
      <c r="G392">
        <v>0</v>
      </c>
      <c r="H392">
        <v>0</v>
      </c>
      <c r="I392" s="29">
        <f t="shared" si="106"/>
        <v>6.2320000000000002</v>
      </c>
      <c r="J392" s="31">
        <f t="shared" si="107"/>
        <v>0</v>
      </c>
      <c r="K392" s="31">
        <f t="shared" si="108"/>
        <v>0</v>
      </c>
      <c r="L392" s="31">
        <f t="shared" si="109"/>
        <v>0</v>
      </c>
      <c r="M392" s="31">
        <f t="shared" si="110"/>
        <v>100</v>
      </c>
      <c r="N392" s="45">
        <f t="shared" si="111"/>
        <v>100</v>
      </c>
      <c r="O392">
        <v>0.11600000000000001</v>
      </c>
      <c r="P392">
        <v>0.121</v>
      </c>
      <c r="Q392" s="15">
        <f t="shared" si="112"/>
        <v>0.23699999999999999</v>
      </c>
      <c r="R392">
        <v>0.19600000000000001</v>
      </c>
      <c r="S392" s="29">
        <f t="shared" si="113"/>
        <v>0.433</v>
      </c>
      <c r="T392" s="31">
        <f t="shared" si="114"/>
        <v>1.8613607188703467</v>
      </c>
      <c r="U392" s="31">
        <f t="shared" si="115"/>
        <v>1.9415917843388961</v>
      </c>
      <c r="V392" s="31">
        <f t="shared" si="116"/>
        <v>3.8029525032092422</v>
      </c>
      <c r="W392" s="31">
        <f t="shared" si="117"/>
        <v>3.1450577663671373</v>
      </c>
      <c r="X392" s="31">
        <f t="shared" si="118"/>
        <v>6.9480102695763799</v>
      </c>
      <c r="Z392" s="15">
        <v>0</v>
      </c>
      <c r="AA392" s="15">
        <v>0</v>
      </c>
      <c r="AB392" s="31">
        <f t="shared" si="102"/>
        <v>0</v>
      </c>
      <c r="AC392" s="31">
        <f t="shared" si="103"/>
        <v>0</v>
      </c>
      <c r="AE392" s="15">
        <v>0.19600000000000001</v>
      </c>
      <c r="AF392" s="15">
        <v>0.23200000000000001</v>
      </c>
      <c r="AG392" s="38">
        <f t="shared" si="104"/>
        <v>3.1450577663671373</v>
      </c>
      <c r="AH392" s="38">
        <f t="shared" si="105"/>
        <v>3.7227214377406934</v>
      </c>
    </row>
    <row r="393" spans="1:34" ht="14.5" x14ac:dyDescent="0.35">
      <c r="A393" s="39" t="s">
        <v>657</v>
      </c>
      <c r="B393" s="39" t="s">
        <v>864</v>
      </c>
      <c r="C393" s="39" t="s">
        <v>876</v>
      </c>
      <c r="D393" t="s">
        <v>214</v>
      </c>
      <c r="E393">
        <v>3.22</v>
      </c>
      <c r="F393">
        <v>0</v>
      </c>
      <c r="G393">
        <v>0</v>
      </c>
      <c r="H393">
        <v>0</v>
      </c>
      <c r="I393" s="29">
        <f t="shared" si="106"/>
        <v>3.22</v>
      </c>
      <c r="J393" s="31">
        <f t="shared" si="107"/>
        <v>0</v>
      </c>
      <c r="K393" s="31">
        <f t="shared" si="108"/>
        <v>0</v>
      </c>
      <c r="L393" s="31">
        <f t="shared" si="109"/>
        <v>0</v>
      </c>
      <c r="M393" s="31">
        <f t="shared" si="110"/>
        <v>100</v>
      </c>
      <c r="N393" s="45">
        <f t="shared" si="111"/>
        <v>100</v>
      </c>
      <c r="O393">
        <v>8.6999999999999994E-2</v>
      </c>
      <c r="P393">
        <v>7.0999999999999994E-2</v>
      </c>
      <c r="Q393" s="15">
        <f t="shared" si="112"/>
        <v>0.15799999999999997</v>
      </c>
      <c r="R393">
        <v>0.30099999999999999</v>
      </c>
      <c r="S393" s="29">
        <f t="shared" si="113"/>
        <v>0.45899999999999996</v>
      </c>
      <c r="T393" s="31">
        <f t="shared" si="114"/>
        <v>2.7018633540372665</v>
      </c>
      <c r="U393" s="31">
        <f t="shared" si="115"/>
        <v>2.2049689440993783</v>
      </c>
      <c r="V393" s="31">
        <f t="shared" si="116"/>
        <v>4.9068322981366448</v>
      </c>
      <c r="W393" s="31">
        <f t="shared" si="117"/>
        <v>9.3478260869565197</v>
      </c>
      <c r="X393" s="31">
        <f t="shared" si="118"/>
        <v>14.254658385093165</v>
      </c>
      <c r="Z393" s="15">
        <v>0</v>
      </c>
      <c r="AA393" s="15">
        <v>0</v>
      </c>
      <c r="AB393" s="31">
        <f t="shared" si="102"/>
        <v>0</v>
      </c>
      <c r="AC393" s="31">
        <f t="shared" si="103"/>
        <v>0</v>
      </c>
      <c r="AE393" s="15">
        <v>0.11700000000000001</v>
      </c>
      <c r="AF393" s="15">
        <v>0.25900000000000001</v>
      </c>
      <c r="AG393" s="38">
        <f t="shared" si="104"/>
        <v>3.633540372670808</v>
      </c>
      <c r="AH393" s="38">
        <f t="shared" si="105"/>
        <v>8.0434782608695645</v>
      </c>
    </row>
    <row r="394" spans="1:34" ht="14.5" x14ac:dyDescent="0.35">
      <c r="A394" s="39" t="s">
        <v>658</v>
      </c>
      <c r="B394" s="39" t="s">
        <v>865</v>
      </c>
      <c r="C394" s="39" t="s">
        <v>876</v>
      </c>
      <c r="D394" t="s">
        <v>214</v>
      </c>
      <c r="E394">
        <v>6.8140000000000001</v>
      </c>
      <c r="F394">
        <v>0</v>
      </c>
      <c r="G394">
        <v>0</v>
      </c>
      <c r="H394">
        <v>0</v>
      </c>
      <c r="I394" s="29">
        <f t="shared" si="106"/>
        <v>6.8140000000000001</v>
      </c>
      <c r="J394" s="31">
        <f t="shared" si="107"/>
        <v>0</v>
      </c>
      <c r="K394" s="31">
        <f t="shared" si="108"/>
        <v>0</v>
      </c>
      <c r="L394" s="31">
        <f t="shared" si="109"/>
        <v>0</v>
      </c>
      <c r="M394" s="31">
        <f t="shared" si="110"/>
        <v>100</v>
      </c>
      <c r="N394" s="45">
        <f t="shared" si="111"/>
        <v>100</v>
      </c>
      <c r="O394">
        <v>0.109</v>
      </c>
      <c r="P394">
        <v>2.8000000000000001E-2</v>
      </c>
      <c r="Q394" s="15">
        <f t="shared" si="112"/>
        <v>0.13700000000000001</v>
      </c>
      <c r="R394">
        <v>0.14699999999999999</v>
      </c>
      <c r="S394" s="29">
        <f t="shared" si="113"/>
        <v>0.28400000000000003</v>
      </c>
      <c r="T394" s="31">
        <f t="shared" si="114"/>
        <v>1.599647783974171</v>
      </c>
      <c r="U394" s="31">
        <f t="shared" si="115"/>
        <v>0.41091869680070442</v>
      </c>
      <c r="V394" s="31">
        <f t="shared" si="116"/>
        <v>2.0105664807748758</v>
      </c>
      <c r="W394" s="31">
        <f t="shared" si="117"/>
        <v>2.1573231582036985</v>
      </c>
      <c r="X394" s="31">
        <f t="shared" si="118"/>
        <v>4.1678896389785738</v>
      </c>
      <c r="Z394" s="15">
        <v>0</v>
      </c>
      <c r="AA394" s="15">
        <v>0</v>
      </c>
      <c r="AB394" s="31">
        <f t="shared" si="102"/>
        <v>0</v>
      </c>
      <c r="AC394" s="31">
        <f t="shared" si="103"/>
        <v>0</v>
      </c>
      <c r="AE394" s="15">
        <v>5.0999999999999997E-2</v>
      </c>
      <c r="AF394" s="15">
        <v>0.16</v>
      </c>
      <c r="AG394" s="38">
        <f t="shared" si="104"/>
        <v>0.74845905488699727</v>
      </c>
      <c r="AH394" s="38">
        <f t="shared" si="105"/>
        <v>2.3481068388611681</v>
      </c>
    </row>
    <row r="395" spans="1:34" ht="14.5" x14ac:dyDescent="0.35">
      <c r="A395" s="39" t="s">
        <v>659</v>
      </c>
      <c r="B395" s="39" t="s">
        <v>866</v>
      </c>
      <c r="C395" s="39" t="s">
        <v>876</v>
      </c>
      <c r="D395" t="s">
        <v>214</v>
      </c>
      <c r="E395">
        <v>4.5629999999999997</v>
      </c>
      <c r="F395">
        <v>0</v>
      </c>
      <c r="G395">
        <v>0</v>
      </c>
      <c r="H395">
        <v>0</v>
      </c>
      <c r="I395" s="29">
        <f t="shared" si="106"/>
        <v>4.5629999999999997</v>
      </c>
      <c r="J395" s="31">
        <f t="shared" si="107"/>
        <v>0</v>
      </c>
      <c r="K395" s="31">
        <f t="shared" si="108"/>
        <v>0</v>
      </c>
      <c r="L395" s="31">
        <f t="shared" si="109"/>
        <v>0</v>
      </c>
      <c r="M395" s="31">
        <f t="shared" si="110"/>
        <v>100</v>
      </c>
      <c r="N395" s="45">
        <f t="shared" si="111"/>
        <v>100</v>
      </c>
      <c r="O395">
        <v>0.32400000000000001</v>
      </c>
      <c r="P395">
        <v>0.28000000000000003</v>
      </c>
      <c r="Q395" s="15">
        <f t="shared" si="112"/>
        <v>0.60400000000000009</v>
      </c>
      <c r="R395">
        <v>0.80100000000000005</v>
      </c>
      <c r="S395" s="29">
        <f t="shared" si="113"/>
        <v>1.4050000000000002</v>
      </c>
      <c r="T395" s="31">
        <f t="shared" si="114"/>
        <v>7.1005917159763312</v>
      </c>
      <c r="U395" s="31">
        <f t="shared" si="115"/>
        <v>6.136313828621522</v>
      </c>
      <c r="V395" s="31">
        <f t="shared" si="116"/>
        <v>13.236905544597855</v>
      </c>
      <c r="W395" s="31">
        <f t="shared" si="117"/>
        <v>17.554240631163708</v>
      </c>
      <c r="X395" s="31">
        <f t="shared" si="118"/>
        <v>30.791146175761568</v>
      </c>
      <c r="Z395" s="15">
        <v>0</v>
      </c>
      <c r="AA395" s="15">
        <v>0</v>
      </c>
      <c r="AB395" s="31">
        <f t="shared" si="102"/>
        <v>0</v>
      </c>
      <c r="AC395" s="31">
        <f t="shared" si="103"/>
        <v>0</v>
      </c>
      <c r="AE395" s="15">
        <v>0.47</v>
      </c>
      <c r="AF395" s="15">
        <v>0.57799999999999996</v>
      </c>
      <c r="AG395" s="38">
        <f t="shared" si="104"/>
        <v>10.300241069471838</v>
      </c>
      <c r="AH395" s="38">
        <f t="shared" si="105"/>
        <v>12.667104974797283</v>
      </c>
    </row>
    <row r="396" spans="1:34" ht="14.5" x14ac:dyDescent="0.35">
      <c r="A396" s="39" t="s">
        <v>660</v>
      </c>
      <c r="B396" s="39" t="s">
        <v>867</v>
      </c>
      <c r="C396" s="39" t="s">
        <v>876</v>
      </c>
      <c r="D396" t="s">
        <v>214</v>
      </c>
      <c r="E396">
        <v>2.4300000000000002</v>
      </c>
      <c r="F396">
        <v>7.5999999999999998E-2</v>
      </c>
      <c r="G396">
        <v>2.3540000000000001</v>
      </c>
      <c r="H396">
        <v>0</v>
      </c>
      <c r="I396" s="29">
        <f t="shared" si="106"/>
        <v>0</v>
      </c>
      <c r="J396" s="31">
        <f t="shared" si="107"/>
        <v>3.1275720164609049</v>
      </c>
      <c r="K396" s="31">
        <f t="shared" si="108"/>
        <v>96.872427983539083</v>
      </c>
      <c r="L396" s="31">
        <f t="shared" si="109"/>
        <v>0</v>
      </c>
      <c r="M396" s="31">
        <f t="shared" si="110"/>
        <v>0</v>
      </c>
      <c r="N396" s="45">
        <f t="shared" si="111"/>
        <v>99.999999999999986</v>
      </c>
      <c r="O396">
        <v>0</v>
      </c>
      <c r="P396">
        <v>0</v>
      </c>
      <c r="Q396" s="15">
        <f t="shared" si="112"/>
        <v>0</v>
      </c>
      <c r="R396">
        <v>0</v>
      </c>
      <c r="S396" s="29">
        <f t="shared" si="113"/>
        <v>0</v>
      </c>
      <c r="T396" s="31">
        <f t="shared" si="114"/>
        <v>0</v>
      </c>
      <c r="U396" s="31">
        <f t="shared" si="115"/>
        <v>0</v>
      </c>
      <c r="V396" s="31">
        <f t="shared" si="116"/>
        <v>0</v>
      </c>
      <c r="W396" s="31">
        <f t="shared" si="117"/>
        <v>0</v>
      </c>
      <c r="X396" s="31">
        <f t="shared" si="118"/>
        <v>0</v>
      </c>
      <c r="Z396" s="15">
        <v>0</v>
      </c>
      <c r="AA396" s="15">
        <v>0</v>
      </c>
      <c r="AB396" s="31">
        <f t="shared" si="102"/>
        <v>0</v>
      </c>
      <c r="AC396" s="31">
        <f t="shared" si="103"/>
        <v>0</v>
      </c>
      <c r="AE396" s="15">
        <v>0</v>
      </c>
      <c r="AF396" s="15">
        <v>0</v>
      </c>
      <c r="AG396" s="38">
        <f t="shared" si="104"/>
        <v>0</v>
      </c>
      <c r="AH396" s="38">
        <f t="shared" si="105"/>
        <v>0</v>
      </c>
    </row>
    <row r="397" spans="1:34" ht="14.5" x14ac:dyDescent="0.35">
      <c r="A397" s="39" t="s">
        <v>661</v>
      </c>
      <c r="B397" s="39" t="s">
        <v>868</v>
      </c>
      <c r="C397" s="39" t="s">
        <v>876</v>
      </c>
      <c r="D397" t="s">
        <v>51</v>
      </c>
      <c r="E397">
        <v>0.86399999999999999</v>
      </c>
      <c r="F397">
        <v>0</v>
      </c>
      <c r="G397">
        <v>0</v>
      </c>
      <c r="H397">
        <v>0</v>
      </c>
      <c r="I397" s="29">
        <f t="shared" si="106"/>
        <v>0.86399999999999999</v>
      </c>
      <c r="J397" s="31">
        <f t="shared" si="107"/>
        <v>0</v>
      </c>
      <c r="K397" s="31">
        <f t="shared" si="108"/>
        <v>0</v>
      </c>
      <c r="L397" s="31">
        <f t="shared" si="109"/>
        <v>0</v>
      </c>
      <c r="M397" s="31">
        <f t="shared" si="110"/>
        <v>100</v>
      </c>
      <c r="N397" s="45">
        <f t="shared" si="111"/>
        <v>100</v>
      </c>
      <c r="O397">
        <v>0.01</v>
      </c>
      <c r="P397">
        <v>6.7000000000000004E-2</v>
      </c>
      <c r="Q397" s="15">
        <f t="shared" si="112"/>
        <v>7.6999999999999999E-2</v>
      </c>
      <c r="R397">
        <v>9.6000000000000002E-2</v>
      </c>
      <c r="S397" s="29">
        <f t="shared" si="113"/>
        <v>0.17299999999999999</v>
      </c>
      <c r="T397" s="31">
        <f t="shared" si="114"/>
        <v>1.1574074074074074</v>
      </c>
      <c r="U397" s="31">
        <f t="shared" si="115"/>
        <v>7.7546296296296306</v>
      </c>
      <c r="V397" s="31">
        <f t="shared" si="116"/>
        <v>8.9120370370370363</v>
      </c>
      <c r="W397" s="31">
        <f t="shared" si="117"/>
        <v>11.111111111111112</v>
      </c>
      <c r="X397" s="31">
        <f t="shared" si="118"/>
        <v>20.023148148148149</v>
      </c>
      <c r="Z397" s="15">
        <v>0</v>
      </c>
      <c r="AA397" s="15">
        <v>0</v>
      </c>
      <c r="AB397" s="31">
        <f t="shared" si="102"/>
        <v>0</v>
      </c>
      <c r="AC397" s="31">
        <f t="shared" si="103"/>
        <v>0</v>
      </c>
      <c r="AE397" s="15">
        <v>0.14399999999999999</v>
      </c>
      <c r="AF397" s="15">
        <v>0.10299999999999999</v>
      </c>
      <c r="AG397" s="38">
        <f t="shared" si="104"/>
        <v>16.666666666666664</v>
      </c>
      <c r="AH397" s="38">
        <f t="shared" si="105"/>
        <v>11.921296296296296</v>
      </c>
    </row>
    <row r="398" spans="1:34" ht="14.5" x14ac:dyDescent="0.35">
      <c r="A398" s="39" t="s">
        <v>662</v>
      </c>
      <c r="B398" s="39" t="s">
        <v>869</v>
      </c>
      <c r="C398" s="39" t="s">
        <v>876</v>
      </c>
      <c r="D398" t="s">
        <v>51</v>
      </c>
      <c r="E398">
        <v>7.6849999999999996</v>
      </c>
      <c r="F398">
        <v>0</v>
      </c>
      <c r="G398">
        <v>1.6359999999999999</v>
      </c>
      <c r="H398">
        <v>6.048</v>
      </c>
      <c r="I398" s="29">
        <f t="shared" si="106"/>
        <v>9.9999999999944578E-4</v>
      </c>
      <c r="J398" s="31">
        <f t="shared" si="107"/>
        <v>0</v>
      </c>
      <c r="K398" s="31">
        <f t="shared" si="108"/>
        <v>21.28822381262199</v>
      </c>
      <c r="L398" s="31">
        <f t="shared" si="109"/>
        <v>78.698763825634359</v>
      </c>
      <c r="M398" s="31">
        <f t="shared" si="110"/>
        <v>1.3012361743649262E-2</v>
      </c>
      <c r="N398" s="45">
        <f t="shared" si="111"/>
        <v>100</v>
      </c>
      <c r="O398">
        <v>0.111</v>
      </c>
      <c r="P398">
        <v>3.5999999999999997E-2</v>
      </c>
      <c r="Q398" s="15">
        <f t="shared" si="112"/>
        <v>0.14699999999999999</v>
      </c>
      <c r="R398">
        <v>0.23400000000000001</v>
      </c>
      <c r="S398" s="29">
        <f t="shared" si="113"/>
        <v>0.38100000000000001</v>
      </c>
      <c r="T398" s="31">
        <f t="shared" si="114"/>
        <v>1.4443721535458687</v>
      </c>
      <c r="U398" s="31">
        <f t="shared" si="115"/>
        <v>0.46844502277163308</v>
      </c>
      <c r="V398" s="31">
        <f t="shared" si="116"/>
        <v>1.9128171763175015</v>
      </c>
      <c r="W398" s="31">
        <f t="shared" si="117"/>
        <v>3.0448926480156153</v>
      </c>
      <c r="X398" s="31">
        <f t="shared" si="118"/>
        <v>4.9577098243331168</v>
      </c>
      <c r="Z398" s="15">
        <v>0</v>
      </c>
      <c r="AA398" s="15">
        <v>0</v>
      </c>
      <c r="AB398" s="31">
        <f t="shared" si="102"/>
        <v>0</v>
      </c>
      <c r="AC398" s="31">
        <f t="shared" si="103"/>
        <v>0</v>
      </c>
      <c r="AE398" s="15">
        <v>3.7999999999999999E-2</v>
      </c>
      <c r="AF398" s="15">
        <v>0.19700000000000001</v>
      </c>
      <c r="AG398" s="38">
        <f t="shared" si="104"/>
        <v>0.49446974625894602</v>
      </c>
      <c r="AH398" s="38">
        <f t="shared" si="105"/>
        <v>2.5634352635003252</v>
      </c>
    </row>
    <row r="399" spans="1:34" ht="14.5" x14ac:dyDescent="0.35">
      <c r="A399" s="39" t="s">
        <v>663</v>
      </c>
      <c r="B399" s="39" t="s">
        <v>870</v>
      </c>
      <c r="C399" s="39" t="s">
        <v>876</v>
      </c>
      <c r="D399" t="s">
        <v>59</v>
      </c>
      <c r="E399">
        <v>0.13300000000000001</v>
      </c>
      <c r="F399">
        <v>0</v>
      </c>
      <c r="G399">
        <v>0</v>
      </c>
      <c r="H399">
        <v>0</v>
      </c>
      <c r="I399" s="29">
        <f t="shared" si="106"/>
        <v>0.13300000000000001</v>
      </c>
      <c r="J399" s="31">
        <f t="shared" si="107"/>
        <v>0</v>
      </c>
      <c r="K399" s="31">
        <f t="shared" si="108"/>
        <v>0</v>
      </c>
      <c r="L399" s="31">
        <f t="shared" si="109"/>
        <v>0</v>
      </c>
      <c r="M399" s="31">
        <f t="shared" si="110"/>
        <v>100</v>
      </c>
      <c r="N399" s="45">
        <f t="shared" si="111"/>
        <v>100</v>
      </c>
      <c r="O399">
        <v>0</v>
      </c>
      <c r="P399">
        <v>0</v>
      </c>
      <c r="Q399" s="15">
        <f t="shared" si="112"/>
        <v>0</v>
      </c>
      <c r="R399">
        <v>0</v>
      </c>
      <c r="S399" s="29">
        <f t="shared" si="113"/>
        <v>0</v>
      </c>
      <c r="T399" s="31">
        <f t="shared" si="114"/>
        <v>0</v>
      </c>
      <c r="U399" s="31">
        <f t="shared" si="115"/>
        <v>0</v>
      </c>
      <c r="V399" s="31">
        <f t="shared" si="116"/>
        <v>0</v>
      </c>
      <c r="W399" s="31">
        <f t="shared" si="117"/>
        <v>0</v>
      </c>
      <c r="X399" s="31">
        <f t="shared" si="118"/>
        <v>0</v>
      </c>
      <c r="Z399" s="15">
        <v>0</v>
      </c>
      <c r="AA399" s="15">
        <v>0</v>
      </c>
      <c r="AB399" s="31">
        <f t="shared" si="102"/>
        <v>0</v>
      </c>
      <c r="AC399" s="31">
        <f t="shared" si="103"/>
        <v>0</v>
      </c>
      <c r="AE399" s="15">
        <v>0</v>
      </c>
      <c r="AF399" s="15">
        <v>1E-3</v>
      </c>
      <c r="AG399" s="38">
        <f t="shared" si="104"/>
        <v>0</v>
      </c>
      <c r="AH399" s="38">
        <f t="shared" si="105"/>
        <v>0.75187969924812026</v>
      </c>
    </row>
    <row r="400" spans="1:34" ht="14.5" x14ac:dyDescent="0.35">
      <c r="A400" s="39" t="s">
        <v>664</v>
      </c>
      <c r="B400" s="39" t="s">
        <v>871</v>
      </c>
      <c r="C400" s="39" t="s">
        <v>876</v>
      </c>
      <c r="D400" t="s">
        <v>59</v>
      </c>
      <c r="E400">
        <v>49.481999999999999</v>
      </c>
      <c r="F400">
        <v>1.9550000000000001</v>
      </c>
      <c r="G400">
        <v>0</v>
      </c>
      <c r="H400">
        <v>0.83599999999999997</v>
      </c>
      <c r="I400" s="29">
        <f t="shared" si="106"/>
        <v>46.691000000000003</v>
      </c>
      <c r="J400" s="31">
        <f t="shared" si="107"/>
        <v>3.9509316519138276</v>
      </c>
      <c r="K400" s="31">
        <f t="shared" si="108"/>
        <v>0</v>
      </c>
      <c r="L400" s="31">
        <f t="shared" si="109"/>
        <v>1.6895032537084191</v>
      </c>
      <c r="M400" s="31">
        <f t="shared" si="110"/>
        <v>94.359565094377757</v>
      </c>
      <c r="N400" s="45">
        <f t="shared" si="111"/>
        <v>100</v>
      </c>
      <c r="O400">
        <v>1.248</v>
      </c>
      <c r="P400">
        <v>0.55200000000000005</v>
      </c>
      <c r="Q400" s="15">
        <f t="shared" si="112"/>
        <v>1.8</v>
      </c>
      <c r="R400">
        <v>1.9139999999999999</v>
      </c>
      <c r="S400" s="29">
        <f t="shared" si="113"/>
        <v>3.714</v>
      </c>
      <c r="T400" s="31">
        <f t="shared" si="114"/>
        <v>2.5221292591245303</v>
      </c>
      <c r="U400" s="31">
        <f t="shared" si="115"/>
        <v>1.1155571723050808</v>
      </c>
      <c r="V400" s="31">
        <f t="shared" si="116"/>
        <v>3.6376864314296111</v>
      </c>
      <c r="W400" s="31">
        <f t="shared" si="117"/>
        <v>3.8680732387534862</v>
      </c>
      <c r="X400" s="31">
        <f t="shared" si="118"/>
        <v>7.5057596701830969</v>
      </c>
      <c r="Z400" s="15">
        <v>0</v>
      </c>
      <c r="AA400" s="15">
        <v>0</v>
      </c>
      <c r="AB400" s="31">
        <f t="shared" si="102"/>
        <v>0</v>
      </c>
      <c r="AC400" s="31">
        <f t="shared" si="103"/>
        <v>0</v>
      </c>
      <c r="AE400" s="15">
        <v>1.5289999999999999</v>
      </c>
      <c r="AF400" s="15">
        <v>2.7480000000000002</v>
      </c>
      <c r="AG400" s="38">
        <f t="shared" si="104"/>
        <v>3.0900125298088192</v>
      </c>
      <c r="AH400" s="38">
        <f t="shared" si="105"/>
        <v>5.5535346186492065</v>
      </c>
    </row>
    <row r="401" spans="1:34" ht="14.5" x14ac:dyDescent="0.35">
      <c r="A401" s="39" t="s">
        <v>665</v>
      </c>
      <c r="B401" s="39" t="s">
        <v>872</v>
      </c>
      <c r="C401" s="39" t="s">
        <v>876</v>
      </c>
      <c r="D401" t="s">
        <v>214</v>
      </c>
      <c r="E401">
        <v>0.78100000000000003</v>
      </c>
      <c r="F401">
        <v>0</v>
      </c>
      <c r="G401">
        <v>0</v>
      </c>
      <c r="H401">
        <v>0</v>
      </c>
      <c r="I401" s="29">
        <f t="shared" si="106"/>
        <v>0.78100000000000003</v>
      </c>
      <c r="J401" s="31">
        <f t="shared" si="107"/>
        <v>0</v>
      </c>
      <c r="K401" s="31">
        <f t="shared" si="108"/>
        <v>0</v>
      </c>
      <c r="L401" s="31">
        <f t="shared" si="109"/>
        <v>0</v>
      </c>
      <c r="M401" s="31">
        <f t="shared" si="110"/>
        <v>100</v>
      </c>
      <c r="N401" s="45">
        <f t="shared" si="111"/>
        <v>100</v>
      </c>
      <c r="O401">
        <v>0</v>
      </c>
      <c r="P401">
        <v>0</v>
      </c>
      <c r="Q401" s="15">
        <f t="shared" si="112"/>
        <v>0</v>
      </c>
      <c r="R401">
        <v>0</v>
      </c>
      <c r="S401" s="29">
        <f t="shared" si="113"/>
        <v>0</v>
      </c>
      <c r="T401" s="31">
        <f t="shared" si="114"/>
        <v>0</v>
      </c>
      <c r="U401" s="31">
        <f t="shared" si="115"/>
        <v>0</v>
      </c>
      <c r="V401" s="31">
        <f t="shared" si="116"/>
        <v>0</v>
      </c>
      <c r="W401" s="31">
        <f t="shared" si="117"/>
        <v>0</v>
      </c>
      <c r="X401" s="31">
        <f t="shared" si="118"/>
        <v>0</v>
      </c>
      <c r="Z401" s="15">
        <v>0</v>
      </c>
      <c r="AA401" s="15">
        <v>0</v>
      </c>
      <c r="AB401" s="31">
        <f t="shared" si="102"/>
        <v>0</v>
      </c>
      <c r="AC401" s="31">
        <f t="shared" si="103"/>
        <v>0</v>
      </c>
      <c r="AE401" s="15">
        <v>0</v>
      </c>
      <c r="AF401" s="15">
        <v>0</v>
      </c>
      <c r="AG401" s="38">
        <f t="shared" si="104"/>
        <v>0</v>
      </c>
      <c r="AH401" s="38">
        <f t="shared" si="105"/>
        <v>0</v>
      </c>
    </row>
    <row r="402" spans="1:34" ht="14.5" x14ac:dyDescent="0.35">
      <c r="A402" s="39" t="s">
        <v>666</v>
      </c>
      <c r="B402" s="39" t="s">
        <v>873</v>
      </c>
      <c r="C402" s="39" t="s">
        <v>876</v>
      </c>
      <c r="D402" t="s">
        <v>214</v>
      </c>
      <c r="E402">
        <v>45.244</v>
      </c>
      <c r="F402">
        <v>0</v>
      </c>
      <c r="G402">
        <v>0</v>
      </c>
      <c r="H402">
        <v>0</v>
      </c>
      <c r="I402" s="29">
        <f t="shared" si="106"/>
        <v>45.244</v>
      </c>
      <c r="J402" s="31">
        <f t="shared" si="107"/>
        <v>0</v>
      </c>
      <c r="K402" s="31">
        <f t="shared" si="108"/>
        <v>0</v>
      </c>
      <c r="L402" s="31">
        <f t="shared" si="109"/>
        <v>0</v>
      </c>
      <c r="M402" s="31">
        <f t="shared" si="110"/>
        <v>100</v>
      </c>
      <c r="N402" s="45">
        <f t="shared" si="111"/>
        <v>100</v>
      </c>
      <c r="O402">
        <v>1.5720000000000001</v>
      </c>
      <c r="P402">
        <v>1.2390000000000001</v>
      </c>
      <c r="Q402" s="15">
        <f t="shared" si="112"/>
        <v>2.8109999999999999</v>
      </c>
      <c r="R402">
        <v>3.617</v>
      </c>
      <c r="S402" s="29">
        <f t="shared" si="113"/>
        <v>6.4279999999999999</v>
      </c>
      <c r="T402" s="31">
        <f t="shared" si="114"/>
        <v>3.4744938555388565</v>
      </c>
      <c r="U402" s="31">
        <f t="shared" si="115"/>
        <v>2.7384846609495184</v>
      </c>
      <c r="V402" s="31">
        <f t="shared" si="116"/>
        <v>6.2129785164883735</v>
      </c>
      <c r="W402" s="31">
        <f t="shared" si="117"/>
        <v>7.9944302006895933</v>
      </c>
      <c r="X402" s="31">
        <f t="shared" si="118"/>
        <v>14.207408717177969</v>
      </c>
      <c r="Z402" s="15">
        <v>0</v>
      </c>
      <c r="AA402" s="15">
        <v>0</v>
      </c>
      <c r="AB402" s="31">
        <f t="shared" si="102"/>
        <v>0</v>
      </c>
      <c r="AC402" s="31">
        <f t="shared" si="103"/>
        <v>0</v>
      </c>
      <c r="AE402" s="15">
        <v>1.893</v>
      </c>
      <c r="AF402" s="15">
        <v>3.4220000000000002</v>
      </c>
      <c r="AG402" s="38">
        <f t="shared" si="104"/>
        <v>4.1839801962691183</v>
      </c>
      <c r="AH402" s="38">
        <f t="shared" si="105"/>
        <v>7.5634338254796223</v>
      </c>
    </row>
    <row r="403" spans="1:34" ht="14.5" x14ac:dyDescent="0.35">
      <c r="A403" s="39" t="s">
        <v>667</v>
      </c>
      <c r="B403" s="39" t="s">
        <v>874</v>
      </c>
      <c r="C403" s="39" t="s">
        <v>876</v>
      </c>
      <c r="D403" t="s">
        <v>214</v>
      </c>
      <c r="E403">
        <v>6.9969999999999999</v>
      </c>
      <c r="F403">
        <v>0.01</v>
      </c>
      <c r="G403">
        <v>0</v>
      </c>
      <c r="H403">
        <v>0</v>
      </c>
      <c r="I403" s="29">
        <f t="shared" si="106"/>
        <v>6.9870000000000001</v>
      </c>
      <c r="J403" s="31">
        <f t="shared" si="107"/>
        <v>0.14291839359725597</v>
      </c>
      <c r="K403" s="31">
        <f t="shared" si="108"/>
        <v>0</v>
      </c>
      <c r="L403" s="31">
        <f t="shared" si="109"/>
        <v>0</v>
      </c>
      <c r="M403" s="31">
        <f t="shared" si="110"/>
        <v>99.857081606402744</v>
      </c>
      <c r="N403" s="45">
        <f t="shared" si="111"/>
        <v>100</v>
      </c>
      <c r="O403">
        <v>0.248</v>
      </c>
      <c r="P403">
        <v>8.3000000000000004E-2</v>
      </c>
      <c r="Q403" s="15">
        <f t="shared" si="112"/>
        <v>0.33100000000000002</v>
      </c>
      <c r="R403">
        <v>0.26500000000000001</v>
      </c>
      <c r="S403" s="29">
        <f t="shared" si="113"/>
        <v>0.59600000000000009</v>
      </c>
      <c r="T403" s="31">
        <f t="shared" si="114"/>
        <v>3.5443761612119475</v>
      </c>
      <c r="U403" s="31">
        <f t="shared" si="115"/>
        <v>1.1862226668572247</v>
      </c>
      <c r="V403" s="31">
        <f t="shared" si="116"/>
        <v>4.7305988280691729</v>
      </c>
      <c r="W403" s="31">
        <f t="shared" si="117"/>
        <v>3.7873374303272831</v>
      </c>
      <c r="X403" s="31">
        <f t="shared" si="118"/>
        <v>8.5179362583964569</v>
      </c>
      <c r="Z403" s="15">
        <v>0</v>
      </c>
      <c r="AA403" s="15">
        <v>0</v>
      </c>
      <c r="AB403" s="31">
        <f t="shared" si="102"/>
        <v>0</v>
      </c>
      <c r="AC403" s="31">
        <f t="shared" si="103"/>
        <v>0</v>
      </c>
      <c r="AE403" s="15">
        <v>0.19400000000000001</v>
      </c>
      <c r="AF403" s="15">
        <v>0.40300000000000002</v>
      </c>
      <c r="AG403" s="38">
        <f t="shared" si="104"/>
        <v>2.7726168357867658</v>
      </c>
      <c r="AH403" s="38">
        <f t="shared" si="105"/>
        <v>5.7596112619694164</v>
      </c>
    </row>
    <row r="404" spans="1:34" ht="14.5" x14ac:dyDescent="0.35">
      <c r="A404" s="39" t="s">
        <v>668</v>
      </c>
      <c r="B404" s="39" t="s">
        <v>875</v>
      </c>
      <c r="C404" s="39" t="s">
        <v>876</v>
      </c>
      <c r="D404" t="s">
        <v>214</v>
      </c>
      <c r="E404">
        <v>15.44</v>
      </c>
      <c r="F404">
        <v>1.6579999999999999</v>
      </c>
      <c r="G404">
        <v>0</v>
      </c>
      <c r="H404">
        <v>0.74</v>
      </c>
      <c r="I404" s="29">
        <f t="shared" si="106"/>
        <v>13.042</v>
      </c>
      <c r="J404" s="31">
        <f t="shared" si="107"/>
        <v>10.738341968911918</v>
      </c>
      <c r="K404" s="31">
        <f t="shared" si="108"/>
        <v>0</v>
      </c>
      <c r="L404" s="31">
        <f t="shared" si="109"/>
        <v>4.7927461139896375</v>
      </c>
      <c r="M404" s="31">
        <f t="shared" si="110"/>
        <v>84.468911917098438</v>
      </c>
      <c r="N404" s="45">
        <f t="shared" si="111"/>
        <v>100</v>
      </c>
      <c r="O404">
        <v>7.3999999999999996E-2</v>
      </c>
      <c r="P404">
        <v>4.8000000000000001E-2</v>
      </c>
      <c r="Q404" s="15">
        <f t="shared" si="112"/>
        <v>0.122</v>
      </c>
      <c r="R404">
        <v>0.376</v>
      </c>
      <c r="S404" s="29">
        <f t="shared" si="113"/>
        <v>0.498</v>
      </c>
      <c r="T404" s="31">
        <f t="shared" si="114"/>
        <v>0.47927461139896366</v>
      </c>
      <c r="U404" s="31">
        <f t="shared" si="115"/>
        <v>0.31088082901554409</v>
      </c>
      <c r="V404" s="31">
        <f t="shared" si="116"/>
        <v>0.7901554404145078</v>
      </c>
      <c r="W404" s="31">
        <f t="shared" si="117"/>
        <v>2.4352331606217619</v>
      </c>
      <c r="X404" s="31">
        <f t="shared" si="118"/>
        <v>3.2253886010362693</v>
      </c>
      <c r="Z404" s="15">
        <v>0</v>
      </c>
      <c r="AA404" s="15">
        <v>0</v>
      </c>
      <c r="AB404" s="31">
        <f t="shared" si="102"/>
        <v>0</v>
      </c>
      <c r="AC404" s="31">
        <f t="shared" si="103"/>
        <v>0</v>
      </c>
      <c r="AE404" s="15">
        <v>0.218</v>
      </c>
      <c r="AF404" s="15">
        <v>0.63400000000000001</v>
      </c>
      <c r="AG404" s="38">
        <f t="shared" si="104"/>
        <v>1.411917098445596</v>
      </c>
      <c r="AH404" s="38">
        <f t="shared" si="105"/>
        <v>4.1062176165803113</v>
      </c>
    </row>
    <row r="405" spans="1:34" ht="14.5" x14ac:dyDescent="0.35">
      <c r="A405" s="39"/>
      <c r="B405" s="39"/>
      <c r="C405" s="39"/>
      <c r="D405"/>
      <c r="E405"/>
      <c r="F405"/>
      <c r="G405"/>
      <c r="H405"/>
      <c r="I405" s="29"/>
      <c r="J405" s="30"/>
      <c r="K405" s="30"/>
      <c r="L405" s="30"/>
      <c r="M405" s="30"/>
      <c r="N405" s="30"/>
      <c r="O405"/>
      <c r="P405"/>
      <c r="R405"/>
      <c r="S405" s="29"/>
      <c r="T405" s="30"/>
      <c r="U405" s="30"/>
      <c r="V405" s="30"/>
      <c r="W405" s="30"/>
      <c r="X405" s="30"/>
      <c r="AB405" s="30"/>
      <c r="AC405" s="30"/>
    </row>
    <row r="406" spans="1:34" x14ac:dyDescent="0.25">
      <c r="J406" s="44">
        <f>MAX(J1:J404)</f>
        <v>87.471605801153245</v>
      </c>
      <c r="K406" s="44">
        <f t="shared" ref="K406:M406" si="119">MAX(K1:K404)</f>
        <v>99.768719283029768</v>
      </c>
      <c r="L406" s="44">
        <f t="shared" si="119"/>
        <v>100</v>
      </c>
      <c r="M406" s="44">
        <f t="shared" si="119"/>
        <v>100</v>
      </c>
      <c r="N406" s="44"/>
      <c r="T406" s="44">
        <f>MAX(T1:T404)</f>
        <v>35.977337110481585</v>
      </c>
      <c r="U406" s="44">
        <f t="shared" ref="U406:X406" si="120">MAX(U1:U404)</f>
        <v>32.983070636310565</v>
      </c>
      <c r="V406" s="44">
        <f t="shared" si="120"/>
        <v>58.640226628895185</v>
      </c>
      <c r="W406" s="44">
        <f t="shared" si="120"/>
        <v>53.982300884955748</v>
      </c>
      <c r="X406" s="44">
        <f t="shared" si="120"/>
        <v>88.791593695271445</v>
      </c>
      <c r="AB406" s="44">
        <f>MAX(AB1:AB404)</f>
        <v>89.133502681343487</v>
      </c>
      <c r="AC406" s="44">
        <f>MAX(AC1:AC404)</f>
        <v>100</v>
      </c>
      <c r="AG406" s="44">
        <f>MAX(AG1:AG404)</f>
        <v>47.402218330414478</v>
      </c>
      <c r="AH406" s="44">
        <f>MAX(AH1:AH404)</f>
        <v>71.681415929203538</v>
      </c>
    </row>
    <row r="407" spans="1:34" x14ac:dyDescent="0.25">
      <c r="J407" s="44">
        <f>MIN(J1:J404)</f>
        <v>0</v>
      </c>
      <c r="K407" s="44">
        <f t="shared" ref="K407:M407" si="121">MIN(K1:K404)</f>
        <v>0</v>
      </c>
      <c r="L407" s="44">
        <f t="shared" si="121"/>
        <v>0</v>
      </c>
      <c r="M407" s="44">
        <f t="shared" si="121"/>
        <v>-3.1845892085726296E-15</v>
      </c>
      <c r="N407" s="44"/>
      <c r="T407" s="44">
        <f>MIN(T1:T404)</f>
        <v>0</v>
      </c>
      <c r="U407" s="44">
        <f t="shared" ref="U407:X407" si="122">MIN(U1:U404)</f>
        <v>0</v>
      </c>
      <c r="V407" s="44">
        <f t="shared" si="122"/>
        <v>0</v>
      </c>
      <c r="W407" s="44">
        <f t="shared" si="122"/>
        <v>0</v>
      </c>
      <c r="X407" s="44">
        <f t="shared" si="122"/>
        <v>0</v>
      </c>
      <c r="AB407" s="44">
        <f>MIN(AB1:AB404)</f>
        <v>0</v>
      </c>
      <c r="AC407" s="44">
        <f>MIN(AC1:AC404)</f>
        <v>0</v>
      </c>
      <c r="AG407" s="44">
        <f>MIN(AG1:AG404)</f>
        <v>0</v>
      </c>
      <c r="AH407" s="44">
        <f>MIN(AH1:AH404)</f>
        <v>0</v>
      </c>
    </row>
    <row r="408" spans="1:34" x14ac:dyDescent="0.25">
      <c r="J408" s="37"/>
      <c r="K408" s="37"/>
      <c r="L408" s="37"/>
      <c r="M408" s="37"/>
      <c r="T408" s="36"/>
      <c r="U408" s="36"/>
      <c r="V408" s="36"/>
      <c r="W408" s="36"/>
      <c r="X408" s="36"/>
    </row>
    <row r="409" spans="1:34" x14ac:dyDescent="0.25">
      <c r="J409" s="37"/>
      <c r="K409" s="37"/>
      <c r="L409" s="37"/>
      <c r="M409" s="37"/>
      <c r="T409" s="36"/>
      <c r="U409" s="36"/>
      <c r="V409" s="36"/>
      <c r="W409" s="36"/>
      <c r="X409" s="36"/>
    </row>
    <row r="410" spans="1:34" x14ac:dyDescent="0.25">
      <c r="J410" s="37"/>
      <c r="K410" s="37"/>
      <c r="L410" s="37"/>
      <c r="M410" s="37"/>
      <c r="T410" s="36"/>
      <c r="U410" s="36"/>
      <c r="V410" s="36"/>
      <c r="W410" s="36"/>
      <c r="X410" s="36"/>
    </row>
    <row r="411" spans="1:34" x14ac:dyDescent="0.25">
      <c r="J411" s="37"/>
      <c r="K411" s="37"/>
      <c r="L411" s="37"/>
      <c r="M411" s="37"/>
      <c r="T411" s="36"/>
      <c r="U411" s="36"/>
      <c r="V411" s="36"/>
      <c r="W411" s="36"/>
      <c r="X411" s="36"/>
    </row>
    <row r="412" spans="1:34" x14ac:dyDescent="0.25">
      <c r="J412" s="37"/>
      <c r="K412" s="37"/>
      <c r="L412" s="37"/>
      <c r="M412" s="37"/>
      <c r="T412" s="36"/>
      <c r="U412" s="36"/>
      <c r="V412" s="36"/>
      <c r="W412" s="36"/>
      <c r="X412" s="36"/>
    </row>
    <row r="413" spans="1:34" x14ac:dyDescent="0.25">
      <c r="J413" s="37"/>
      <c r="K413" s="37"/>
      <c r="L413" s="37"/>
      <c r="M413" s="37"/>
      <c r="T413" s="36"/>
      <c r="U413" s="36"/>
      <c r="V413" s="36"/>
      <c r="W413" s="36"/>
      <c r="X413" s="36"/>
    </row>
    <row r="414" spans="1:34" x14ac:dyDescent="0.25">
      <c r="J414" s="37"/>
      <c r="K414" s="37"/>
      <c r="L414" s="37"/>
      <c r="M414" s="37"/>
      <c r="T414" s="36"/>
      <c r="U414" s="36"/>
      <c r="V414" s="36"/>
      <c r="W414" s="36"/>
      <c r="X414" s="36"/>
    </row>
    <row r="415" spans="1:34" x14ac:dyDescent="0.25">
      <c r="J415" s="37"/>
      <c r="K415" s="37"/>
      <c r="L415" s="37"/>
      <c r="M415" s="37"/>
      <c r="T415" s="36"/>
      <c r="U415" s="36"/>
      <c r="V415" s="36"/>
      <c r="W415" s="36"/>
      <c r="X415" s="36"/>
    </row>
    <row r="416" spans="1:34" x14ac:dyDescent="0.25">
      <c r="J416" s="37"/>
      <c r="K416" s="37"/>
      <c r="L416" s="37"/>
      <c r="M416" s="37"/>
      <c r="T416" s="36"/>
      <c r="U416" s="36"/>
      <c r="V416" s="36"/>
      <c r="W416" s="36"/>
      <c r="X416" s="36"/>
    </row>
    <row r="417" spans="10:24" x14ac:dyDescent="0.25">
      <c r="J417" s="37"/>
      <c r="K417" s="37"/>
      <c r="L417" s="37"/>
      <c r="M417" s="37"/>
      <c r="T417" s="36"/>
      <c r="U417" s="36"/>
      <c r="V417" s="36"/>
      <c r="W417" s="36"/>
      <c r="X417" s="36"/>
    </row>
    <row r="418" spans="10:24" x14ac:dyDescent="0.25">
      <c r="J418" s="37"/>
      <c r="K418" s="37"/>
      <c r="L418" s="37"/>
      <c r="M418" s="37"/>
      <c r="T418" s="36"/>
      <c r="U418" s="36"/>
      <c r="V418" s="36"/>
      <c r="W418" s="36"/>
      <c r="X418" s="36"/>
    </row>
    <row r="419" spans="10:24" x14ac:dyDescent="0.25">
      <c r="J419" s="37"/>
      <c r="K419" s="37"/>
      <c r="L419" s="37"/>
      <c r="M419" s="37"/>
      <c r="T419" s="36"/>
      <c r="U419" s="36"/>
      <c r="V419" s="36"/>
      <c r="W419" s="36"/>
      <c r="X419" s="36"/>
    </row>
    <row r="420" spans="10:24" x14ac:dyDescent="0.25">
      <c r="J420" s="37"/>
      <c r="K420" s="37"/>
      <c r="L420" s="37"/>
      <c r="M420" s="37"/>
      <c r="T420" s="36"/>
      <c r="U420" s="36"/>
      <c r="V420" s="36"/>
      <c r="W420" s="36"/>
      <c r="X420" s="36"/>
    </row>
    <row r="421" spans="10:24" x14ac:dyDescent="0.25">
      <c r="J421" s="37"/>
      <c r="K421" s="37"/>
      <c r="L421" s="37"/>
      <c r="M421" s="37"/>
      <c r="T421" s="36"/>
      <c r="U421" s="36"/>
      <c r="V421" s="36"/>
      <c r="W421" s="36"/>
      <c r="X421" s="36"/>
    </row>
    <row r="422" spans="10:24" x14ac:dyDescent="0.25">
      <c r="J422" s="37"/>
      <c r="K422" s="37"/>
      <c r="L422" s="37"/>
      <c r="M422" s="37"/>
      <c r="T422" s="36"/>
      <c r="U422" s="36"/>
      <c r="V422" s="36"/>
      <c r="W422" s="36"/>
      <c r="X422" s="36"/>
    </row>
    <row r="423" spans="10:24" x14ac:dyDescent="0.25">
      <c r="J423" s="37"/>
      <c r="K423" s="37"/>
      <c r="L423" s="37"/>
      <c r="M423" s="37"/>
      <c r="T423" s="36"/>
      <c r="U423" s="36"/>
      <c r="V423" s="36"/>
      <c r="W423" s="36"/>
      <c r="X423" s="36"/>
    </row>
    <row r="424" spans="10:24" x14ac:dyDescent="0.25">
      <c r="J424" s="37"/>
      <c r="K424" s="37"/>
      <c r="L424" s="37"/>
      <c r="M424" s="37"/>
      <c r="T424" s="36"/>
      <c r="U424" s="36"/>
      <c r="V424" s="36"/>
      <c r="W424" s="36"/>
      <c r="X424" s="36"/>
    </row>
    <row r="425" spans="10:24" x14ac:dyDescent="0.25">
      <c r="J425" s="37"/>
      <c r="K425" s="37"/>
      <c r="L425" s="37"/>
      <c r="M425" s="37"/>
      <c r="T425" s="36"/>
      <c r="U425" s="36"/>
      <c r="V425" s="36"/>
      <c r="W425" s="36"/>
      <c r="X425" s="36"/>
    </row>
    <row r="426" spans="10:24" x14ac:dyDescent="0.25">
      <c r="J426" s="37"/>
      <c r="K426" s="37"/>
      <c r="L426" s="37"/>
      <c r="M426" s="37"/>
      <c r="T426" s="36"/>
      <c r="U426" s="36"/>
      <c r="V426" s="36"/>
      <c r="W426" s="36"/>
      <c r="X426" s="36"/>
    </row>
    <row r="427" spans="10:24" x14ac:dyDescent="0.25">
      <c r="J427" s="37"/>
      <c r="K427" s="37"/>
      <c r="L427" s="37"/>
      <c r="M427" s="37"/>
      <c r="T427" s="36"/>
      <c r="U427" s="36"/>
      <c r="V427" s="36"/>
      <c r="W427" s="36"/>
      <c r="X427" s="36"/>
    </row>
    <row r="428" spans="10:24" x14ac:dyDescent="0.25">
      <c r="J428" s="37"/>
      <c r="K428" s="37"/>
      <c r="L428" s="37"/>
      <c r="M428" s="37"/>
      <c r="T428" s="36"/>
      <c r="U428" s="36"/>
      <c r="V428" s="36"/>
      <c r="W428" s="36"/>
      <c r="X428" s="36"/>
    </row>
    <row r="429" spans="10:24" x14ac:dyDescent="0.25">
      <c r="J429" s="37"/>
      <c r="K429" s="37"/>
      <c r="L429" s="37"/>
      <c r="M429" s="37"/>
      <c r="T429" s="36"/>
      <c r="U429" s="36"/>
      <c r="V429" s="36"/>
      <c r="W429" s="36"/>
      <c r="X429" s="36"/>
    </row>
    <row r="430" spans="10:24" x14ac:dyDescent="0.25">
      <c r="J430" s="37"/>
      <c r="K430" s="37"/>
      <c r="L430" s="37"/>
      <c r="M430" s="37"/>
      <c r="T430" s="36"/>
      <c r="U430" s="36"/>
      <c r="V430" s="36"/>
      <c r="W430" s="36"/>
      <c r="X430" s="36"/>
    </row>
    <row r="431" spans="10:24" x14ac:dyDescent="0.25">
      <c r="J431" s="37"/>
      <c r="K431" s="37"/>
      <c r="L431" s="37"/>
      <c r="M431" s="37"/>
      <c r="T431" s="36"/>
      <c r="U431" s="36"/>
      <c r="V431" s="36"/>
      <c r="W431" s="36"/>
      <c r="X431" s="36"/>
    </row>
    <row r="432" spans="10:24" x14ac:dyDescent="0.25">
      <c r="J432" s="37"/>
      <c r="K432" s="37"/>
      <c r="L432" s="37"/>
      <c r="M432" s="37"/>
      <c r="T432" s="36"/>
      <c r="U432" s="36"/>
      <c r="V432" s="36"/>
      <c r="W432" s="36"/>
      <c r="X432" s="36"/>
    </row>
    <row r="433" spans="10:24" x14ac:dyDescent="0.25">
      <c r="J433" s="37"/>
      <c r="K433" s="37"/>
      <c r="L433" s="37"/>
      <c r="M433" s="37"/>
      <c r="T433" s="36"/>
      <c r="U433" s="36"/>
      <c r="V433" s="36"/>
      <c r="W433" s="36"/>
      <c r="X433" s="36"/>
    </row>
    <row r="434" spans="10:24" x14ac:dyDescent="0.25">
      <c r="J434" s="37"/>
      <c r="K434" s="37"/>
      <c r="L434" s="37"/>
      <c r="M434" s="37"/>
      <c r="T434" s="36"/>
      <c r="U434" s="36"/>
      <c r="V434" s="36"/>
      <c r="W434" s="36"/>
      <c r="X434" s="36"/>
    </row>
    <row r="435" spans="10:24" x14ac:dyDescent="0.25">
      <c r="J435" s="37"/>
      <c r="K435" s="37"/>
      <c r="L435" s="37"/>
      <c r="M435" s="37"/>
      <c r="T435" s="36"/>
      <c r="U435" s="36"/>
      <c r="V435" s="36"/>
      <c r="W435" s="36"/>
      <c r="X435" s="36"/>
    </row>
    <row r="436" spans="10:24" x14ac:dyDescent="0.25">
      <c r="J436" s="37"/>
      <c r="K436" s="37"/>
      <c r="L436" s="37"/>
      <c r="M436" s="37"/>
      <c r="T436" s="36"/>
      <c r="U436" s="36"/>
      <c r="V436" s="36"/>
      <c r="W436" s="36"/>
      <c r="X436" s="36"/>
    </row>
    <row r="437" spans="10:24" x14ac:dyDescent="0.25">
      <c r="J437" s="37"/>
      <c r="K437" s="37"/>
      <c r="L437" s="37"/>
      <c r="M437" s="37"/>
      <c r="T437" s="36"/>
      <c r="U437" s="36"/>
      <c r="V437" s="36"/>
      <c r="W437" s="36"/>
      <c r="X437" s="36"/>
    </row>
    <row r="438" spans="10:24" x14ac:dyDescent="0.25">
      <c r="J438" s="37"/>
      <c r="K438" s="37"/>
      <c r="L438" s="37"/>
      <c r="M438" s="37"/>
      <c r="T438" s="36"/>
      <c r="U438" s="36"/>
      <c r="V438" s="36"/>
      <c r="W438" s="36"/>
      <c r="X438" s="36"/>
    </row>
    <row r="439" spans="10:24" x14ac:dyDescent="0.25">
      <c r="J439" s="37"/>
      <c r="K439" s="37"/>
      <c r="L439" s="37"/>
      <c r="M439" s="37"/>
      <c r="T439" s="36"/>
      <c r="U439" s="36"/>
      <c r="V439" s="36"/>
      <c r="W439" s="36"/>
      <c r="X439" s="36"/>
    </row>
    <row r="440" spans="10:24" x14ac:dyDescent="0.25">
      <c r="J440" s="37"/>
      <c r="K440" s="37"/>
      <c r="L440" s="37"/>
      <c r="M440" s="37"/>
      <c r="T440" s="36"/>
      <c r="U440" s="36"/>
      <c r="V440" s="36"/>
      <c r="W440" s="36"/>
      <c r="X440" s="36"/>
    </row>
    <row r="441" spans="10:24" x14ac:dyDescent="0.25">
      <c r="J441" s="37"/>
      <c r="K441" s="37"/>
      <c r="L441" s="37"/>
      <c r="M441" s="37"/>
      <c r="T441" s="36"/>
      <c r="U441" s="36"/>
      <c r="V441" s="36"/>
      <c r="W441" s="36"/>
      <c r="X441" s="36"/>
    </row>
    <row r="442" spans="10:24" x14ac:dyDescent="0.25">
      <c r="J442" s="37"/>
      <c r="K442" s="37"/>
      <c r="L442" s="37"/>
      <c r="M442" s="37"/>
      <c r="T442" s="36"/>
      <c r="U442" s="36"/>
      <c r="V442" s="36"/>
      <c r="W442" s="36"/>
      <c r="X442" s="36"/>
    </row>
    <row r="443" spans="10:24" x14ac:dyDescent="0.25">
      <c r="J443" s="37"/>
      <c r="K443" s="37"/>
      <c r="L443" s="37"/>
      <c r="M443" s="37"/>
      <c r="T443" s="36"/>
      <c r="U443" s="36"/>
      <c r="V443" s="36"/>
      <c r="W443" s="36"/>
      <c r="X443" s="36"/>
    </row>
    <row r="444" spans="10:24" x14ac:dyDescent="0.25">
      <c r="J444" s="37"/>
      <c r="K444" s="37"/>
      <c r="L444" s="37"/>
      <c r="M444" s="37"/>
      <c r="T444" s="36"/>
      <c r="U444" s="36"/>
      <c r="V444" s="36"/>
      <c r="W444" s="36"/>
      <c r="X444" s="36"/>
    </row>
    <row r="445" spans="10:24" x14ac:dyDescent="0.25">
      <c r="J445" s="37"/>
      <c r="K445" s="37"/>
      <c r="L445" s="37"/>
      <c r="M445" s="37"/>
      <c r="T445" s="36"/>
      <c r="U445" s="36"/>
      <c r="V445" s="36"/>
      <c r="W445" s="36"/>
      <c r="X445" s="36"/>
    </row>
    <row r="446" spans="10:24" x14ac:dyDescent="0.25">
      <c r="J446" s="37"/>
      <c r="K446" s="37"/>
      <c r="L446" s="37"/>
      <c r="M446" s="37"/>
      <c r="T446" s="36"/>
      <c r="U446" s="36"/>
      <c r="V446" s="36"/>
      <c r="W446" s="36"/>
      <c r="X446" s="36"/>
    </row>
    <row r="447" spans="10:24" x14ac:dyDescent="0.25">
      <c r="J447" s="37"/>
      <c r="K447" s="37"/>
      <c r="L447" s="37"/>
      <c r="M447" s="37"/>
      <c r="T447" s="36"/>
      <c r="U447" s="36"/>
      <c r="V447" s="36"/>
      <c r="W447" s="36"/>
      <c r="X447" s="36"/>
    </row>
    <row r="448" spans="10:24" x14ac:dyDescent="0.25">
      <c r="J448" s="37"/>
      <c r="K448" s="37"/>
      <c r="L448" s="37"/>
      <c r="M448" s="37"/>
      <c r="T448" s="36"/>
      <c r="U448" s="36"/>
      <c r="V448" s="36"/>
      <c r="W448" s="36"/>
      <c r="X448" s="36"/>
    </row>
    <row r="449" spans="10:24" x14ac:dyDescent="0.25">
      <c r="J449" s="37"/>
      <c r="K449" s="37"/>
      <c r="L449" s="37"/>
      <c r="M449" s="37"/>
      <c r="T449" s="36"/>
      <c r="U449" s="36"/>
      <c r="V449" s="36"/>
      <c r="W449" s="36"/>
      <c r="X449" s="36"/>
    </row>
    <row r="450" spans="10:24" x14ac:dyDescent="0.25">
      <c r="J450" s="37"/>
      <c r="K450" s="37"/>
      <c r="L450" s="37"/>
      <c r="M450" s="37"/>
      <c r="T450" s="36"/>
      <c r="U450" s="36"/>
      <c r="V450" s="36"/>
      <c r="W450" s="36"/>
      <c r="X450" s="36"/>
    </row>
    <row r="451" spans="10:24" x14ac:dyDescent="0.25">
      <c r="J451" s="37"/>
      <c r="K451" s="37"/>
      <c r="L451" s="37"/>
      <c r="M451" s="37"/>
      <c r="T451" s="36"/>
      <c r="U451" s="36"/>
      <c r="V451" s="36"/>
      <c r="W451" s="36"/>
      <c r="X451" s="36"/>
    </row>
    <row r="452" spans="10:24" x14ac:dyDescent="0.25">
      <c r="J452" s="37"/>
      <c r="K452" s="37"/>
      <c r="L452" s="37"/>
      <c r="M452" s="37"/>
      <c r="T452" s="36"/>
      <c r="U452" s="36"/>
      <c r="V452" s="36"/>
      <c r="W452" s="36"/>
      <c r="X452" s="36"/>
    </row>
    <row r="453" spans="10:24" x14ac:dyDescent="0.25">
      <c r="J453" s="37"/>
      <c r="K453" s="37"/>
      <c r="L453" s="37"/>
      <c r="M453" s="37"/>
      <c r="T453" s="36"/>
      <c r="U453" s="36"/>
      <c r="V453" s="36"/>
      <c r="W453" s="36"/>
      <c r="X453" s="36"/>
    </row>
    <row r="454" spans="10:24" x14ac:dyDescent="0.25">
      <c r="J454" s="37"/>
      <c r="K454" s="37"/>
      <c r="L454" s="37"/>
      <c r="M454" s="37"/>
      <c r="T454" s="36"/>
      <c r="U454" s="36"/>
      <c r="V454" s="36"/>
      <c r="W454" s="36"/>
      <c r="X454" s="36"/>
    </row>
    <row r="455" spans="10:24" x14ac:dyDescent="0.25">
      <c r="J455" s="37"/>
      <c r="K455" s="37"/>
      <c r="L455" s="37"/>
      <c r="M455" s="37"/>
      <c r="T455" s="36"/>
      <c r="U455" s="36"/>
      <c r="V455" s="36"/>
      <c r="W455" s="36"/>
      <c r="X455" s="36"/>
    </row>
    <row r="456" spans="10:24" x14ac:dyDescent="0.25">
      <c r="J456" s="37"/>
      <c r="K456" s="37"/>
      <c r="L456" s="37"/>
      <c r="M456" s="37"/>
      <c r="T456" s="36"/>
      <c r="U456" s="36"/>
      <c r="V456" s="36"/>
      <c r="W456" s="36"/>
      <c r="X456" s="36"/>
    </row>
    <row r="457" spans="10:24" x14ac:dyDescent="0.25">
      <c r="J457" s="37"/>
      <c r="K457" s="37"/>
      <c r="L457" s="37"/>
      <c r="M457" s="37"/>
      <c r="T457" s="36"/>
      <c r="U457" s="36"/>
      <c r="V457" s="36"/>
      <c r="W457" s="36"/>
      <c r="X457" s="36"/>
    </row>
    <row r="458" spans="10:24" x14ac:dyDescent="0.25">
      <c r="J458" s="37"/>
      <c r="K458" s="37"/>
      <c r="L458" s="37"/>
      <c r="M458" s="37"/>
      <c r="T458" s="36"/>
      <c r="U458" s="36"/>
      <c r="V458" s="36"/>
      <c r="W458" s="36"/>
      <c r="X458" s="36"/>
    </row>
    <row r="459" spans="10:24" x14ac:dyDescent="0.25">
      <c r="J459" s="37"/>
      <c r="K459" s="37"/>
      <c r="L459" s="37"/>
      <c r="M459" s="37"/>
      <c r="T459" s="36"/>
      <c r="U459" s="36"/>
      <c r="V459" s="36"/>
      <c r="W459" s="36"/>
      <c r="X459" s="36"/>
    </row>
    <row r="460" spans="10:24" x14ac:dyDescent="0.25">
      <c r="J460" s="37"/>
      <c r="K460" s="37"/>
      <c r="L460" s="37"/>
      <c r="M460" s="37"/>
      <c r="T460" s="36"/>
      <c r="U460" s="36"/>
      <c r="V460" s="36"/>
      <c r="W460" s="36"/>
      <c r="X460" s="36"/>
    </row>
    <row r="461" spans="10:24" x14ac:dyDescent="0.25">
      <c r="J461" s="37"/>
      <c r="K461" s="37"/>
      <c r="L461" s="37"/>
      <c r="M461" s="37"/>
      <c r="T461" s="36"/>
      <c r="U461" s="36"/>
      <c r="V461" s="36"/>
      <c r="W461" s="36"/>
      <c r="X461" s="36"/>
    </row>
    <row r="462" spans="10:24" x14ac:dyDescent="0.25">
      <c r="J462" s="37"/>
      <c r="K462" s="37"/>
      <c r="L462" s="37"/>
      <c r="M462" s="37"/>
      <c r="T462" s="36"/>
      <c r="U462" s="36"/>
      <c r="V462" s="36"/>
      <c r="W462" s="36"/>
      <c r="X462" s="36"/>
    </row>
    <row r="463" spans="10:24" x14ac:dyDescent="0.25">
      <c r="J463" s="37"/>
      <c r="K463" s="37"/>
      <c r="L463" s="37"/>
      <c r="M463" s="37"/>
      <c r="T463" s="36"/>
      <c r="U463" s="36"/>
      <c r="V463" s="36"/>
      <c r="W463" s="36"/>
      <c r="X463" s="36"/>
    </row>
    <row r="464" spans="10:24" x14ac:dyDescent="0.25">
      <c r="J464" s="37"/>
      <c r="K464" s="37"/>
      <c r="L464" s="37"/>
      <c r="M464" s="37"/>
      <c r="T464" s="36"/>
      <c r="U464" s="36"/>
      <c r="V464" s="36"/>
      <c r="W464" s="36"/>
      <c r="X464" s="36"/>
    </row>
    <row r="465" spans="10:24" x14ac:dyDescent="0.25">
      <c r="J465" s="37"/>
      <c r="K465" s="37"/>
      <c r="L465" s="37"/>
      <c r="M465" s="37"/>
      <c r="T465" s="36"/>
      <c r="U465" s="36"/>
      <c r="V465" s="36"/>
      <c r="W465" s="36"/>
      <c r="X465" s="36"/>
    </row>
    <row r="466" spans="10:24" x14ac:dyDescent="0.25">
      <c r="J466" s="37"/>
      <c r="K466" s="37"/>
      <c r="L466" s="37"/>
      <c r="M466" s="37"/>
      <c r="T466" s="36"/>
      <c r="U466" s="36"/>
      <c r="V466" s="36"/>
      <c r="W466" s="36"/>
      <c r="X466" s="36"/>
    </row>
    <row r="467" spans="10:24" x14ac:dyDescent="0.25">
      <c r="J467" s="37"/>
      <c r="K467" s="37"/>
      <c r="L467" s="37"/>
      <c r="M467" s="37"/>
      <c r="T467" s="36"/>
      <c r="U467" s="36"/>
      <c r="V467" s="36"/>
      <c r="W467" s="36"/>
      <c r="X467" s="36"/>
    </row>
    <row r="468" spans="10:24" x14ac:dyDescent="0.25">
      <c r="J468" s="37"/>
      <c r="K468" s="37"/>
      <c r="L468" s="37"/>
      <c r="M468" s="37"/>
      <c r="T468" s="36"/>
      <c r="U468" s="36"/>
      <c r="V468" s="36"/>
      <c r="W468" s="36"/>
      <c r="X468" s="36"/>
    </row>
    <row r="469" spans="10:24" x14ac:dyDescent="0.25">
      <c r="J469" s="37"/>
      <c r="K469" s="37"/>
      <c r="L469" s="37"/>
      <c r="M469" s="37"/>
      <c r="T469" s="36"/>
      <c r="U469" s="36"/>
      <c r="V469" s="36"/>
      <c r="W469" s="36"/>
      <c r="X469" s="36"/>
    </row>
    <row r="470" spans="10:24" x14ac:dyDescent="0.25">
      <c r="J470" s="37"/>
      <c r="K470" s="37"/>
      <c r="L470" s="37"/>
      <c r="M470" s="37"/>
      <c r="T470" s="36"/>
      <c r="U470" s="36"/>
      <c r="V470" s="36"/>
      <c r="W470" s="36"/>
      <c r="X470" s="36"/>
    </row>
    <row r="471" spans="10:24" x14ac:dyDescent="0.25">
      <c r="J471" s="37"/>
      <c r="K471" s="37"/>
      <c r="L471" s="37"/>
      <c r="M471" s="37"/>
      <c r="T471" s="36"/>
      <c r="U471" s="36"/>
      <c r="V471" s="36"/>
      <c r="W471" s="36"/>
      <c r="X471" s="36"/>
    </row>
    <row r="472" spans="10:24" x14ac:dyDescent="0.25">
      <c r="J472" s="37"/>
      <c r="K472" s="37"/>
      <c r="L472" s="37"/>
      <c r="M472" s="37"/>
      <c r="T472" s="36"/>
      <c r="U472" s="36"/>
      <c r="V472" s="36"/>
      <c r="W472" s="36"/>
      <c r="X472" s="36"/>
    </row>
    <row r="473" spans="10:24" x14ac:dyDescent="0.25">
      <c r="J473" s="37"/>
      <c r="K473" s="37"/>
      <c r="L473" s="37"/>
      <c r="M473" s="37"/>
      <c r="T473" s="36"/>
      <c r="U473" s="36"/>
      <c r="V473" s="36"/>
      <c r="W473" s="36"/>
      <c r="X473" s="36"/>
    </row>
    <row r="474" spans="10:24" x14ac:dyDescent="0.25">
      <c r="J474" s="37"/>
      <c r="K474" s="37"/>
      <c r="L474" s="37"/>
      <c r="M474" s="37"/>
      <c r="T474" s="36"/>
      <c r="U474" s="36"/>
      <c r="V474" s="36"/>
      <c r="W474" s="36"/>
      <c r="X474" s="36"/>
    </row>
    <row r="475" spans="10:24" x14ac:dyDescent="0.25">
      <c r="J475" s="37"/>
      <c r="K475" s="37"/>
      <c r="L475" s="37"/>
      <c r="M475" s="37"/>
      <c r="T475" s="36"/>
      <c r="U475" s="36"/>
      <c r="V475" s="36"/>
      <c r="W475" s="36"/>
      <c r="X475" s="36"/>
    </row>
    <row r="476" spans="10:24" x14ac:dyDescent="0.25">
      <c r="J476" s="37"/>
      <c r="K476" s="37"/>
      <c r="L476" s="37"/>
      <c r="M476" s="37"/>
      <c r="T476" s="36"/>
      <c r="U476" s="36"/>
      <c r="V476" s="36"/>
      <c r="W476" s="36"/>
      <c r="X476" s="36"/>
    </row>
    <row r="477" spans="10:24" x14ac:dyDescent="0.25">
      <c r="J477" s="37"/>
      <c r="K477" s="37"/>
      <c r="L477" s="37"/>
      <c r="M477" s="37"/>
      <c r="T477" s="36"/>
      <c r="U477" s="36"/>
      <c r="V477" s="36"/>
      <c r="W477" s="36"/>
      <c r="X477" s="36"/>
    </row>
    <row r="478" spans="10:24" x14ac:dyDescent="0.25">
      <c r="J478" s="37"/>
      <c r="K478" s="37"/>
      <c r="L478" s="37"/>
      <c r="M478" s="37"/>
      <c r="T478" s="36"/>
      <c r="U478" s="36"/>
      <c r="V478" s="36"/>
      <c r="W478" s="36"/>
      <c r="X478" s="36"/>
    </row>
    <row r="479" spans="10:24" x14ac:dyDescent="0.25">
      <c r="J479" s="37"/>
      <c r="K479" s="37"/>
      <c r="L479" s="37"/>
      <c r="M479" s="37"/>
      <c r="T479" s="36"/>
      <c r="U479" s="36"/>
      <c r="V479" s="36"/>
      <c r="W479" s="36"/>
      <c r="X479" s="36"/>
    </row>
    <row r="480" spans="10:24" x14ac:dyDescent="0.25">
      <c r="J480" s="37"/>
      <c r="K480" s="37"/>
      <c r="L480" s="37"/>
      <c r="M480" s="37"/>
      <c r="T480" s="36"/>
      <c r="U480" s="36"/>
      <c r="V480" s="36"/>
      <c r="W480" s="36"/>
      <c r="X480" s="36"/>
    </row>
    <row r="481" spans="10:24" x14ac:dyDescent="0.25">
      <c r="J481" s="37"/>
      <c r="K481" s="37"/>
      <c r="L481" s="37"/>
      <c r="M481" s="37"/>
      <c r="T481" s="36"/>
      <c r="U481" s="36"/>
      <c r="V481" s="36"/>
      <c r="W481" s="36"/>
      <c r="X481" s="36"/>
    </row>
    <row r="482" spans="10:24" x14ac:dyDescent="0.25">
      <c r="J482" s="37"/>
      <c r="K482" s="37"/>
      <c r="L482" s="37"/>
      <c r="M482" s="37"/>
      <c r="T482" s="36"/>
      <c r="U482" s="36"/>
      <c r="V482" s="36"/>
      <c r="W482" s="36"/>
      <c r="X482" s="36"/>
    </row>
    <row r="483" spans="10:24" x14ac:dyDescent="0.25">
      <c r="J483" s="37"/>
      <c r="K483" s="37"/>
      <c r="L483" s="37"/>
      <c r="M483" s="37"/>
      <c r="T483" s="36"/>
      <c r="U483" s="36"/>
      <c r="V483" s="36"/>
      <c r="W483" s="36"/>
      <c r="X483" s="36"/>
    </row>
    <row r="484" spans="10:24" x14ac:dyDescent="0.25">
      <c r="J484" s="37"/>
      <c r="K484" s="37"/>
      <c r="L484" s="37"/>
      <c r="M484" s="37"/>
      <c r="T484" s="36"/>
      <c r="U484" s="36"/>
      <c r="V484" s="36"/>
      <c r="W484" s="36"/>
      <c r="X484" s="36"/>
    </row>
    <row r="485" spans="10:24" x14ac:dyDescent="0.25">
      <c r="J485" s="37"/>
      <c r="K485" s="37"/>
      <c r="L485" s="37"/>
      <c r="M485" s="37"/>
      <c r="T485" s="36"/>
      <c r="U485" s="36"/>
      <c r="V485" s="36"/>
      <c r="W485" s="36"/>
      <c r="X485" s="36"/>
    </row>
    <row r="486" spans="10:24" x14ac:dyDescent="0.25">
      <c r="J486" s="37"/>
      <c r="K486" s="37"/>
      <c r="L486" s="37"/>
      <c r="M486" s="37"/>
      <c r="T486" s="36"/>
      <c r="U486" s="36"/>
      <c r="V486" s="36"/>
      <c r="W486" s="36"/>
      <c r="X486" s="36"/>
    </row>
    <row r="487" spans="10:24" x14ac:dyDescent="0.25">
      <c r="J487" s="37"/>
      <c r="K487" s="37"/>
      <c r="L487" s="37"/>
      <c r="M487" s="37"/>
      <c r="T487" s="36"/>
      <c r="U487" s="36"/>
      <c r="V487" s="36"/>
      <c r="W487" s="36"/>
      <c r="X487" s="36"/>
    </row>
    <row r="488" spans="10:24" x14ac:dyDescent="0.25">
      <c r="J488" s="37"/>
      <c r="K488" s="37"/>
      <c r="L488" s="37"/>
      <c r="M488" s="37"/>
      <c r="T488" s="36"/>
      <c r="U488" s="36"/>
      <c r="V488" s="36"/>
      <c r="W488" s="36"/>
      <c r="X488" s="36"/>
    </row>
    <row r="489" spans="10:24" x14ac:dyDescent="0.25">
      <c r="J489" s="37"/>
      <c r="K489" s="37"/>
      <c r="L489" s="37"/>
      <c r="M489" s="37"/>
      <c r="T489" s="36"/>
      <c r="U489" s="36"/>
      <c r="V489" s="36"/>
      <c r="W489" s="36"/>
      <c r="X489" s="36"/>
    </row>
    <row r="490" spans="10:24" x14ac:dyDescent="0.25">
      <c r="J490" s="37"/>
      <c r="K490" s="37"/>
      <c r="L490" s="37"/>
      <c r="M490" s="37"/>
      <c r="T490" s="36"/>
      <c r="U490" s="36"/>
      <c r="V490" s="36"/>
      <c r="W490" s="36"/>
      <c r="X490" s="36"/>
    </row>
    <row r="491" spans="10:24" x14ac:dyDescent="0.25">
      <c r="J491" s="37"/>
      <c r="K491" s="37"/>
      <c r="L491" s="37"/>
      <c r="M491" s="37"/>
      <c r="T491" s="36"/>
      <c r="U491" s="36"/>
      <c r="V491" s="36"/>
      <c r="W491" s="36"/>
      <c r="X491" s="36"/>
    </row>
    <row r="492" spans="10:24" x14ac:dyDescent="0.25">
      <c r="J492" s="37"/>
      <c r="K492" s="37"/>
      <c r="L492" s="37"/>
      <c r="M492" s="37"/>
      <c r="T492" s="36"/>
      <c r="U492" s="36"/>
      <c r="V492" s="36"/>
      <c r="W492" s="36"/>
      <c r="X492" s="36"/>
    </row>
    <row r="493" spans="10:24" x14ac:dyDescent="0.25">
      <c r="J493" s="37"/>
      <c r="K493" s="37"/>
      <c r="L493" s="37"/>
      <c r="M493" s="37"/>
      <c r="T493" s="36"/>
      <c r="U493" s="36"/>
      <c r="V493" s="36"/>
      <c r="W493" s="36"/>
      <c r="X493" s="36"/>
    </row>
    <row r="494" spans="10:24" x14ac:dyDescent="0.25">
      <c r="J494" s="37"/>
      <c r="K494" s="37"/>
      <c r="L494" s="37"/>
      <c r="M494" s="37"/>
      <c r="T494" s="36"/>
      <c r="U494" s="36"/>
      <c r="V494" s="36"/>
      <c r="W494" s="36"/>
      <c r="X494" s="36"/>
    </row>
    <row r="495" spans="10:24" x14ac:dyDescent="0.25">
      <c r="J495" s="37"/>
      <c r="K495" s="37"/>
      <c r="L495" s="37"/>
      <c r="M495" s="37"/>
      <c r="T495" s="36"/>
      <c r="U495" s="36"/>
      <c r="V495" s="36"/>
      <c r="W495" s="36"/>
      <c r="X495" s="36"/>
    </row>
    <row r="496" spans="10:24" x14ac:dyDescent="0.25">
      <c r="J496" s="37"/>
      <c r="K496" s="37"/>
      <c r="L496" s="37"/>
      <c r="M496" s="37"/>
      <c r="T496" s="36"/>
      <c r="U496" s="36"/>
      <c r="V496" s="36"/>
      <c r="W496" s="36"/>
      <c r="X496" s="36"/>
    </row>
    <row r="497" spans="10:24" x14ac:dyDescent="0.25">
      <c r="J497" s="37"/>
      <c r="K497" s="37"/>
      <c r="L497" s="37"/>
      <c r="M497" s="37"/>
      <c r="T497" s="36"/>
      <c r="U497" s="36"/>
      <c r="V497" s="36"/>
      <c r="W497" s="36"/>
      <c r="X497" s="36"/>
    </row>
    <row r="498" spans="10:24" x14ac:dyDescent="0.25">
      <c r="J498" s="37"/>
      <c r="K498" s="37"/>
      <c r="L498" s="37"/>
      <c r="M498" s="37"/>
      <c r="T498" s="36"/>
      <c r="U498" s="36"/>
      <c r="V498" s="36"/>
      <c r="W498" s="36"/>
      <c r="X498" s="36"/>
    </row>
    <row r="499" spans="10:24" x14ac:dyDescent="0.25">
      <c r="J499" s="37"/>
      <c r="K499" s="37"/>
      <c r="L499" s="37"/>
      <c r="M499" s="37"/>
      <c r="T499" s="36"/>
      <c r="U499" s="36"/>
      <c r="V499" s="36"/>
      <c r="W499" s="36"/>
      <c r="X499" s="36"/>
    </row>
    <row r="500" spans="10:24" x14ac:dyDescent="0.25">
      <c r="J500" s="37"/>
      <c r="K500" s="37"/>
      <c r="L500" s="37"/>
      <c r="M500" s="37"/>
      <c r="T500" s="36"/>
      <c r="U500" s="36"/>
      <c r="V500" s="36"/>
      <c r="W500" s="36"/>
      <c r="X500" s="36"/>
    </row>
    <row r="501" spans="10:24" x14ac:dyDescent="0.25">
      <c r="J501" s="37"/>
      <c r="K501" s="37"/>
      <c r="L501" s="37"/>
      <c r="M501" s="37"/>
      <c r="T501" s="36"/>
      <c r="U501" s="36"/>
      <c r="V501" s="36"/>
      <c r="W501" s="36"/>
      <c r="X501" s="36"/>
    </row>
    <row r="502" spans="10:24" x14ac:dyDescent="0.25">
      <c r="J502" s="37"/>
      <c r="K502" s="37"/>
      <c r="L502" s="37"/>
      <c r="M502" s="37"/>
      <c r="T502" s="36"/>
      <c r="U502" s="36"/>
      <c r="V502" s="36"/>
      <c r="W502" s="36"/>
      <c r="X502" s="36"/>
    </row>
    <row r="503" spans="10:24" x14ac:dyDescent="0.25">
      <c r="J503" s="37"/>
      <c r="K503" s="37"/>
      <c r="L503" s="37"/>
      <c r="M503" s="37"/>
      <c r="T503" s="36"/>
      <c r="U503" s="36"/>
      <c r="V503" s="36"/>
      <c r="W503" s="36"/>
      <c r="X503" s="36"/>
    </row>
    <row r="504" spans="10:24" x14ac:dyDescent="0.25">
      <c r="J504" s="37"/>
      <c r="K504" s="37"/>
      <c r="L504" s="37"/>
      <c r="M504" s="37"/>
      <c r="T504" s="36"/>
      <c r="U504" s="36"/>
      <c r="V504" s="36"/>
      <c r="W504" s="36"/>
      <c r="X504" s="36"/>
    </row>
    <row r="505" spans="10:24" x14ac:dyDescent="0.25">
      <c r="J505" s="37"/>
      <c r="K505" s="37"/>
      <c r="L505" s="37"/>
      <c r="M505" s="37"/>
      <c r="T505" s="36"/>
      <c r="U505" s="36"/>
      <c r="V505" s="36"/>
      <c r="W505" s="36"/>
      <c r="X505" s="36"/>
    </row>
    <row r="506" spans="10:24" x14ac:dyDescent="0.25">
      <c r="J506" s="37"/>
      <c r="K506" s="37"/>
      <c r="L506" s="37"/>
      <c r="M506" s="37"/>
      <c r="T506" s="36"/>
      <c r="U506" s="36"/>
      <c r="V506" s="36"/>
      <c r="W506" s="36"/>
      <c r="X506" s="36"/>
    </row>
    <row r="507" spans="10:24" x14ac:dyDescent="0.25">
      <c r="J507" s="37"/>
      <c r="K507" s="37"/>
      <c r="L507" s="37"/>
      <c r="M507" s="37"/>
      <c r="T507" s="36"/>
      <c r="U507" s="36"/>
      <c r="V507" s="36"/>
      <c r="W507" s="36"/>
      <c r="X507" s="36"/>
    </row>
    <row r="508" spans="10:24" x14ac:dyDescent="0.25">
      <c r="J508" s="37"/>
      <c r="K508" s="37"/>
      <c r="L508" s="37"/>
      <c r="M508" s="37"/>
      <c r="T508" s="36"/>
      <c r="U508" s="36"/>
      <c r="V508" s="36"/>
      <c r="W508" s="36"/>
      <c r="X508" s="36"/>
    </row>
    <row r="509" spans="10:24" x14ac:dyDescent="0.25">
      <c r="J509" s="37"/>
      <c r="K509" s="37"/>
      <c r="L509" s="37"/>
      <c r="M509" s="37"/>
      <c r="T509" s="36"/>
      <c r="U509" s="36"/>
      <c r="V509" s="36"/>
      <c r="W509" s="36"/>
      <c r="X509" s="36"/>
    </row>
    <row r="510" spans="10:24" x14ac:dyDescent="0.25">
      <c r="J510" s="37"/>
      <c r="K510" s="37"/>
      <c r="L510" s="37"/>
      <c r="M510" s="37"/>
      <c r="T510" s="36"/>
      <c r="U510" s="36"/>
      <c r="V510" s="36"/>
      <c r="W510" s="36"/>
      <c r="X510" s="36"/>
    </row>
    <row r="511" spans="10:24" x14ac:dyDescent="0.25">
      <c r="J511" s="37"/>
      <c r="K511" s="37"/>
      <c r="L511" s="37"/>
      <c r="M511" s="37"/>
      <c r="T511" s="36"/>
      <c r="U511" s="36"/>
      <c r="V511" s="36"/>
      <c r="W511" s="36"/>
      <c r="X511" s="36"/>
    </row>
    <row r="512" spans="10:24" x14ac:dyDescent="0.25">
      <c r="J512" s="37"/>
      <c r="K512" s="37"/>
      <c r="L512" s="37"/>
      <c r="M512" s="37"/>
      <c r="T512" s="36"/>
      <c r="U512" s="36"/>
      <c r="V512" s="36"/>
      <c r="W512" s="36"/>
      <c r="X512" s="36"/>
    </row>
    <row r="513" spans="10:24" x14ac:dyDescent="0.25">
      <c r="J513" s="37"/>
      <c r="K513" s="37"/>
      <c r="L513" s="37"/>
      <c r="M513" s="37"/>
      <c r="T513" s="36"/>
      <c r="U513" s="36"/>
      <c r="V513" s="36"/>
      <c r="W513" s="36"/>
      <c r="X513" s="36"/>
    </row>
    <row r="514" spans="10:24" x14ac:dyDescent="0.25">
      <c r="J514" s="37"/>
      <c r="K514" s="37"/>
      <c r="L514" s="37"/>
      <c r="M514" s="37"/>
      <c r="T514" s="36"/>
      <c r="U514" s="36"/>
      <c r="V514" s="36"/>
      <c r="W514" s="36"/>
      <c r="X514" s="36"/>
    </row>
    <row r="515" spans="10:24" x14ac:dyDescent="0.25">
      <c r="J515" s="37"/>
      <c r="K515" s="37"/>
      <c r="L515" s="37"/>
      <c r="M515" s="37"/>
      <c r="T515" s="36"/>
      <c r="U515" s="36"/>
      <c r="V515" s="36"/>
      <c r="W515" s="36"/>
      <c r="X515" s="36"/>
    </row>
    <row r="516" spans="10:24" x14ac:dyDescent="0.25">
      <c r="J516" s="37"/>
      <c r="K516" s="37"/>
      <c r="L516" s="37"/>
      <c r="M516" s="37"/>
      <c r="T516" s="36"/>
      <c r="U516" s="36"/>
      <c r="V516" s="36"/>
      <c r="W516" s="36"/>
      <c r="X516" s="36"/>
    </row>
    <row r="517" spans="10:24" x14ac:dyDescent="0.25">
      <c r="J517" s="37"/>
      <c r="K517" s="37"/>
      <c r="L517" s="37"/>
      <c r="M517" s="37"/>
      <c r="T517" s="36"/>
      <c r="U517" s="36"/>
      <c r="V517" s="36"/>
      <c r="W517" s="36"/>
      <c r="X517" s="36"/>
    </row>
    <row r="518" spans="10:24" x14ac:dyDescent="0.25">
      <c r="J518" s="37"/>
      <c r="K518" s="37"/>
      <c r="L518" s="37"/>
      <c r="M518" s="37"/>
      <c r="T518" s="36"/>
      <c r="U518" s="36"/>
      <c r="V518" s="36"/>
      <c r="W518" s="36"/>
      <c r="X518" s="36"/>
    </row>
    <row r="519" spans="10:24" x14ac:dyDescent="0.25">
      <c r="J519" s="37"/>
      <c r="K519" s="37"/>
      <c r="L519" s="37"/>
      <c r="M519" s="37"/>
      <c r="T519" s="36"/>
      <c r="U519" s="36"/>
      <c r="V519" s="36"/>
      <c r="W519" s="36"/>
      <c r="X519" s="36"/>
    </row>
    <row r="520" spans="10:24" x14ac:dyDescent="0.25">
      <c r="J520" s="37"/>
      <c r="K520" s="37"/>
      <c r="L520" s="37"/>
      <c r="M520" s="37"/>
      <c r="T520" s="36"/>
      <c r="U520" s="36"/>
      <c r="V520" s="36"/>
      <c r="W520" s="36"/>
      <c r="X520" s="36"/>
    </row>
    <row r="521" spans="10:24" x14ac:dyDescent="0.25">
      <c r="J521" s="37"/>
      <c r="K521" s="37"/>
      <c r="L521" s="37"/>
      <c r="M521" s="37"/>
      <c r="T521" s="36"/>
      <c r="U521" s="36"/>
      <c r="V521" s="36"/>
      <c r="W521" s="36"/>
      <c r="X521" s="36"/>
    </row>
    <row r="522" spans="10:24" x14ac:dyDescent="0.25">
      <c r="J522" s="37"/>
      <c r="K522" s="37"/>
      <c r="L522" s="37"/>
      <c r="M522" s="37"/>
      <c r="T522" s="36"/>
      <c r="U522" s="36"/>
      <c r="V522" s="36"/>
      <c r="W522" s="36"/>
      <c r="X522" s="36"/>
    </row>
    <row r="523" spans="10:24" x14ac:dyDescent="0.25">
      <c r="J523" s="37"/>
      <c r="K523" s="37"/>
      <c r="L523" s="37"/>
      <c r="M523" s="37"/>
      <c r="T523" s="36"/>
      <c r="U523" s="36"/>
      <c r="V523" s="36"/>
      <c r="W523" s="36"/>
      <c r="X523" s="36"/>
    </row>
    <row r="524" spans="10:24" x14ac:dyDescent="0.25">
      <c r="J524" s="37"/>
      <c r="K524" s="37"/>
      <c r="L524" s="37"/>
      <c r="M524" s="37"/>
      <c r="T524" s="36"/>
      <c r="U524" s="36"/>
      <c r="V524" s="36"/>
      <c r="W524" s="36"/>
      <c r="X524" s="36"/>
    </row>
    <row r="525" spans="10:24" x14ac:dyDescent="0.25">
      <c r="J525" s="37"/>
      <c r="K525" s="37"/>
      <c r="L525" s="37"/>
      <c r="M525" s="37"/>
      <c r="T525" s="36"/>
      <c r="U525" s="36"/>
      <c r="V525" s="36"/>
      <c r="W525" s="36"/>
      <c r="X525" s="36"/>
    </row>
    <row r="526" spans="10:24" x14ac:dyDescent="0.25">
      <c r="J526" s="37"/>
      <c r="K526" s="37"/>
      <c r="L526" s="37"/>
      <c r="M526" s="37"/>
      <c r="T526" s="36"/>
      <c r="U526" s="36"/>
      <c r="V526" s="36"/>
      <c r="W526" s="36"/>
      <c r="X526" s="36"/>
    </row>
    <row r="527" spans="10:24" x14ac:dyDescent="0.25">
      <c r="J527" s="37"/>
      <c r="K527" s="37"/>
      <c r="L527" s="37"/>
      <c r="M527" s="37"/>
      <c r="T527" s="36"/>
      <c r="U527" s="36"/>
      <c r="V527" s="36"/>
      <c r="W527" s="36"/>
      <c r="X527" s="36"/>
    </row>
    <row r="528" spans="10:24" x14ac:dyDescent="0.25">
      <c r="J528" s="37"/>
      <c r="K528" s="37"/>
      <c r="L528" s="37"/>
      <c r="M528" s="37"/>
      <c r="T528" s="36"/>
      <c r="U528" s="36"/>
      <c r="V528" s="36"/>
      <c r="W528" s="36"/>
      <c r="X528" s="36"/>
    </row>
    <row r="529" spans="10:24" x14ac:dyDescent="0.25">
      <c r="J529" s="37"/>
      <c r="K529" s="37"/>
      <c r="L529" s="37"/>
      <c r="M529" s="37"/>
      <c r="T529" s="36"/>
      <c r="U529" s="36"/>
      <c r="V529" s="36"/>
      <c r="W529" s="36"/>
      <c r="X529" s="36"/>
    </row>
    <row r="530" spans="10:24" x14ac:dyDescent="0.25">
      <c r="J530" s="37"/>
      <c r="K530" s="37"/>
      <c r="L530" s="37"/>
      <c r="M530" s="37"/>
      <c r="T530" s="36"/>
      <c r="U530" s="36"/>
      <c r="V530" s="36"/>
      <c r="W530" s="36"/>
      <c r="X530" s="36"/>
    </row>
    <row r="531" spans="10:24" x14ac:dyDescent="0.25">
      <c r="J531" s="37"/>
      <c r="K531" s="37"/>
      <c r="L531" s="37"/>
      <c r="M531" s="37"/>
      <c r="T531" s="36"/>
      <c r="U531" s="36"/>
      <c r="V531" s="36"/>
      <c r="W531" s="36"/>
      <c r="X531" s="36"/>
    </row>
    <row r="532" spans="10:24" x14ac:dyDescent="0.25">
      <c r="J532" s="37"/>
      <c r="K532" s="37"/>
      <c r="L532" s="37"/>
      <c r="M532" s="37"/>
      <c r="T532" s="36"/>
      <c r="U532" s="36"/>
      <c r="V532" s="36"/>
      <c r="W532" s="36"/>
      <c r="X532" s="36"/>
    </row>
    <row r="533" spans="10:24" x14ac:dyDescent="0.25">
      <c r="J533" s="37"/>
      <c r="K533" s="37"/>
      <c r="L533" s="37"/>
      <c r="M533" s="37"/>
      <c r="T533" s="36"/>
      <c r="U533" s="36"/>
      <c r="V533" s="36"/>
      <c r="W533" s="36"/>
      <c r="X533" s="36"/>
    </row>
    <row r="534" spans="10:24" x14ac:dyDescent="0.25">
      <c r="J534" s="37"/>
      <c r="K534" s="37"/>
      <c r="L534" s="37"/>
      <c r="M534" s="37"/>
      <c r="T534" s="36"/>
      <c r="U534" s="36"/>
      <c r="V534" s="36"/>
      <c r="W534" s="36"/>
      <c r="X534" s="36"/>
    </row>
    <row r="535" spans="10:24" x14ac:dyDescent="0.25">
      <c r="J535" s="37"/>
      <c r="K535" s="37"/>
      <c r="L535" s="37"/>
      <c r="M535" s="37"/>
      <c r="T535" s="36"/>
      <c r="U535" s="36"/>
      <c r="V535" s="36"/>
      <c r="W535" s="36"/>
      <c r="X535" s="36"/>
    </row>
    <row r="536" spans="10:24" x14ac:dyDescent="0.25">
      <c r="J536" s="37"/>
      <c r="K536" s="37"/>
      <c r="L536" s="37"/>
      <c r="M536" s="37"/>
      <c r="T536" s="36"/>
      <c r="U536" s="36"/>
      <c r="V536" s="36"/>
      <c r="W536" s="36"/>
      <c r="X536" s="36"/>
    </row>
    <row r="537" spans="10:24" x14ac:dyDescent="0.25">
      <c r="J537" s="37"/>
      <c r="K537" s="37"/>
      <c r="L537" s="37"/>
      <c r="M537" s="37"/>
      <c r="T537" s="36"/>
      <c r="U537" s="36"/>
      <c r="V537" s="36"/>
      <c r="W537" s="36"/>
      <c r="X537" s="36"/>
    </row>
    <row r="538" spans="10:24" x14ac:dyDescent="0.25">
      <c r="J538" s="37"/>
      <c r="K538" s="37"/>
      <c r="L538" s="37"/>
      <c r="M538" s="37"/>
      <c r="T538" s="36"/>
      <c r="U538" s="36"/>
      <c r="V538" s="36"/>
      <c r="W538" s="36"/>
      <c r="X538" s="36"/>
    </row>
    <row r="539" spans="10:24" x14ac:dyDescent="0.25">
      <c r="J539" s="37"/>
      <c r="K539" s="37"/>
      <c r="L539" s="37"/>
      <c r="M539" s="37"/>
      <c r="T539" s="36"/>
      <c r="U539" s="36"/>
      <c r="V539" s="36"/>
      <c r="W539" s="36"/>
      <c r="X539" s="36"/>
    </row>
    <row r="540" spans="10:24" x14ac:dyDescent="0.25">
      <c r="J540" s="37"/>
      <c r="K540" s="37"/>
      <c r="L540" s="37"/>
      <c r="M540" s="37"/>
      <c r="T540" s="36"/>
      <c r="U540" s="36"/>
      <c r="V540" s="36"/>
      <c r="W540" s="36"/>
      <c r="X540" s="36"/>
    </row>
    <row r="541" spans="10:24" x14ac:dyDescent="0.25">
      <c r="J541" s="37"/>
      <c r="K541" s="37"/>
      <c r="L541" s="37"/>
      <c r="M541" s="37"/>
      <c r="T541" s="36"/>
      <c r="U541" s="36"/>
      <c r="V541" s="36"/>
      <c r="W541" s="36"/>
      <c r="X541" s="36"/>
    </row>
    <row r="542" spans="10:24" x14ac:dyDescent="0.25">
      <c r="J542" s="37"/>
      <c r="K542" s="37"/>
      <c r="L542" s="37"/>
      <c r="M542" s="37"/>
      <c r="T542" s="36"/>
      <c r="U542" s="36"/>
      <c r="V542" s="36"/>
      <c r="W542" s="36"/>
      <c r="X542" s="36"/>
    </row>
    <row r="543" spans="10:24" x14ac:dyDescent="0.25">
      <c r="J543" s="37"/>
      <c r="K543" s="37"/>
      <c r="L543" s="37"/>
      <c r="M543" s="37"/>
      <c r="T543" s="36"/>
      <c r="U543" s="36"/>
      <c r="V543" s="36"/>
      <c r="W543" s="36"/>
      <c r="X543" s="36"/>
    </row>
    <row r="544" spans="10:24" x14ac:dyDescent="0.25">
      <c r="J544" s="37"/>
      <c r="K544" s="37"/>
      <c r="L544" s="37"/>
      <c r="M544" s="37"/>
      <c r="T544" s="36"/>
      <c r="U544" s="36"/>
      <c r="V544" s="36"/>
      <c r="W544" s="36"/>
      <c r="X544" s="36"/>
    </row>
    <row r="545" spans="10:24" x14ac:dyDescent="0.25">
      <c r="J545" s="37"/>
      <c r="K545" s="37"/>
      <c r="L545" s="37"/>
      <c r="M545" s="37"/>
      <c r="T545" s="36"/>
      <c r="U545" s="36"/>
      <c r="V545" s="36"/>
      <c r="W545" s="36"/>
      <c r="X545" s="36"/>
    </row>
    <row r="546" spans="10:24" x14ac:dyDescent="0.25">
      <c r="J546" s="37"/>
      <c r="K546" s="37"/>
      <c r="L546" s="37"/>
      <c r="M546" s="37"/>
      <c r="T546" s="36"/>
      <c r="U546" s="36"/>
      <c r="V546" s="36"/>
      <c r="W546" s="36"/>
      <c r="X546" s="36"/>
    </row>
    <row r="547" spans="10:24" x14ac:dyDescent="0.25">
      <c r="J547" s="37"/>
      <c r="K547" s="37"/>
      <c r="L547" s="37"/>
      <c r="M547" s="37"/>
      <c r="T547" s="36"/>
      <c r="U547" s="36"/>
      <c r="V547" s="36"/>
      <c r="W547" s="36"/>
      <c r="X547" s="36"/>
    </row>
    <row r="548" spans="10:24" x14ac:dyDescent="0.25">
      <c r="J548" s="37"/>
      <c r="K548" s="37"/>
      <c r="L548" s="37"/>
      <c r="M548" s="37"/>
      <c r="T548" s="36"/>
      <c r="U548" s="36"/>
      <c r="V548" s="36"/>
      <c r="W548" s="36"/>
      <c r="X548" s="36"/>
    </row>
    <row r="549" spans="10:24" x14ac:dyDescent="0.25">
      <c r="J549" s="37"/>
      <c r="K549" s="37"/>
      <c r="L549" s="37"/>
      <c r="M549" s="37"/>
      <c r="T549" s="36"/>
      <c r="U549" s="36"/>
      <c r="V549" s="36"/>
      <c r="W549" s="36"/>
      <c r="X549" s="36"/>
    </row>
    <row r="550" spans="10:24" x14ac:dyDescent="0.25">
      <c r="J550" s="37"/>
      <c r="K550" s="37"/>
      <c r="L550" s="37"/>
      <c r="M550" s="37"/>
      <c r="T550" s="36"/>
      <c r="U550" s="36"/>
      <c r="V550" s="36"/>
      <c r="W550" s="36"/>
      <c r="X550" s="36"/>
    </row>
    <row r="551" spans="10:24" x14ac:dyDescent="0.25">
      <c r="J551" s="37"/>
      <c r="K551" s="37"/>
      <c r="L551" s="37"/>
      <c r="M551" s="37"/>
      <c r="T551" s="36"/>
      <c r="U551" s="36"/>
      <c r="V551" s="36"/>
      <c r="W551" s="36"/>
      <c r="X551" s="36"/>
    </row>
    <row r="552" spans="10:24" x14ac:dyDescent="0.25">
      <c r="J552" s="37"/>
      <c r="K552" s="37"/>
      <c r="L552" s="37"/>
      <c r="M552" s="37"/>
      <c r="T552" s="36"/>
      <c r="U552" s="36"/>
      <c r="V552" s="36"/>
      <c r="W552" s="36"/>
      <c r="X552" s="36"/>
    </row>
    <row r="553" spans="10:24" x14ac:dyDescent="0.25">
      <c r="J553" s="37"/>
      <c r="K553" s="37"/>
      <c r="L553" s="37"/>
      <c r="M553" s="37"/>
      <c r="T553" s="36"/>
      <c r="U553" s="36"/>
      <c r="V553" s="36"/>
      <c r="W553" s="36"/>
      <c r="X553" s="36"/>
    </row>
    <row r="554" spans="10:24" x14ac:dyDescent="0.25">
      <c r="J554" s="37"/>
      <c r="K554" s="37"/>
      <c r="L554" s="37"/>
      <c r="M554" s="37"/>
      <c r="T554" s="36"/>
      <c r="U554" s="36"/>
      <c r="V554" s="36"/>
      <c r="W554" s="36"/>
      <c r="X554" s="36"/>
    </row>
    <row r="555" spans="10:24" x14ac:dyDescent="0.25">
      <c r="J555" s="37"/>
      <c r="K555" s="37"/>
      <c r="L555" s="37"/>
      <c r="M555" s="37"/>
      <c r="T555" s="36"/>
      <c r="U555" s="36"/>
      <c r="V555" s="36"/>
      <c r="W555" s="36"/>
      <c r="X555" s="36"/>
    </row>
    <row r="556" spans="10:24" x14ac:dyDescent="0.25">
      <c r="J556" s="37"/>
      <c r="K556" s="37"/>
      <c r="L556" s="37"/>
      <c r="M556" s="37"/>
      <c r="T556" s="36"/>
      <c r="U556" s="36"/>
      <c r="V556" s="36"/>
      <c r="W556" s="36"/>
      <c r="X556" s="36"/>
    </row>
    <row r="557" spans="10:24" x14ac:dyDescent="0.25">
      <c r="J557" s="37"/>
      <c r="K557" s="37"/>
      <c r="L557" s="37"/>
      <c r="M557" s="37"/>
      <c r="T557" s="36"/>
      <c r="U557" s="36"/>
      <c r="V557" s="36"/>
      <c r="W557" s="36"/>
      <c r="X557" s="36"/>
    </row>
    <row r="558" spans="10:24" x14ac:dyDescent="0.25">
      <c r="J558" s="37"/>
      <c r="K558" s="37"/>
      <c r="L558" s="37"/>
      <c r="M558" s="37"/>
      <c r="T558" s="36"/>
      <c r="U558" s="36"/>
      <c r="V558" s="36"/>
      <c r="W558" s="36"/>
      <c r="X558" s="36"/>
    </row>
    <row r="559" spans="10:24" x14ac:dyDescent="0.25">
      <c r="J559" s="37"/>
      <c r="K559" s="37"/>
      <c r="L559" s="37"/>
      <c r="M559" s="37"/>
      <c r="T559" s="36"/>
      <c r="U559" s="36"/>
      <c r="V559" s="36"/>
      <c r="W559" s="36"/>
      <c r="X559" s="36"/>
    </row>
    <row r="560" spans="10:24" x14ac:dyDescent="0.25">
      <c r="J560" s="37"/>
      <c r="K560" s="37"/>
      <c r="L560" s="37"/>
      <c r="M560" s="37"/>
      <c r="T560" s="36"/>
      <c r="U560" s="36"/>
      <c r="V560" s="36"/>
      <c r="W560" s="36"/>
      <c r="X560" s="36"/>
    </row>
    <row r="561" spans="10:24" x14ac:dyDescent="0.25">
      <c r="J561" s="37"/>
      <c r="K561" s="37"/>
      <c r="L561" s="37"/>
      <c r="M561" s="37"/>
      <c r="T561" s="36"/>
      <c r="U561" s="36"/>
      <c r="V561" s="36"/>
      <c r="W561" s="36"/>
      <c r="X561" s="36"/>
    </row>
    <row r="562" spans="10:24" x14ac:dyDescent="0.25">
      <c r="J562" s="37"/>
      <c r="K562" s="37"/>
      <c r="L562" s="37"/>
      <c r="M562" s="37"/>
      <c r="T562" s="36"/>
      <c r="U562" s="36"/>
      <c r="V562" s="36"/>
      <c r="W562" s="36"/>
      <c r="X562" s="36"/>
    </row>
    <row r="563" spans="10:24" x14ac:dyDescent="0.25">
      <c r="J563" s="37"/>
      <c r="K563" s="37"/>
      <c r="L563" s="37"/>
      <c r="M563" s="37"/>
      <c r="T563" s="36"/>
      <c r="U563" s="36"/>
      <c r="V563" s="36"/>
      <c r="W563" s="36"/>
      <c r="X563" s="36"/>
    </row>
    <row r="564" spans="10:24" x14ac:dyDescent="0.25">
      <c r="J564" s="37"/>
      <c r="K564" s="37"/>
      <c r="L564" s="37"/>
      <c r="M564" s="37"/>
      <c r="T564" s="36"/>
      <c r="U564" s="36"/>
      <c r="V564" s="36"/>
      <c r="W564" s="36"/>
      <c r="X564" s="36"/>
    </row>
    <row r="565" spans="10:24" x14ac:dyDescent="0.25">
      <c r="J565" s="37"/>
      <c r="K565" s="37"/>
      <c r="L565" s="37"/>
      <c r="M565" s="37"/>
      <c r="T565" s="36"/>
      <c r="U565" s="36"/>
      <c r="V565" s="36"/>
      <c r="W565" s="36"/>
      <c r="X565" s="36"/>
    </row>
    <row r="566" spans="10:24" x14ac:dyDescent="0.25">
      <c r="J566" s="37"/>
      <c r="K566" s="37"/>
      <c r="L566" s="37"/>
      <c r="M566" s="37"/>
      <c r="T566" s="36"/>
      <c r="U566" s="36"/>
      <c r="V566" s="36"/>
      <c r="W566" s="36"/>
      <c r="X566" s="36"/>
    </row>
    <row r="567" spans="10:24" x14ac:dyDescent="0.25">
      <c r="J567" s="37"/>
      <c r="K567" s="37"/>
      <c r="L567" s="37"/>
      <c r="M567" s="37"/>
      <c r="T567" s="36"/>
      <c r="U567" s="36"/>
      <c r="V567" s="36"/>
      <c r="W567" s="36"/>
      <c r="X567" s="36"/>
    </row>
    <row r="568" spans="10:24" x14ac:dyDescent="0.25">
      <c r="J568" s="37"/>
      <c r="K568" s="37"/>
      <c r="L568" s="37"/>
      <c r="M568" s="37"/>
      <c r="T568" s="36"/>
      <c r="U568" s="36"/>
      <c r="V568" s="36"/>
      <c r="W568" s="36"/>
      <c r="X568" s="36"/>
    </row>
    <row r="569" spans="10:24" x14ac:dyDescent="0.25">
      <c r="J569" s="37"/>
      <c r="K569" s="37"/>
      <c r="L569" s="37"/>
      <c r="M569" s="37"/>
      <c r="T569" s="36"/>
      <c r="U569" s="36"/>
      <c r="V569" s="36"/>
      <c r="W569" s="36"/>
      <c r="X569" s="36"/>
    </row>
    <row r="570" spans="10:24" x14ac:dyDescent="0.25">
      <c r="J570" s="37"/>
      <c r="K570" s="37"/>
      <c r="L570" s="37"/>
      <c r="M570" s="37"/>
      <c r="T570" s="36"/>
      <c r="U570" s="36"/>
      <c r="V570" s="36"/>
      <c r="W570" s="36"/>
      <c r="X570" s="36"/>
    </row>
    <row r="571" spans="10:24" x14ac:dyDescent="0.25">
      <c r="J571" s="37"/>
      <c r="K571" s="37"/>
      <c r="L571" s="37"/>
      <c r="M571" s="37"/>
      <c r="T571" s="36"/>
      <c r="U571" s="36"/>
      <c r="V571" s="36"/>
      <c r="W571" s="36"/>
      <c r="X571" s="36"/>
    </row>
    <row r="572" spans="10:24" x14ac:dyDescent="0.25">
      <c r="J572" s="37"/>
      <c r="K572" s="37"/>
      <c r="L572" s="37"/>
      <c r="M572" s="37"/>
      <c r="T572" s="36"/>
      <c r="U572" s="36"/>
      <c r="V572" s="36"/>
      <c r="W572" s="36"/>
      <c r="X572" s="36"/>
    </row>
    <row r="573" spans="10:24" x14ac:dyDescent="0.25">
      <c r="J573" s="37"/>
      <c r="K573" s="37"/>
      <c r="L573" s="37"/>
      <c r="M573" s="37"/>
      <c r="T573" s="36"/>
      <c r="U573" s="36"/>
      <c r="V573" s="36"/>
      <c r="W573" s="36"/>
      <c r="X573" s="36"/>
    </row>
    <row r="574" spans="10:24" x14ac:dyDescent="0.25">
      <c r="J574" s="37"/>
      <c r="K574" s="37"/>
      <c r="L574" s="37"/>
      <c r="M574" s="37"/>
      <c r="T574" s="36"/>
      <c r="U574" s="36"/>
      <c r="V574" s="36"/>
      <c r="W574" s="36"/>
      <c r="X574" s="36"/>
    </row>
    <row r="575" spans="10:24" x14ac:dyDescent="0.25">
      <c r="J575" s="37"/>
      <c r="K575" s="37"/>
      <c r="L575" s="37"/>
      <c r="M575" s="37"/>
      <c r="T575" s="36"/>
      <c r="U575" s="36"/>
      <c r="V575" s="36"/>
      <c r="W575" s="36"/>
      <c r="X575" s="36"/>
    </row>
    <row r="576" spans="10:24" x14ac:dyDescent="0.25">
      <c r="J576" s="37"/>
      <c r="K576" s="37"/>
      <c r="L576" s="37"/>
      <c r="M576" s="37"/>
      <c r="T576" s="36"/>
      <c r="U576" s="36"/>
      <c r="V576" s="36"/>
      <c r="W576" s="36"/>
      <c r="X576" s="36"/>
    </row>
    <row r="577" spans="10:24" x14ac:dyDescent="0.25">
      <c r="J577" s="37"/>
      <c r="K577" s="37"/>
      <c r="L577" s="37"/>
      <c r="M577" s="37"/>
      <c r="T577" s="36"/>
      <c r="U577" s="36"/>
      <c r="V577" s="36"/>
      <c r="W577" s="36"/>
      <c r="X577" s="36"/>
    </row>
    <row r="578" spans="10:24" x14ac:dyDescent="0.25">
      <c r="J578" s="37"/>
      <c r="K578" s="37"/>
      <c r="L578" s="37"/>
      <c r="M578" s="37"/>
      <c r="T578" s="36"/>
      <c r="U578" s="36"/>
      <c r="V578" s="36"/>
      <c r="W578" s="36"/>
      <c r="X578" s="36"/>
    </row>
    <row r="579" spans="10:24" x14ac:dyDescent="0.25">
      <c r="J579" s="37"/>
      <c r="K579" s="37"/>
      <c r="L579" s="37"/>
      <c r="M579" s="37"/>
      <c r="T579" s="36"/>
      <c r="U579" s="36"/>
      <c r="V579" s="36"/>
      <c r="W579" s="36"/>
      <c r="X579" s="36"/>
    </row>
    <row r="580" spans="10:24" x14ac:dyDescent="0.25">
      <c r="J580" s="37"/>
      <c r="K580" s="37"/>
      <c r="L580" s="37"/>
      <c r="M580" s="37"/>
      <c r="T580" s="36"/>
      <c r="U580" s="36"/>
      <c r="V580" s="36"/>
      <c r="W580" s="36"/>
      <c r="X580" s="36"/>
    </row>
    <row r="581" spans="10:24" x14ac:dyDescent="0.25">
      <c r="J581" s="37"/>
      <c r="K581" s="37"/>
      <c r="L581" s="37"/>
      <c r="M581" s="37"/>
      <c r="T581" s="36"/>
      <c r="U581" s="36"/>
      <c r="V581" s="36"/>
      <c r="W581" s="36"/>
      <c r="X581" s="36"/>
    </row>
    <row r="582" spans="10:24" x14ac:dyDescent="0.25">
      <c r="J582" s="37"/>
      <c r="K582" s="37"/>
      <c r="L582" s="37"/>
      <c r="M582" s="37"/>
      <c r="T582" s="36"/>
      <c r="U582" s="36"/>
      <c r="V582" s="36"/>
      <c r="W582" s="36"/>
      <c r="X582" s="36"/>
    </row>
    <row r="583" spans="10:24" x14ac:dyDescent="0.25">
      <c r="J583" s="37"/>
      <c r="K583" s="37"/>
      <c r="L583" s="37"/>
      <c r="M583" s="37"/>
      <c r="T583" s="36"/>
      <c r="U583" s="36"/>
      <c r="V583" s="36"/>
      <c r="W583" s="36"/>
      <c r="X583" s="36"/>
    </row>
    <row r="584" spans="10:24" x14ac:dyDescent="0.25">
      <c r="J584" s="37"/>
      <c r="K584" s="37"/>
      <c r="L584" s="37"/>
      <c r="M584" s="37"/>
      <c r="T584" s="36"/>
      <c r="U584" s="36"/>
      <c r="V584" s="36"/>
      <c r="W584" s="36"/>
      <c r="X584" s="36"/>
    </row>
    <row r="585" spans="10:24" x14ac:dyDescent="0.25">
      <c r="J585" s="37"/>
      <c r="K585" s="37"/>
      <c r="L585" s="37"/>
      <c r="M585" s="37"/>
      <c r="T585" s="36"/>
      <c r="U585" s="36"/>
      <c r="V585" s="36"/>
      <c r="W585" s="36"/>
      <c r="X585" s="36"/>
    </row>
    <row r="586" spans="10:24" x14ac:dyDescent="0.25">
      <c r="J586" s="37"/>
      <c r="K586" s="37"/>
      <c r="L586" s="37"/>
      <c r="M586" s="37"/>
      <c r="T586" s="36"/>
      <c r="U586" s="36"/>
      <c r="V586" s="36"/>
      <c r="W586" s="36"/>
      <c r="X586" s="36"/>
    </row>
    <row r="587" spans="10:24" x14ac:dyDescent="0.25">
      <c r="J587" s="37"/>
      <c r="K587" s="37"/>
      <c r="L587" s="37"/>
      <c r="M587" s="37"/>
      <c r="T587" s="36"/>
      <c r="U587" s="36"/>
      <c r="V587" s="36"/>
      <c r="W587" s="36"/>
      <c r="X587" s="36"/>
    </row>
    <row r="588" spans="10:24" x14ac:dyDescent="0.25">
      <c r="J588" s="37"/>
      <c r="K588" s="37"/>
      <c r="L588" s="37"/>
      <c r="M588" s="37"/>
      <c r="T588" s="36"/>
      <c r="U588" s="36"/>
      <c r="V588" s="36"/>
      <c r="W588" s="36"/>
      <c r="X588" s="36"/>
    </row>
    <row r="589" spans="10:24" x14ac:dyDescent="0.25">
      <c r="J589" s="37"/>
      <c r="K589" s="37"/>
      <c r="L589" s="37"/>
      <c r="M589" s="37"/>
      <c r="T589" s="36"/>
      <c r="U589" s="36"/>
      <c r="V589" s="36"/>
      <c r="W589" s="36"/>
      <c r="X589" s="36"/>
    </row>
    <row r="590" spans="10:24" x14ac:dyDescent="0.25">
      <c r="J590" s="37"/>
      <c r="K590" s="37"/>
      <c r="L590" s="37"/>
      <c r="M590" s="37"/>
      <c r="T590" s="36"/>
      <c r="U590" s="36"/>
      <c r="V590" s="36"/>
      <c r="W590" s="36"/>
      <c r="X590" s="36"/>
    </row>
    <row r="591" spans="10:24" x14ac:dyDescent="0.25">
      <c r="J591" s="37"/>
      <c r="K591" s="37"/>
      <c r="L591" s="37"/>
      <c r="M591" s="37"/>
      <c r="T591" s="36"/>
      <c r="U591" s="36"/>
      <c r="V591" s="36"/>
      <c r="W591" s="36"/>
      <c r="X591" s="36"/>
    </row>
    <row r="592" spans="10:24" x14ac:dyDescent="0.25">
      <c r="J592" s="37"/>
      <c r="K592" s="37"/>
      <c r="L592" s="37"/>
      <c r="M592" s="37"/>
      <c r="T592" s="36"/>
      <c r="U592" s="36"/>
      <c r="V592" s="36"/>
      <c r="W592" s="36"/>
      <c r="X592" s="36"/>
    </row>
    <row r="593" spans="10:24" x14ac:dyDescent="0.25">
      <c r="J593" s="37"/>
      <c r="K593" s="37"/>
      <c r="L593" s="37"/>
      <c r="M593" s="37"/>
      <c r="T593" s="36"/>
      <c r="U593" s="36"/>
      <c r="V593" s="36"/>
      <c r="W593" s="36"/>
      <c r="X593" s="36"/>
    </row>
    <row r="594" spans="10:24" x14ac:dyDescent="0.25">
      <c r="J594" s="37"/>
      <c r="K594" s="37"/>
      <c r="L594" s="37"/>
      <c r="M594" s="37"/>
      <c r="T594" s="36"/>
      <c r="U594" s="36"/>
      <c r="V594" s="36"/>
      <c r="W594" s="36"/>
      <c r="X594" s="36"/>
    </row>
    <row r="595" spans="10:24" x14ac:dyDescent="0.25">
      <c r="J595" s="37"/>
      <c r="K595" s="37"/>
      <c r="L595" s="37"/>
      <c r="M595" s="37"/>
      <c r="T595" s="36"/>
      <c r="U595" s="36"/>
      <c r="V595" s="36"/>
      <c r="W595" s="36"/>
      <c r="X595" s="36"/>
    </row>
    <row r="596" spans="10:24" x14ac:dyDescent="0.25">
      <c r="J596" s="37"/>
      <c r="K596" s="37"/>
      <c r="L596" s="37"/>
      <c r="M596" s="37"/>
      <c r="T596" s="36"/>
      <c r="U596" s="36"/>
      <c r="V596" s="36"/>
      <c r="W596" s="36"/>
      <c r="X596" s="36"/>
    </row>
    <row r="597" spans="10:24" x14ac:dyDescent="0.25">
      <c r="J597" s="37"/>
      <c r="K597" s="37"/>
      <c r="L597" s="37"/>
      <c r="M597" s="37"/>
      <c r="T597" s="36"/>
      <c r="U597" s="36"/>
      <c r="V597" s="36"/>
      <c r="W597" s="36"/>
      <c r="X597" s="36"/>
    </row>
    <row r="598" spans="10:24" x14ac:dyDescent="0.25">
      <c r="J598" s="37"/>
      <c r="K598" s="37"/>
      <c r="L598" s="37"/>
      <c r="M598" s="37"/>
      <c r="T598" s="36"/>
      <c r="U598" s="36"/>
      <c r="V598" s="36"/>
      <c r="W598" s="36"/>
      <c r="X598" s="36"/>
    </row>
    <row r="599" spans="10:24" x14ac:dyDescent="0.25">
      <c r="J599" s="37"/>
      <c r="K599" s="37"/>
      <c r="L599" s="37"/>
      <c r="M599" s="37"/>
      <c r="T599" s="36"/>
      <c r="U599" s="36"/>
      <c r="V599" s="36"/>
      <c r="W599" s="36"/>
      <c r="X599" s="36"/>
    </row>
    <row r="600" spans="10:24" x14ac:dyDescent="0.25">
      <c r="J600" s="37"/>
      <c r="K600" s="37"/>
      <c r="L600" s="37"/>
      <c r="M600" s="37"/>
      <c r="T600" s="36"/>
      <c r="U600" s="36"/>
      <c r="V600" s="36"/>
      <c r="W600" s="36"/>
      <c r="X600" s="36"/>
    </row>
    <row r="601" spans="10:24" x14ac:dyDescent="0.25">
      <c r="J601" s="37"/>
      <c r="K601" s="37"/>
      <c r="L601" s="37"/>
      <c r="M601" s="37"/>
      <c r="T601" s="36"/>
      <c r="U601" s="36"/>
      <c r="V601" s="36"/>
      <c r="W601" s="36"/>
      <c r="X601" s="36"/>
    </row>
    <row r="602" spans="10:24" x14ac:dyDescent="0.25">
      <c r="J602" s="37"/>
      <c r="K602" s="37"/>
      <c r="L602" s="37"/>
      <c r="M602" s="37"/>
      <c r="T602" s="36"/>
      <c r="U602" s="36"/>
      <c r="V602" s="36"/>
      <c r="W602" s="36"/>
      <c r="X602" s="36"/>
    </row>
    <row r="603" spans="10:24" x14ac:dyDescent="0.25">
      <c r="J603" s="37"/>
      <c r="K603" s="37"/>
      <c r="L603" s="37"/>
      <c r="M603" s="37"/>
      <c r="T603" s="36"/>
      <c r="U603" s="36"/>
      <c r="V603" s="36"/>
      <c r="W603" s="36"/>
      <c r="X603" s="36"/>
    </row>
    <row r="604" spans="10:24" x14ac:dyDescent="0.25">
      <c r="J604" s="37"/>
      <c r="K604" s="37"/>
      <c r="L604" s="37"/>
      <c r="M604" s="37"/>
      <c r="T604" s="36"/>
      <c r="U604" s="36"/>
      <c r="V604" s="36"/>
      <c r="W604" s="36"/>
      <c r="X604" s="36"/>
    </row>
    <row r="605" spans="10:24" x14ac:dyDescent="0.25">
      <c r="J605" s="37"/>
      <c r="K605" s="37"/>
      <c r="L605" s="37"/>
      <c r="M605" s="37"/>
      <c r="T605" s="36"/>
      <c r="U605" s="36"/>
      <c r="V605" s="36"/>
      <c r="W605" s="36"/>
      <c r="X605" s="36"/>
    </row>
    <row r="606" spans="10:24" x14ac:dyDescent="0.25">
      <c r="J606" s="37"/>
      <c r="K606" s="37"/>
      <c r="L606" s="37"/>
      <c r="M606" s="37"/>
      <c r="T606" s="36"/>
      <c r="U606" s="36"/>
      <c r="V606" s="36"/>
      <c r="W606" s="36"/>
      <c r="X606" s="36"/>
    </row>
    <row r="607" spans="10:24" x14ac:dyDescent="0.25">
      <c r="J607" s="37"/>
      <c r="K607" s="37"/>
      <c r="L607" s="37"/>
      <c r="M607" s="37"/>
      <c r="T607" s="36"/>
      <c r="U607" s="36"/>
      <c r="V607" s="36"/>
      <c r="W607" s="36"/>
      <c r="X607" s="36"/>
    </row>
    <row r="608" spans="10:24" x14ac:dyDescent="0.25">
      <c r="J608" s="37"/>
      <c r="K608" s="37"/>
      <c r="L608" s="37"/>
      <c r="M608" s="37"/>
      <c r="T608" s="36"/>
      <c r="U608" s="36"/>
      <c r="V608" s="36"/>
      <c r="W608" s="36"/>
      <c r="X608" s="36"/>
    </row>
    <row r="609" spans="10:24" x14ac:dyDescent="0.25">
      <c r="J609" s="37"/>
      <c r="K609" s="37"/>
      <c r="L609" s="37"/>
      <c r="M609" s="37"/>
      <c r="T609" s="36"/>
      <c r="U609" s="36"/>
      <c r="V609" s="36"/>
      <c r="W609" s="36"/>
      <c r="X609" s="36"/>
    </row>
    <row r="610" spans="10:24" x14ac:dyDescent="0.25">
      <c r="J610" s="37"/>
      <c r="K610" s="37"/>
      <c r="L610" s="37"/>
      <c r="M610" s="37"/>
      <c r="T610" s="36"/>
      <c r="U610" s="36"/>
      <c r="V610" s="36"/>
      <c r="W610" s="36"/>
      <c r="X610" s="36"/>
    </row>
    <row r="611" spans="10:24" x14ac:dyDescent="0.25">
      <c r="J611" s="37"/>
      <c r="K611" s="37"/>
      <c r="L611" s="37"/>
      <c r="M611" s="37"/>
      <c r="T611" s="36"/>
      <c r="U611" s="36"/>
      <c r="V611" s="36"/>
      <c r="W611" s="36"/>
      <c r="X611" s="36"/>
    </row>
    <row r="612" spans="10:24" x14ac:dyDescent="0.25">
      <c r="J612" s="37"/>
      <c r="K612" s="37"/>
      <c r="L612" s="37"/>
      <c r="M612" s="37"/>
      <c r="T612" s="36"/>
      <c r="U612" s="36"/>
      <c r="V612" s="36"/>
      <c r="W612" s="36"/>
      <c r="X612" s="36"/>
    </row>
    <row r="613" spans="10:24" x14ac:dyDescent="0.25">
      <c r="J613" s="37"/>
      <c r="K613" s="37"/>
      <c r="L613" s="37"/>
      <c r="M613" s="37"/>
      <c r="T613" s="36"/>
      <c r="U613" s="36"/>
      <c r="V613" s="36"/>
      <c r="W613" s="36"/>
      <c r="X613" s="36"/>
    </row>
    <row r="614" spans="10:24" x14ac:dyDescent="0.25">
      <c r="J614" s="37"/>
      <c r="K614" s="37"/>
      <c r="L614" s="37"/>
      <c r="M614" s="37"/>
      <c r="T614" s="36"/>
      <c r="U614" s="36"/>
      <c r="V614" s="36"/>
      <c r="W614" s="36"/>
      <c r="X614" s="36"/>
    </row>
    <row r="615" spans="10:24" x14ac:dyDescent="0.25">
      <c r="J615" s="37"/>
      <c r="K615" s="37"/>
      <c r="L615" s="37"/>
      <c r="M615" s="37"/>
      <c r="T615" s="36"/>
      <c r="U615" s="36"/>
      <c r="V615" s="36"/>
      <c r="W615" s="36"/>
      <c r="X615" s="36"/>
    </row>
    <row r="616" spans="10:24" x14ac:dyDescent="0.25">
      <c r="J616" s="37"/>
      <c r="K616" s="37"/>
      <c r="L616" s="37"/>
      <c r="M616" s="37"/>
      <c r="T616" s="36"/>
      <c r="U616" s="36"/>
      <c r="V616" s="36"/>
      <c r="W616" s="36"/>
      <c r="X616" s="36"/>
    </row>
    <row r="617" spans="10:24" x14ac:dyDescent="0.25">
      <c r="J617" s="37"/>
      <c r="K617" s="37"/>
      <c r="L617" s="37"/>
      <c r="M617" s="37"/>
      <c r="T617" s="36"/>
      <c r="U617" s="36"/>
      <c r="V617" s="36"/>
      <c r="W617" s="36"/>
      <c r="X617" s="36"/>
    </row>
    <row r="618" spans="10:24" x14ac:dyDescent="0.25">
      <c r="J618" s="37"/>
      <c r="K618" s="37"/>
      <c r="L618" s="37"/>
      <c r="M618" s="37"/>
      <c r="T618" s="36"/>
      <c r="U618" s="36"/>
      <c r="V618" s="36"/>
      <c r="W618" s="36"/>
      <c r="X618" s="36"/>
    </row>
    <row r="619" spans="10:24" x14ac:dyDescent="0.25">
      <c r="J619" s="37"/>
      <c r="K619" s="37"/>
      <c r="L619" s="37"/>
      <c r="M619" s="37"/>
      <c r="T619" s="36"/>
      <c r="U619" s="36"/>
      <c r="V619" s="36"/>
      <c r="W619" s="36"/>
      <c r="X619" s="36"/>
    </row>
    <row r="620" spans="10:24" x14ac:dyDescent="0.25">
      <c r="J620" s="37"/>
      <c r="K620" s="37"/>
      <c r="L620" s="37"/>
      <c r="M620" s="37"/>
      <c r="T620" s="36"/>
      <c r="U620" s="36"/>
      <c r="V620" s="36"/>
      <c r="W620" s="36"/>
      <c r="X620" s="36"/>
    </row>
    <row r="621" spans="10:24" x14ac:dyDescent="0.25">
      <c r="J621" s="37"/>
      <c r="K621" s="37"/>
      <c r="L621" s="37"/>
      <c r="M621" s="37"/>
      <c r="T621" s="36"/>
      <c r="U621" s="36"/>
      <c r="V621" s="36"/>
      <c r="W621" s="36"/>
      <c r="X621" s="36"/>
    </row>
    <row r="622" spans="10:24" x14ac:dyDescent="0.25">
      <c r="J622" s="37"/>
      <c r="K622" s="37"/>
      <c r="L622" s="37"/>
      <c r="M622" s="37"/>
      <c r="T622" s="36"/>
      <c r="U622" s="36"/>
      <c r="V622" s="36"/>
      <c r="W622" s="36"/>
      <c r="X622" s="36"/>
    </row>
    <row r="623" spans="10:24" x14ac:dyDescent="0.25">
      <c r="J623" s="37"/>
      <c r="K623" s="37"/>
      <c r="L623" s="37"/>
      <c r="M623" s="37"/>
      <c r="T623" s="36"/>
      <c r="U623" s="36"/>
      <c r="V623" s="36"/>
      <c r="W623" s="36"/>
      <c r="X623" s="36"/>
    </row>
    <row r="624" spans="10:24" x14ac:dyDescent="0.25">
      <c r="J624" s="37"/>
      <c r="K624" s="37"/>
      <c r="L624" s="37"/>
      <c r="M624" s="37"/>
      <c r="T624" s="36"/>
      <c r="U624" s="36"/>
      <c r="V624" s="36"/>
      <c r="W624" s="36"/>
      <c r="X624" s="36"/>
    </row>
    <row r="625" spans="10:24" x14ac:dyDescent="0.25">
      <c r="J625" s="37"/>
      <c r="K625" s="37"/>
      <c r="L625" s="37"/>
      <c r="M625" s="37"/>
      <c r="T625" s="36"/>
      <c r="U625" s="36"/>
      <c r="V625" s="36"/>
      <c r="W625" s="36"/>
      <c r="X625" s="36"/>
    </row>
    <row r="626" spans="10:24" x14ac:dyDescent="0.25">
      <c r="J626" s="37"/>
      <c r="K626" s="37"/>
      <c r="L626" s="37"/>
      <c r="M626" s="37"/>
      <c r="T626" s="36"/>
      <c r="U626" s="36"/>
      <c r="V626" s="36"/>
      <c r="W626" s="36"/>
      <c r="X626" s="36"/>
    </row>
    <row r="627" spans="10:24" x14ac:dyDescent="0.25">
      <c r="J627" s="37"/>
      <c r="K627" s="37"/>
      <c r="L627" s="37"/>
      <c r="M627" s="37"/>
      <c r="T627" s="36"/>
      <c r="U627" s="36"/>
      <c r="V627" s="36"/>
      <c r="W627" s="36"/>
      <c r="X627" s="36"/>
    </row>
    <row r="628" spans="10:24" x14ac:dyDescent="0.25">
      <c r="J628" s="37"/>
      <c r="K628" s="37"/>
      <c r="L628" s="37"/>
      <c r="M628" s="37"/>
      <c r="T628" s="36"/>
      <c r="U628" s="36"/>
      <c r="V628" s="36"/>
      <c r="W628" s="36"/>
      <c r="X628" s="36"/>
    </row>
    <row r="629" spans="10:24" x14ac:dyDescent="0.25">
      <c r="J629" s="37"/>
      <c r="K629" s="37"/>
      <c r="L629" s="37"/>
      <c r="M629" s="37"/>
      <c r="T629" s="36"/>
      <c r="U629" s="36"/>
      <c r="V629" s="36"/>
      <c r="W629" s="36"/>
      <c r="X629" s="36"/>
    </row>
    <row r="630" spans="10:24" x14ac:dyDescent="0.25">
      <c r="J630" s="37"/>
      <c r="K630" s="37"/>
      <c r="L630" s="37"/>
      <c r="M630" s="37"/>
      <c r="T630" s="36"/>
      <c r="U630" s="36"/>
      <c r="V630" s="36"/>
      <c r="W630" s="36"/>
      <c r="X630" s="36"/>
    </row>
    <row r="631" spans="10:24" x14ac:dyDescent="0.25">
      <c r="J631" s="37"/>
      <c r="K631" s="37"/>
      <c r="L631" s="37"/>
      <c r="M631" s="37"/>
      <c r="T631" s="36"/>
      <c r="U631" s="36"/>
      <c r="V631" s="36"/>
      <c r="W631" s="36"/>
      <c r="X631" s="36"/>
    </row>
    <row r="632" spans="10:24" x14ac:dyDescent="0.25">
      <c r="J632" s="37"/>
      <c r="K632" s="37"/>
      <c r="L632" s="37"/>
      <c r="M632" s="37"/>
      <c r="T632" s="36"/>
      <c r="U632" s="36"/>
      <c r="V632" s="36"/>
      <c r="W632" s="36"/>
      <c r="X632" s="36"/>
    </row>
    <row r="633" spans="10:24" x14ac:dyDescent="0.25">
      <c r="J633" s="37"/>
      <c r="K633" s="37"/>
      <c r="L633" s="37"/>
      <c r="M633" s="37"/>
      <c r="T633" s="36"/>
      <c r="U633" s="36"/>
      <c r="V633" s="36"/>
      <c r="W633" s="36"/>
      <c r="X633" s="36"/>
    </row>
    <row r="634" spans="10:24" x14ac:dyDescent="0.25">
      <c r="J634" s="37"/>
      <c r="K634" s="37"/>
      <c r="L634" s="37"/>
      <c r="M634" s="37"/>
      <c r="T634" s="36"/>
      <c r="U634" s="36"/>
      <c r="V634" s="36"/>
      <c r="W634" s="36"/>
      <c r="X634" s="36"/>
    </row>
    <row r="635" spans="10:24" x14ac:dyDescent="0.25">
      <c r="J635" s="37"/>
      <c r="K635" s="37"/>
      <c r="L635" s="37"/>
      <c r="M635" s="37"/>
      <c r="T635" s="36"/>
      <c r="U635" s="36"/>
      <c r="V635" s="36"/>
      <c r="W635" s="36"/>
      <c r="X635" s="36"/>
    </row>
    <row r="636" spans="10:24" x14ac:dyDescent="0.25">
      <c r="J636" s="37"/>
      <c r="K636" s="37"/>
      <c r="L636" s="37"/>
      <c r="M636" s="37"/>
      <c r="T636" s="36"/>
      <c r="U636" s="36"/>
      <c r="V636" s="36"/>
      <c r="W636" s="36"/>
      <c r="X636" s="36"/>
    </row>
    <row r="637" spans="10:24" x14ac:dyDescent="0.25">
      <c r="J637" s="37"/>
      <c r="K637" s="37"/>
      <c r="L637" s="37"/>
      <c r="M637" s="37"/>
      <c r="T637" s="36"/>
      <c r="U637" s="36"/>
      <c r="V637" s="36"/>
      <c r="W637" s="36"/>
      <c r="X637" s="36"/>
    </row>
    <row r="638" spans="10:24" x14ac:dyDescent="0.25">
      <c r="J638" s="37"/>
      <c r="K638" s="37"/>
      <c r="L638" s="37"/>
      <c r="M638" s="37"/>
      <c r="T638" s="36"/>
      <c r="U638" s="36"/>
      <c r="V638" s="36"/>
      <c r="W638" s="36"/>
      <c r="X638" s="36"/>
    </row>
    <row r="639" spans="10:24" x14ac:dyDescent="0.25">
      <c r="J639" s="37"/>
      <c r="K639" s="37"/>
      <c r="L639" s="37"/>
      <c r="M639" s="37"/>
      <c r="T639" s="36"/>
      <c r="U639" s="36"/>
      <c r="V639" s="36"/>
      <c r="W639" s="36"/>
      <c r="X639" s="36"/>
    </row>
    <row r="640" spans="10:24" x14ac:dyDescent="0.25">
      <c r="J640" s="37"/>
      <c r="K640" s="37"/>
      <c r="L640" s="37"/>
      <c r="M640" s="37"/>
      <c r="T640" s="36"/>
      <c r="U640" s="36"/>
      <c r="V640" s="36"/>
      <c r="W640" s="36"/>
      <c r="X640" s="36"/>
    </row>
    <row r="641" spans="10:24" x14ac:dyDescent="0.25">
      <c r="J641" s="37"/>
      <c r="K641" s="37"/>
      <c r="L641" s="37"/>
      <c r="M641" s="37"/>
      <c r="T641" s="36"/>
      <c r="U641" s="36"/>
      <c r="V641" s="36"/>
      <c r="W641" s="36"/>
      <c r="X641" s="36"/>
    </row>
    <row r="642" spans="10:24" x14ac:dyDescent="0.25">
      <c r="J642" s="37"/>
      <c r="K642" s="37"/>
      <c r="L642" s="37"/>
      <c r="M642" s="37"/>
      <c r="T642" s="36"/>
      <c r="U642" s="36"/>
      <c r="V642" s="36"/>
      <c r="W642" s="36"/>
      <c r="X642" s="36"/>
    </row>
    <row r="643" spans="10:24" x14ac:dyDescent="0.25">
      <c r="J643" s="37"/>
      <c r="K643" s="37"/>
      <c r="L643" s="37"/>
      <c r="M643" s="37"/>
      <c r="T643" s="36"/>
      <c r="U643" s="36"/>
      <c r="V643" s="36"/>
      <c r="W643" s="36"/>
      <c r="X643" s="36"/>
    </row>
    <row r="644" spans="10:24" x14ac:dyDescent="0.25">
      <c r="J644" s="37"/>
      <c r="K644" s="37"/>
      <c r="L644" s="37"/>
      <c r="M644" s="37"/>
      <c r="T644" s="36"/>
      <c r="U644" s="36"/>
      <c r="V644" s="36"/>
      <c r="W644" s="36"/>
      <c r="X644" s="36"/>
    </row>
    <row r="645" spans="10:24" x14ac:dyDescent="0.25">
      <c r="J645" s="37"/>
      <c r="K645" s="37"/>
      <c r="L645" s="37"/>
      <c r="M645" s="37"/>
      <c r="T645" s="36"/>
      <c r="U645" s="36"/>
      <c r="V645" s="36"/>
      <c r="W645" s="36"/>
      <c r="X645" s="36"/>
    </row>
    <row r="646" spans="10:24" x14ac:dyDescent="0.25">
      <c r="J646" s="37"/>
      <c r="K646" s="37"/>
      <c r="L646" s="37"/>
      <c r="M646" s="37"/>
      <c r="T646" s="36"/>
      <c r="U646" s="36"/>
      <c r="V646" s="36"/>
      <c r="W646" s="36"/>
      <c r="X646" s="36"/>
    </row>
    <row r="647" spans="10:24" x14ac:dyDescent="0.25">
      <c r="J647" s="37"/>
      <c r="K647" s="37"/>
      <c r="L647" s="37"/>
      <c r="M647" s="37"/>
      <c r="T647" s="36"/>
      <c r="U647" s="36"/>
      <c r="V647" s="36"/>
      <c r="W647" s="36"/>
      <c r="X647" s="36"/>
    </row>
    <row r="648" spans="10:24" x14ac:dyDescent="0.25">
      <c r="J648" s="37"/>
      <c r="K648" s="37"/>
      <c r="L648" s="37"/>
      <c r="M648" s="37"/>
      <c r="T648" s="36"/>
      <c r="U648" s="36"/>
      <c r="V648" s="36"/>
      <c r="W648" s="36"/>
      <c r="X648" s="36"/>
    </row>
    <row r="649" spans="10:24" x14ac:dyDescent="0.25">
      <c r="J649" s="37"/>
      <c r="K649" s="37"/>
      <c r="L649" s="37"/>
      <c r="M649" s="37"/>
      <c r="T649" s="36"/>
      <c r="U649" s="36"/>
      <c r="V649" s="36"/>
      <c r="W649" s="36"/>
      <c r="X649" s="36"/>
    </row>
    <row r="650" spans="10:24" x14ac:dyDescent="0.25">
      <c r="J650" s="37"/>
      <c r="K650" s="37"/>
      <c r="L650" s="37"/>
      <c r="M650" s="37"/>
      <c r="T650" s="36"/>
      <c r="U650" s="36"/>
      <c r="V650" s="36"/>
      <c r="W650" s="36"/>
      <c r="X650" s="36"/>
    </row>
    <row r="651" spans="10:24" x14ac:dyDescent="0.25">
      <c r="J651" s="37"/>
      <c r="K651" s="37"/>
      <c r="L651" s="37"/>
      <c r="M651" s="37"/>
      <c r="T651" s="36"/>
      <c r="U651" s="36"/>
      <c r="V651" s="36"/>
      <c r="W651" s="36"/>
      <c r="X651" s="36"/>
    </row>
    <row r="652" spans="10:24" x14ac:dyDescent="0.25">
      <c r="J652" s="37"/>
      <c r="K652" s="37"/>
      <c r="L652" s="37"/>
      <c r="M652" s="37"/>
      <c r="T652" s="36"/>
      <c r="U652" s="36"/>
      <c r="V652" s="36"/>
      <c r="W652" s="36"/>
      <c r="X652" s="36"/>
    </row>
    <row r="653" spans="10:24" x14ac:dyDescent="0.25">
      <c r="J653" s="37"/>
      <c r="K653" s="37"/>
      <c r="L653" s="37"/>
      <c r="M653" s="37"/>
      <c r="T653" s="36"/>
      <c r="U653" s="36"/>
      <c r="V653" s="36"/>
      <c r="W653" s="36"/>
      <c r="X653" s="36"/>
    </row>
    <row r="654" spans="10:24" x14ac:dyDescent="0.25">
      <c r="J654" s="37"/>
      <c r="K654" s="37"/>
      <c r="L654" s="37"/>
      <c r="M654" s="37"/>
      <c r="T654" s="36"/>
      <c r="U654" s="36"/>
      <c r="V654" s="36"/>
      <c r="W654" s="36"/>
      <c r="X654" s="36"/>
    </row>
    <row r="655" spans="10:24" x14ac:dyDescent="0.25">
      <c r="J655" s="37"/>
      <c r="K655" s="37"/>
      <c r="L655" s="37"/>
      <c r="M655" s="37"/>
      <c r="T655" s="36"/>
      <c r="U655" s="36"/>
      <c r="V655" s="36"/>
      <c r="W655" s="36"/>
      <c r="X655" s="36"/>
    </row>
    <row r="656" spans="10:24" x14ac:dyDescent="0.25">
      <c r="J656" s="37"/>
      <c r="K656" s="37"/>
      <c r="L656" s="37"/>
      <c r="M656" s="37"/>
      <c r="T656" s="36"/>
      <c r="U656" s="36"/>
      <c r="V656" s="36"/>
      <c r="W656" s="36"/>
      <c r="X656" s="36"/>
    </row>
    <row r="657" spans="10:24" x14ac:dyDescent="0.25">
      <c r="J657" s="37"/>
      <c r="K657" s="37"/>
      <c r="L657" s="37"/>
      <c r="M657" s="37"/>
      <c r="T657" s="36"/>
      <c r="U657" s="36"/>
      <c r="V657" s="36"/>
      <c r="W657" s="36"/>
      <c r="X657" s="36"/>
    </row>
    <row r="658" spans="10:24" x14ac:dyDescent="0.25">
      <c r="J658" s="37"/>
      <c r="K658" s="37"/>
      <c r="L658" s="37"/>
      <c r="M658" s="37"/>
      <c r="T658" s="36"/>
      <c r="U658" s="36"/>
      <c r="V658" s="36"/>
      <c r="W658" s="36"/>
      <c r="X658" s="36"/>
    </row>
    <row r="659" spans="10:24" x14ac:dyDescent="0.25">
      <c r="J659" s="37"/>
      <c r="K659" s="37"/>
      <c r="L659" s="37"/>
      <c r="M659" s="37"/>
      <c r="T659" s="36"/>
      <c r="U659" s="36"/>
      <c r="V659" s="36"/>
      <c r="W659" s="36"/>
      <c r="X659" s="36"/>
    </row>
    <row r="660" spans="10:24" x14ac:dyDescent="0.25">
      <c r="J660" s="37"/>
      <c r="K660" s="37"/>
      <c r="L660" s="37"/>
      <c r="M660" s="37"/>
      <c r="T660" s="36"/>
      <c r="U660" s="36"/>
      <c r="V660" s="36"/>
      <c r="W660" s="36"/>
      <c r="X660" s="36"/>
    </row>
    <row r="661" spans="10:24" x14ac:dyDescent="0.25">
      <c r="J661" s="37"/>
      <c r="K661" s="37"/>
      <c r="L661" s="37"/>
      <c r="M661" s="37"/>
      <c r="T661" s="36"/>
      <c r="U661" s="36"/>
      <c r="V661" s="36"/>
      <c r="W661" s="36"/>
      <c r="X661" s="36"/>
    </row>
    <row r="662" spans="10:24" x14ac:dyDescent="0.25">
      <c r="J662" s="37"/>
      <c r="K662" s="37"/>
      <c r="L662" s="37"/>
      <c r="M662" s="37"/>
      <c r="T662" s="36"/>
      <c r="U662" s="36"/>
      <c r="V662" s="36"/>
      <c r="W662" s="36"/>
      <c r="X662" s="36"/>
    </row>
    <row r="663" spans="10:24" x14ac:dyDescent="0.25">
      <c r="J663" s="37"/>
      <c r="K663" s="37"/>
      <c r="L663" s="37"/>
      <c r="M663" s="37"/>
      <c r="T663" s="36"/>
      <c r="U663" s="36"/>
      <c r="V663" s="36"/>
      <c r="W663" s="36"/>
      <c r="X663" s="36"/>
    </row>
    <row r="664" spans="10:24" x14ac:dyDescent="0.25">
      <c r="J664" s="37"/>
      <c r="K664" s="37"/>
      <c r="L664" s="37"/>
      <c r="M664" s="37"/>
      <c r="T664" s="36"/>
      <c r="U664" s="36"/>
      <c r="V664" s="36"/>
      <c r="W664" s="36"/>
      <c r="X664" s="36"/>
    </row>
    <row r="665" spans="10:24" x14ac:dyDescent="0.25">
      <c r="J665" s="37"/>
      <c r="K665" s="37"/>
      <c r="L665" s="37"/>
      <c r="M665" s="37"/>
      <c r="T665" s="36"/>
      <c r="U665" s="36"/>
      <c r="V665" s="36"/>
      <c r="W665" s="36"/>
      <c r="X665" s="36"/>
    </row>
    <row r="666" spans="10:24" x14ac:dyDescent="0.25">
      <c r="J666" s="37"/>
      <c r="K666" s="37"/>
      <c r="L666" s="37"/>
      <c r="M666" s="37"/>
      <c r="T666" s="36"/>
      <c r="U666" s="36"/>
      <c r="V666" s="36"/>
      <c r="W666" s="36"/>
      <c r="X666" s="36"/>
    </row>
    <row r="667" spans="10:24" x14ac:dyDescent="0.25">
      <c r="J667" s="37"/>
      <c r="K667" s="37"/>
      <c r="L667" s="37"/>
      <c r="M667" s="37"/>
      <c r="T667" s="36"/>
      <c r="U667" s="36"/>
      <c r="V667" s="36"/>
      <c r="W667" s="36"/>
      <c r="X667" s="36"/>
    </row>
    <row r="668" spans="10:24" x14ac:dyDescent="0.25">
      <c r="J668" s="37"/>
      <c r="K668" s="37"/>
      <c r="L668" s="37"/>
      <c r="M668" s="37"/>
      <c r="T668" s="36"/>
      <c r="U668" s="36"/>
      <c r="V668" s="36"/>
      <c r="W668" s="36"/>
      <c r="X668" s="36"/>
    </row>
    <row r="669" spans="10:24" x14ac:dyDescent="0.25">
      <c r="J669" s="37"/>
      <c r="K669" s="37"/>
      <c r="L669" s="37"/>
      <c r="M669" s="37"/>
      <c r="T669" s="36"/>
      <c r="U669" s="36"/>
      <c r="V669" s="36"/>
      <c r="W669" s="36"/>
      <c r="X669" s="36"/>
    </row>
    <row r="670" spans="10:24" x14ac:dyDescent="0.25">
      <c r="J670" s="37"/>
      <c r="K670" s="37"/>
      <c r="L670" s="37"/>
      <c r="M670" s="37"/>
      <c r="T670" s="36"/>
      <c r="U670" s="36"/>
      <c r="V670" s="36"/>
      <c r="W670" s="36"/>
      <c r="X670" s="36"/>
    </row>
    <row r="671" spans="10:24" x14ac:dyDescent="0.25">
      <c r="J671" s="37"/>
      <c r="K671" s="37"/>
      <c r="L671" s="37"/>
      <c r="M671" s="37"/>
      <c r="T671" s="36"/>
      <c r="U671" s="36"/>
      <c r="V671" s="36"/>
      <c r="W671" s="36"/>
      <c r="X671" s="36"/>
    </row>
    <row r="672" spans="10:24" x14ac:dyDescent="0.25">
      <c r="J672" s="37"/>
      <c r="K672" s="37"/>
      <c r="L672" s="37"/>
      <c r="M672" s="37"/>
      <c r="T672" s="36"/>
      <c r="U672" s="36"/>
      <c r="V672" s="36"/>
      <c r="W672" s="36"/>
      <c r="X672" s="36"/>
    </row>
    <row r="673" spans="10:24" x14ac:dyDescent="0.25">
      <c r="J673" s="37"/>
      <c r="K673" s="37"/>
      <c r="L673" s="37"/>
      <c r="M673" s="37"/>
      <c r="T673" s="36"/>
      <c r="U673" s="36"/>
      <c r="V673" s="36"/>
      <c r="W673" s="36"/>
      <c r="X673" s="36"/>
    </row>
    <row r="674" spans="10:24" x14ac:dyDescent="0.25">
      <c r="J674" s="37"/>
      <c r="K674" s="37"/>
      <c r="L674" s="37"/>
      <c r="M674" s="37"/>
      <c r="T674" s="36"/>
      <c r="U674" s="36"/>
      <c r="V674" s="36"/>
      <c r="W674" s="36"/>
      <c r="X674" s="36"/>
    </row>
    <row r="675" spans="10:24" x14ac:dyDescent="0.25">
      <c r="J675" s="37"/>
      <c r="K675" s="37"/>
      <c r="L675" s="37"/>
      <c r="M675" s="37"/>
      <c r="T675" s="36"/>
      <c r="U675" s="36"/>
      <c r="V675" s="36"/>
      <c r="W675" s="36"/>
      <c r="X675" s="36"/>
    </row>
    <row r="676" spans="10:24" x14ac:dyDescent="0.25">
      <c r="J676" s="37"/>
      <c r="K676" s="37"/>
      <c r="L676" s="37"/>
      <c r="M676" s="37"/>
      <c r="T676" s="36"/>
      <c r="U676" s="36"/>
      <c r="V676" s="36"/>
      <c r="W676" s="36"/>
      <c r="X676" s="36"/>
    </row>
    <row r="677" spans="10:24" x14ac:dyDescent="0.25">
      <c r="J677" s="37"/>
      <c r="K677" s="37"/>
      <c r="L677" s="37"/>
      <c r="M677" s="37"/>
      <c r="T677" s="36"/>
      <c r="U677" s="36"/>
      <c r="V677" s="36"/>
      <c r="W677" s="36"/>
      <c r="X677" s="36"/>
    </row>
    <row r="678" spans="10:24" x14ac:dyDescent="0.25">
      <c r="J678" s="37"/>
      <c r="K678" s="37"/>
      <c r="L678" s="37"/>
      <c r="M678" s="37"/>
      <c r="T678" s="36"/>
      <c r="U678" s="36"/>
      <c r="V678" s="36"/>
      <c r="W678" s="36"/>
      <c r="X678" s="36"/>
    </row>
    <row r="679" spans="10:24" x14ac:dyDescent="0.25">
      <c r="J679" s="37"/>
      <c r="K679" s="37"/>
      <c r="L679" s="37"/>
      <c r="M679" s="37"/>
      <c r="T679" s="36"/>
      <c r="U679" s="36"/>
      <c r="V679" s="36"/>
      <c r="W679" s="36"/>
      <c r="X679" s="36"/>
    </row>
    <row r="680" spans="10:24" x14ac:dyDescent="0.25">
      <c r="J680" s="37"/>
      <c r="K680" s="37"/>
      <c r="L680" s="37"/>
      <c r="M680" s="37"/>
      <c r="T680" s="36"/>
      <c r="U680" s="36"/>
      <c r="V680" s="36"/>
      <c r="W680" s="36"/>
      <c r="X680" s="36"/>
    </row>
    <row r="681" spans="10:24" x14ac:dyDescent="0.25">
      <c r="J681" s="37"/>
      <c r="K681" s="37"/>
      <c r="L681" s="37"/>
      <c r="M681" s="37"/>
      <c r="T681" s="36"/>
      <c r="U681" s="36"/>
      <c r="V681" s="36"/>
      <c r="W681" s="36"/>
      <c r="X681" s="36"/>
    </row>
    <row r="682" spans="10:24" x14ac:dyDescent="0.25">
      <c r="J682" s="37"/>
      <c r="K682" s="37"/>
      <c r="L682" s="37"/>
      <c r="M682" s="37"/>
      <c r="T682" s="36"/>
      <c r="U682" s="36"/>
      <c r="V682" s="36"/>
      <c r="W682" s="36"/>
      <c r="X682" s="36"/>
    </row>
    <row r="683" spans="10:24" x14ac:dyDescent="0.25">
      <c r="J683" s="37"/>
      <c r="K683" s="37"/>
      <c r="L683" s="37"/>
      <c r="M683" s="37"/>
      <c r="T683" s="36"/>
      <c r="U683" s="36"/>
      <c r="V683" s="36"/>
      <c r="W683" s="36"/>
      <c r="X683" s="36"/>
    </row>
    <row r="684" spans="10:24" x14ac:dyDescent="0.25">
      <c r="J684" s="37"/>
      <c r="K684" s="37"/>
      <c r="L684" s="37"/>
      <c r="M684" s="37"/>
      <c r="T684" s="36"/>
      <c r="U684" s="36"/>
      <c r="V684" s="36"/>
      <c r="W684" s="36"/>
      <c r="X684" s="36"/>
    </row>
    <row r="685" spans="10:24" x14ac:dyDescent="0.25">
      <c r="J685" s="37"/>
      <c r="K685" s="37"/>
      <c r="L685" s="37"/>
      <c r="M685" s="37"/>
      <c r="T685" s="36"/>
      <c r="U685" s="36"/>
      <c r="V685" s="36"/>
      <c r="W685" s="36"/>
      <c r="X685" s="36"/>
    </row>
    <row r="686" spans="10:24" x14ac:dyDescent="0.25">
      <c r="J686" s="37"/>
      <c r="K686" s="37"/>
      <c r="L686" s="37"/>
      <c r="M686" s="37"/>
      <c r="T686" s="36"/>
      <c r="U686" s="36"/>
      <c r="V686" s="36"/>
      <c r="W686" s="36"/>
      <c r="X686" s="36"/>
    </row>
    <row r="687" spans="10:24" x14ac:dyDescent="0.25">
      <c r="J687" s="37"/>
      <c r="K687" s="37"/>
      <c r="L687" s="37"/>
      <c r="M687" s="37"/>
      <c r="T687" s="36"/>
      <c r="U687" s="36"/>
      <c r="V687" s="36"/>
      <c r="W687" s="36"/>
      <c r="X687" s="36"/>
    </row>
    <row r="688" spans="10:24" x14ac:dyDescent="0.25">
      <c r="J688" s="37"/>
      <c r="K688" s="37"/>
      <c r="L688" s="37"/>
      <c r="M688" s="37"/>
      <c r="T688" s="36"/>
      <c r="U688" s="36"/>
      <c r="V688" s="36"/>
      <c r="W688" s="36"/>
      <c r="X688" s="36"/>
    </row>
    <row r="689" spans="10:24" x14ac:dyDescent="0.25">
      <c r="J689" s="37"/>
      <c r="K689" s="37"/>
      <c r="L689" s="37"/>
      <c r="M689" s="37"/>
      <c r="T689" s="36"/>
      <c r="U689" s="36"/>
      <c r="V689" s="36"/>
      <c r="W689" s="36"/>
      <c r="X689" s="36"/>
    </row>
    <row r="690" spans="10:24" x14ac:dyDescent="0.25">
      <c r="J690" s="37"/>
      <c r="K690" s="37"/>
      <c r="L690" s="37"/>
      <c r="M690" s="37"/>
      <c r="T690" s="36"/>
      <c r="U690" s="36"/>
      <c r="V690" s="36"/>
      <c r="W690" s="36"/>
      <c r="X690" s="36"/>
    </row>
    <row r="691" spans="10:24" x14ac:dyDescent="0.25">
      <c r="J691" s="37"/>
      <c r="K691" s="37"/>
      <c r="L691" s="37"/>
      <c r="M691" s="37"/>
      <c r="T691" s="36"/>
      <c r="U691" s="36"/>
      <c r="V691" s="36"/>
      <c r="W691" s="36"/>
      <c r="X691" s="36"/>
    </row>
    <row r="692" spans="10:24" x14ac:dyDescent="0.25">
      <c r="J692" s="37"/>
      <c r="K692" s="37"/>
      <c r="L692" s="37"/>
      <c r="M692" s="37"/>
      <c r="T692" s="36"/>
      <c r="U692" s="36"/>
      <c r="V692" s="36"/>
      <c r="W692" s="36"/>
      <c r="X692" s="36"/>
    </row>
    <row r="693" spans="10:24" x14ac:dyDescent="0.25">
      <c r="J693" s="37"/>
      <c r="K693" s="37"/>
      <c r="L693" s="37"/>
      <c r="M693" s="37"/>
      <c r="T693" s="36"/>
      <c r="U693" s="36"/>
      <c r="V693" s="36"/>
      <c r="W693" s="36"/>
      <c r="X693" s="36"/>
    </row>
    <row r="694" spans="10:24" x14ac:dyDescent="0.25">
      <c r="J694" s="37"/>
      <c r="K694" s="37"/>
      <c r="L694" s="37"/>
      <c r="M694" s="37"/>
      <c r="T694" s="36"/>
      <c r="U694" s="36"/>
      <c r="V694" s="36"/>
      <c r="W694" s="36"/>
      <c r="X694" s="36"/>
    </row>
    <row r="695" spans="10:24" x14ac:dyDescent="0.25">
      <c r="J695" s="37"/>
      <c r="K695" s="37"/>
      <c r="L695" s="37"/>
      <c r="M695" s="37"/>
      <c r="T695" s="36"/>
      <c r="U695" s="36"/>
      <c r="V695" s="36"/>
      <c r="W695" s="36"/>
      <c r="X695" s="36"/>
    </row>
    <row r="696" spans="10:24" x14ac:dyDescent="0.25">
      <c r="J696" s="37"/>
      <c r="K696" s="37"/>
      <c r="L696" s="37"/>
      <c r="M696" s="37"/>
      <c r="T696" s="36"/>
      <c r="U696" s="36"/>
      <c r="V696" s="36"/>
      <c r="W696" s="36"/>
      <c r="X696" s="36"/>
    </row>
    <row r="697" spans="10:24" x14ac:dyDescent="0.25">
      <c r="J697" s="37"/>
      <c r="K697" s="37"/>
      <c r="L697" s="37"/>
      <c r="M697" s="37"/>
      <c r="T697" s="36"/>
      <c r="U697" s="36"/>
      <c r="V697" s="36"/>
      <c r="W697" s="36"/>
      <c r="X697" s="36"/>
    </row>
    <row r="698" spans="10:24" x14ac:dyDescent="0.25">
      <c r="J698" s="37"/>
      <c r="K698" s="37"/>
      <c r="L698" s="37"/>
      <c r="M698" s="37"/>
      <c r="T698" s="36"/>
      <c r="U698" s="36"/>
      <c r="V698" s="36"/>
      <c r="W698" s="36"/>
      <c r="X698" s="36"/>
    </row>
    <row r="699" spans="10:24" x14ac:dyDescent="0.25">
      <c r="J699" s="37"/>
      <c r="K699" s="37"/>
      <c r="L699" s="37"/>
      <c r="M699" s="37"/>
      <c r="T699" s="36"/>
      <c r="U699" s="36"/>
      <c r="V699" s="36"/>
      <c r="W699" s="36"/>
      <c r="X699" s="36"/>
    </row>
    <row r="700" spans="10:24" x14ac:dyDescent="0.25">
      <c r="J700" s="37"/>
      <c r="K700" s="37"/>
      <c r="L700" s="37"/>
      <c r="M700" s="37"/>
      <c r="T700" s="36"/>
      <c r="U700" s="36"/>
      <c r="V700" s="36"/>
      <c r="W700" s="36"/>
      <c r="X700" s="36"/>
    </row>
    <row r="701" spans="10:24" x14ac:dyDescent="0.25">
      <c r="J701" s="37"/>
      <c r="K701" s="37"/>
      <c r="L701" s="37"/>
      <c r="M701" s="37"/>
      <c r="T701" s="36"/>
      <c r="U701" s="36"/>
      <c r="V701" s="36"/>
      <c r="W701" s="36"/>
      <c r="X701" s="36"/>
    </row>
    <row r="702" spans="10:24" x14ac:dyDescent="0.25">
      <c r="J702" s="37"/>
      <c r="K702" s="37"/>
      <c r="L702" s="37"/>
      <c r="M702" s="37"/>
      <c r="T702" s="36"/>
      <c r="U702" s="36"/>
      <c r="V702" s="36"/>
      <c r="W702" s="36"/>
      <c r="X702" s="36"/>
    </row>
    <row r="703" spans="10:24" x14ac:dyDescent="0.25">
      <c r="J703" s="37"/>
      <c r="K703" s="37"/>
      <c r="L703" s="37"/>
      <c r="M703" s="37"/>
      <c r="T703" s="36"/>
      <c r="U703" s="36"/>
      <c r="V703" s="36"/>
      <c r="W703" s="36"/>
      <c r="X703" s="36"/>
    </row>
    <row r="704" spans="10:24" x14ac:dyDescent="0.25">
      <c r="J704" s="37"/>
      <c r="K704" s="37"/>
      <c r="L704" s="37"/>
      <c r="M704" s="37"/>
      <c r="T704" s="36"/>
      <c r="U704" s="36"/>
      <c r="V704" s="36"/>
      <c r="W704" s="36"/>
      <c r="X704" s="36"/>
    </row>
    <row r="705" spans="10:24" x14ac:dyDescent="0.25">
      <c r="J705" s="37"/>
      <c r="K705" s="37"/>
      <c r="L705" s="37"/>
      <c r="M705" s="37"/>
      <c r="T705" s="36"/>
      <c r="U705" s="36"/>
      <c r="V705" s="36"/>
      <c r="W705" s="36"/>
      <c r="X705" s="36"/>
    </row>
    <row r="706" spans="10:24" x14ac:dyDescent="0.25">
      <c r="J706" s="37"/>
      <c r="K706" s="37"/>
      <c r="L706" s="37"/>
      <c r="M706" s="37"/>
      <c r="T706" s="36"/>
      <c r="U706" s="36"/>
      <c r="V706" s="36"/>
      <c r="W706" s="36"/>
      <c r="X706" s="36"/>
    </row>
    <row r="707" spans="10:24" x14ac:dyDescent="0.25">
      <c r="J707" s="37"/>
      <c r="K707" s="37"/>
      <c r="L707" s="37"/>
      <c r="M707" s="37"/>
      <c r="T707" s="36"/>
      <c r="U707" s="36"/>
      <c r="V707" s="36"/>
      <c r="W707" s="36"/>
      <c r="X707" s="36"/>
    </row>
    <row r="708" spans="10:24" x14ac:dyDescent="0.25">
      <c r="J708" s="37"/>
      <c r="K708" s="37"/>
      <c r="L708" s="37"/>
      <c r="M708" s="37"/>
      <c r="T708" s="36"/>
      <c r="U708" s="36"/>
      <c r="V708" s="36"/>
      <c r="W708" s="36"/>
      <c r="X708" s="36"/>
    </row>
    <row r="709" spans="10:24" x14ac:dyDescent="0.25">
      <c r="J709" s="37"/>
      <c r="K709" s="37"/>
      <c r="L709" s="37"/>
      <c r="M709" s="37"/>
      <c r="T709" s="36"/>
      <c r="U709" s="36"/>
      <c r="V709" s="36"/>
      <c r="W709" s="36"/>
      <c r="X709" s="36"/>
    </row>
    <row r="710" spans="10:24" x14ac:dyDescent="0.25">
      <c r="J710" s="37"/>
      <c r="K710" s="37"/>
      <c r="L710" s="37"/>
      <c r="M710" s="37"/>
      <c r="T710" s="36"/>
      <c r="U710" s="36"/>
      <c r="V710" s="36"/>
      <c r="W710" s="36"/>
      <c r="X710" s="36"/>
    </row>
    <row r="711" spans="10:24" x14ac:dyDescent="0.25">
      <c r="J711" s="37"/>
      <c r="K711" s="37"/>
      <c r="L711" s="37"/>
      <c r="M711" s="37"/>
      <c r="T711" s="36"/>
      <c r="U711" s="36"/>
      <c r="V711" s="36"/>
      <c r="W711" s="36"/>
      <c r="X711" s="36"/>
    </row>
    <row r="712" spans="10:24" x14ac:dyDescent="0.25">
      <c r="J712" s="37"/>
      <c r="K712" s="37"/>
      <c r="L712" s="37"/>
      <c r="M712" s="37"/>
      <c r="T712" s="36"/>
      <c r="U712" s="36"/>
      <c r="V712" s="36"/>
      <c r="W712" s="36"/>
      <c r="X712" s="36"/>
    </row>
    <row r="713" spans="10:24" x14ac:dyDescent="0.25">
      <c r="J713" s="37"/>
      <c r="K713" s="37"/>
      <c r="L713" s="37"/>
      <c r="M713" s="37"/>
      <c r="T713" s="36"/>
      <c r="U713" s="36"/>
      <c r="V713" s="36"/>
      <c r="W713" s="36"/>
      <c r="X713" s="36"/>
    </row>
    <row r="714" spans="10:24" x14ac:dyDescent="0.25">
      <c r="J714" s="37"/>
      <c r="K714" s="37"/>
      <c r="L714" s="37"/>
      <c r="M714" s="37"/>
      <c r="T714" s="36"/>
      <c r="U714" s="36"/>
      <c r="V714" s="36"/>
      <c r="W714" s="36"/>
      <c r="X714" s="36"/>
    </row>
    <row r="715" spans="10:24" x14ac:dyDescent="0.25">
      <c r="J715" s="37"/>
      <c r="K715" s="37"/>
      <c r="L715" s="37"/>
      <c r="M715" s="37"/>
      <c r="T715" s="36"/>
      <c r="U715" s="36"/>
      <c r="V715" s="36"/>
      <c r="W715" s="36"/>
      <c r="X715" s="36"/>
    </row>
    <row r="716" spans="10:24" x14ac:dyDescent="0.25">
      <c r="J716" s="37"/>
      <c r="K716" s="37"/>
      <c r="L716" s="37"/>
      <c r="M716" s="37"/>
      <c r="T716" s="36"/>
      <c r="U716" s="36"/>
      <c r="V716" s="36"/>
      <c r="W716" s="36"/>
      <c r="X716" s="36"/>
    </row>
    <row r="717" spans="10:24" x14ac:dyDescent="0.25">
      <c r="J717" s="37"/>
      <c r="K717" s="37"/>
      <c r="L717" s="37"/>
      <c r="M717" s="37"/>
      <c r="T717" s="36"/>
      <c r="U717" s="36"/>
      <c r="V717" s="36"/>
      <c r="W717" s="36"/>
      <c r="X717" s="36"/>
    </row>
    <row r="718" spans="10:24" x14ac:dyDescent="0.25">
      <c r="J718" s="37"/>
      <c r="K718" s="37"/>
      <c r="L718" s="37"/>
      <c r="M718" s="37"/>
      <c r="T718" s="36"/>
      <c r="U718" s="36"/>
      <c r="V718" s="36"/>
      <c r="W718" s="36"/>
      <c r="X718" s="36"/>
    </row>
    <row r="719" spans="10:24" x14ac:dyDescent="0.25">
      <c r="J719" s="37"/>
      <c r="K719" s="37"/>
      <c r="L719" s="37"/>
      <c r="M719" s="37"/>
      <c r="T719" s="36"/>
      <c r="U719" s="36"/>
      <c r="V719" s="36"/>
      <c r="W719" s="36"/>
      <c r="X719" s="36"/>
    </row>
    <row r="720" spans="10:24" x14ac:dyDescent="0.25">
      <c r="J720" s="37"/>
      <c r="K720" s="37"/>
      <c r="L720" s="37"/>
      <c r="M720" s="37"/>
      <c r="T720" s="36"/>
      <c r="U720" s="36"/>
      <c r="V720" s="36"/>
      <c r="W720" s="36"/>
      <c r="X720" s="36"/>
    </row>
    <row r="721" spans="10:24" x14ac:dyDescent="0.25">
      <c r="J721" s="37"/>
      <c r="K721" s="37"/>
      <c r="L721" s="37"/>
      <c r="M721" s="37"/>
      <c r="T721" s="36"/>
      <c r="U721" s="36"/>
      <c r="V721" s="36"/>
      <c r="W721" s="36"/>
      <c r="X721" s="36"/>
    </row>
    <row r="722" spans="10:24" x14ac:dyDescent="0.25">
      <c r="J722" s="37"/>
      <c r="K722" s="37"/>
      <c r="L722" s="37"/>
      <c r="M722" s="37"/>
      <c r="T722" s="36"/>
      <c r="U722" s="36"/>
      <c r="V722" s="36"/>
      <c r="W722" s="36"/>
      <c r="X722" s="36"/>
    </row>
    <row r="723" spans="10:24" x14ac:dyDescent="0.25">
      <c r="J723" s="37"/>
      <c r="K723" s="37"/>
      <c r="L723" s="37"/>
      <c r="M723" s="37"/>
      <c r="T723" s="36"/>
      <c r="U723" s="36"/>
      <c r="V723" s="36"/>
      <c r="W723" s="36"/>
      <c r="X723" s="36"/>
    </row>
    <row r="724" spans="10:24" x14ac:dyDescent="0.25">
      <c r="J724" s="37"/>
      <c r="K724" s="37"/>
      <c r="L724" s="37"/>
      <c r="M724" s="37"/>
      <c r="T724" s="36"/>
      <c r="U724" s="36"/>
      <c r="V724" s="36"/>
      <c r="W724" s="36"/>
      <c r="X724" s="36"/>
    </row>
    <row r="725" spans="10:24" x14ac:dyDescent="0.25">
      <c r="J725" s="37"/>
      <c r="K725" s="37"/>
      <c r="L725" s="37"/>
      <c r="M725" s="37"/>
      <c r="T725" s="36"/>
      <c r="U725" s="36"/>
      <c r="V725" s="36"/>
      <c r="W725" s="36"/>
      <c r="X725" s="36"/>
    </row>
    <row r="726" spans="10:24" x14ac:dyDescent="0.25">
      <c r="J726" s="37"/>
      <c r="K726" s="37"/>
      <c r="L726" s="37"/>
      <c r="M726" s="37"/>
      <c r="T726" s="36"/>
      <c r="U726" s="36"/>
      <c r="V726" s="36"/>
      <c r="W726" s="36"/>
      <c r="X726" s="36"/>
    </row>
    <row r="727" spans="10:24" x14ac:dyDescent="0.25">
      <c r="J727" s="37"/>
      <c r="K727" s="37"/>
      <c r="L727" s="37"/>
      <c r="M727" s="37"/>
      <c r="T727" s="36"/>
      <c r="U727" s="36"/>
      <c r="V727" s="36"/>
      <c r="W727" s="36"/>
      <c r="X727" s="36"/>
    </row>
    <row r="728" spans="10:24" x14ac:dyDescent="0.25">
      <c r="J728" s="37"/>
      <c r="K728" s="37"/>
      <c r="L728" s="37"/>
      <c r="M728" s="37"/>
      <c r="T728" s="36"/>
      <c r="U728" s="36"/>
      <c r="V728" s="36"/>
      <c r="W728" s="36"/>
      <c r="X728" s="36"/>
    </row>
    <row r="729" spans="10:24" x14ac:dyDescent="0.25">
      <c r="J729" s="37"/>
      <c r="K729" s="37"/>
      <c r="L729" s="37"/>
      <c r="M729" s="37"/>
      <c r="T729" s="36"/>
      <c r="U729" s="36"/>
      <c r="V729" s="36"/>
      <c r="W729" s="36"/>
      <c r="X729" s="36"/>
    </row>
    <row r="730" spans="10:24" x14ac:dyDescent="0.25">
      <c r="J730" s="37"/>
      <c r="K730" s="37"/>
      <c r="L730" s="37"/>
      <c r="M730" s="37"/>
      <c r="T730" s="36"/>
      <c r="U730" s="36"/>
      <c r="V730" s="36"/>
      <c r="W730" s="36"/>
      <c r="X730" s="36"/>
    </row>
    <row r="731" spans="10:24" x14ac:dyDescent="0.25">
      <c r="J731" s="37"/>
      <c r="K731" s="37"/>
      <c r="L731" s="37"/>
      <c r="M731" s="37"/>
      <c r="T731" s="36"/>
      <c r="U731" s="36"/>
      <c r="V731" s="36"/>
      <c r="W731" s="36"/>
      <c r="X731" s="36"/>
    </row>
    <row r="732" spans="10:24" x14ac:dyDescent="0.25">
      <c r="J732" s="37"/>
      <c r="K732" s="37"/>
      <c r="L732" s="37"/>
      <c r="M732" s="37"/>
      <c r="T732" s="36"/>
      <c r="U732" s="36"/>
      <c r="V732" s="36"/>
      <c r="W732" s="36"/>
      <c r="X732" s="36"/>
    </row>
    <row r="733" spans="10:24" x14ac:dyDescent="0.25">
      <c r="J733" s="37"/>
      <c r="K733" s="37"/>
      <c r="L733" s="37"/>
      <c r="M733" s="37"/>
      <c r="T733" s="36"/>
      <c r="U733" s="36"/>
      <c r="V733" s="36"/>
      <c r="W733" s="36"/>
      <c r="X733" s="36"/>
    </row>
    <row r="734" spans="10:24" x14ac:dyDescent="0.25">
      <c r="J734" s="37"/>
      <c r="K734" s="37"/>
      <c r="L734" s="37"/>
      <c r="M734" s="37"/>
      <c r="T734" s="36"/>
      <c r="U734" s="36"/>
      <c r="V734" s="36"/>
      <c r="W734" s="36"/>
      <c r="X734" s="36"/>
    </row>
    <row r="735" spans="10:24" x14ac:dyDescent="0.25">
      <c r="J735" s="37"/>
      <c r="K735" s="37"/>
      <c r="L735" s="37"/>
      <c r="M735" s="37"/>
      <c r="T735" s="36"/>
      <c r="U735" s="36"/>
      <c r="V735" s="36"/>
      <c r="W735" s="36"/>
      <c r="X735" s="36"/>
    </row>
    <row r="736" spans="10:24" x14ac:dyDescent="0.25">
      <c r="J736" s="37"/>
      <c r="K736" s="37"/>
      <c r="L736" s="37"/>
      <c r="M736" s="37"/>
      <c r="T736" s="36"/>
      <c r="U736" s="36"/>
      <c r="V736" s="36"/>
      <c r="W736" s="36"/>
      <c r="X736" s="36"/>
    </row>
    <row r="737" spans="10:24" x14ac:dyDescent="0.25">
      <c r="J737" s="37"/>
      <c r="K737" s="37"/>
      <c r="L737" s="37"/>
      <c r="M737" s="37"/>
      <c r="T737" s="36"/>
      <c r="U737" s="36"/>
      <c r="V737" s="36"/>
      <c r="W737" s="36"/>
      <c r="X737" s="36"/>
    </row>
    <row r="738" spans="10:24" x14ac:dyDescent="0.25">
      <c r="J738" s="37"/>
      <c r="K738" s="37"/>
      <c r="L738" s="37"/>
      <c r="M738" s="37"/>
      <c r="T738" s="36"/>
      <c r="U738" s="36"/>
      <c r="V738" s="36"/>
      <c r="W738" s="36"/>
      <c r="X738" s="36"/>
    </row>
    <row r="739" spans="10:24" x14ac:dyDescent="0.25">
      <c r="J739" s="37"/>
      <c r="K739" s="37"/>
      <c r="L739" s="37"/>
      <c r="M739" s="37"/>
      <c r="T739" s="36"/>
      <c r="U739" s="36"/>
      <c r="V739" s="36"/>
      <c r="W739" s="36"/>
      <c r="X739" s="36"/>
    </row>
    <row r="740" spans="10:24" x14ac:dyDescent="0.25">
      <c r="J740" s="37"/>
      <c r="K740" s="37"/>
      <c r="L740" s="37"/>
      <c r="M740" s="37"/>
      <c r="T740" s="36"/>
      <c r="U740" s="36"/>
      <c r="V740" s="36"/>
      <c r="W740" s="36"/>
      <c r="X740" s="36"/>
    </row>
    <row r="741" spans="10:24" x14ac:dyDescent="0.25">
      <c r="J741" s="37"/>
      <c r="K741" s="37"/>
      <c r="L741" s="37"/>
      <c r="M741" s="37"/>
      <c r="T741" s="36"/>
      <c r="U741" s="36"/>
      <c r="V741" s="36"/>
      <c r="W741" s="36"/>
      <c r="X741" s="36"/>
    </row>
    <row r="742" spans="10:24" x14ac:dyDescent="0.25">
      <c r="J742" s="37"/>
      <c r="K742" s="37"/>
      <c r="L742" s="37"/>
      <c r="M742" s="37"/>
      <c r="T742" s="36"/>
      <c r="U742" s="36"/>
      <c r="V742" s="36"/>
      <c r="W742" s="36"/>
      <c r="X742" s="36"/>
    </row>
    <row r="743" spans="10:24" x14ac:dyDescent="0.25">
      <c r="J743" s="37"/>
      <c r="K743" s="37"/>
      <c r="L743" s="37"/>
      <c r="M743" s="37"/>
      <c r="T743" s="36"/>
      <c r="U743" s="36"/>
      <c r="V743" s="36"/>
      <c r="W743" s="36"/>
      <c r="X743" s="36"/>
    </row>
    <row r="744" spans="10:24" x14ac:dyDescent="0.25">
      <c r="J744" s="37"/>
      <c r="K744" s="37"/>
      <c r="L744" s="37"/>
      <c r="M744" s="37"/>
      <c r="T744" s="36"/>
      <c r="U744" s="36"/>
      <c r="V744" s="36"/>
      <c r="W744" s="36"/>
      <c r="X744" s="36"/>
    </row>
    <row r="745" spans="10:24" x14ac:dyDescent="0.25">
      <c r="J745" s="37"/>
      <c r="K745" s="37"/>
      <c r="L745" s="37"/>
      <c r="M745" s="37"/>
      <c r="T745" s="36"/>
      <c r="U745" s="36"/>
      <c r="V745" s="36"/>
      <c r="W745" s="36"/>
      <c r="X745" s="36"/>
    </row>
    <row r="746" spans="10:24" x14ac:dyDescent="0.25">
      <c r="J746" s="37"/>
      <c r="K746" s="37"/>
      <c r="L746" s="37"/>
      <c r="M746" s="37"/>
      <c r="T746" s="36"/>
      <c r="U746" s="36"/>
      <c r="V746" s="36"/>
      <c r="W746" s="36"/>
      <c r="X746" s="36"/>
    </row>
    <row r="747" spans="10:24" x14ac:dyDescent="0.25">
      <c r="J747" s="37"/>
      <c r="K747" s="37"/>
      <c r="L747" s="37"/>
      <c r="M747" s="37"/>
      <c r="T747" s="36"/>
      <c r="U747" s="36"/>
      <c r="V747" s="36"/>
      <c r="W747" s="36"/>
      <c r="X747" s="36"/>
    </row>
    <row r="748" spans="10:24" x14ac:dyDescent="0.25">
      <c r="J748" s="37"/>
      <c r="K748" s="37"/>
      <c r="L748" s="37"/>
      <c r="M748" s="37"/>
      <c r="T748" s="36"/>
      <c r="U748" s="36"/>
      <c r="V748" s="36"/>
      <c r="W748" s="36"/>
      <c r="X748" s="36"/>
    </row>
    <row r="749" spans="10:24" x14ac:dyDescent="0.25">
      <c r="J749" s="37"/>
      <c r="K749" s="37"/>
      <c r="L749" s="37"/>
      <c r="M749" s="37"/>
      <c r="T749" s="36"/>
      <c r="U749" s="36"/>
      <c r="V749" s="36"/>
      <c r="W749" s="36"/>
      <c r="X749" s="36"/>
    </row>
    <row r="750" spans="10:24" x14ac:dyDescent="0.25">
      <c r="J750" s="37"/>
      <c r="K750" s="37"/>
      <c r="L750" s="37"/>
      <c r="M750" s="37"/>
      <c r="T750" s="36"/>
      <c r="U750" s="36"/>
      <c r="V750" s="36"/>
      <c r="W750" s="36"/>
      <c r="X750" s="36"/>
    </row>
    <row r="751" spans="10:24" x14ac:dyDescent="0.25">
      <c r="J751" s="37"/>
      <c r="K751" s="37"/>
      <c r="L751" s="37"/>
      <c r="M751" s="37"/>
      <c r="T751" s="36"/>
      <c r="U751" s="36"/>
      <c r="V751" s="36"/>
      <c r="W751" s="36"/>
      <c r="X751" s="36"/>
    </row>
    <row r="752" spans="10:24" x14ac:dyDescent="0.25">
      <c r="J752" s="37"/>
      <c r="K752" s="37"/>
      <c r="L752" s="37"/>
      <c r="M752" s="37"/>
      <c r="T752" s="36"/>
      <c r="U752" s="36"/>
      <c r="V752" s="36"/>
      <c r="W752" s="36"/>
      <c r="X752" s="36"/>
    </row>
    <row r="753" spans="10:24" x14ac:dyDescent="0.25">
      <c r="J753" s="37"/>
      <c r="K753" s="37"/>
      <c r="L753" s="37"/>
      <c r="M753" s="37"/>
      <c r="T753" s="36"/>
      <c r="U753" s="36"/>
      <c r="V753" s="36"/>
      <c r="W753" s="36"/>
      <c r="X753" s="36"/>
    </row>
    <row r="754" spans="10:24" x14ac:dyDescent="0.25">
      <c r="J754" s="37"/>
      <c r="K754" s="37"/>
      <c r="L754" s="37"/>
      <c r="M754" s="37"/>
      <c r="T754" s="36"/>
      <c r="U754" s="36"/>
      <c r="V754" s="36"/>
      <c r="W754" s="36"/>
      <c r="X754" s="36"/>
    </row>
    <row r="755" spans="10:24" x14ac:dyDescent="0.25">
      <c r="J755" s="37"/>
      <c r="K755" s="37"/>
      <c r="L755" s="37"/>
      <c r="M755" s="37"/>
      <c r="T755" s="36"/>
      <c r="U755" s="36"/>
      <c r="V755" s="36"/>
      <c r="W755" s="36"/>
      <c r="X755" s="36"/>
    </row>
    <row r="756" spans="10:24" x14ac:dyDescent="0.25">
      <c r="J756" s="37"/>
      <c r="K756" s="37"/>
      <c r="L756" s="37"/>
      <c r="M756" s="37"/>
      <c r="T756" s="36"/>
      <c r="U756" s="36"/>
      <c r="V756" s="36"/>
      <c r="W756" s="36"/>
      <c r="X756" s="36"/>
    </row>
    <row r="757" spans="10:24" x14ac:dyDescent="0.25">
      <c r="J757" s="37"/>
      <c r="K757" s="37"/>
      <c r="L757" s="37"/>
      <c r="M757" s="37"/>
      <c r="T757" s="36"/>
      <c r="U757" s="36"/>
      <c r="V757" s="36"/>
      <c r="W757" s="36"/>
      <c r="X757" s="36"/>
    </row>
    <row r="758" spans="10:24" x14ac:dyDescent="0.25">
      <c r="J758" s="37"/>
      <c r="K758" s="37"/>
      <c r="L758" s="37"/>
      <c r="M758" s="37"/>
      <c r="T758" s="36"/>
      <c r="U758" s="36"/>
      <c r="V758" s="36"/>
      <c r="W758" s="36"/>
      <c r="X758" s="36"/>
    </row>
    <row r="759" spans="10:24" x14ac:dyDescent="0.25">
      <c r="J759" s="37"/>
      <c r="K759" s="37"/>
      <c r="L759" s="37"/>
      <c r="M759" s="37"/>
      <c r="T759" s="36"/>
      <c r="U759" s="36"/>
      <c r="V759" s="36"/>
      <c r="W759" s="36"/>
      <c r="X759" s="36"/>
    </row>
    <row r="760" spans="10:24" x14ac:dyDescent="0.25">
      <c r="J760" s="37"/>
      <c r="K760" s="37"/>
      <c r="L760" s="37"/>
      <c r="M760" s="37"/>
      <c r="T760" s="36"/>
      <c r="U760" s="36"/>
      <c r="V760" s="36"/>
      <c r="W760" s="36"/>
      <c r="X760" s="36"/>
    </row>
    <row r="761" spans="10:24" x14ac:dyDescent="0.25">
      <c r="J761" s="37"/>
      <c r="K761" s="37"/>
      <c r="L761" s="37"/>
      <c r="M761" s="37"/>
      <c r="T761" s="36"/>
      <c r="U761" s="36"/>
      <c r="V761" s="36"/>
      <c r="W761" s="36"/>
      <c r="X761" s="36"/>
    </row>
    <row r="762" spans="10:24" x14ac:dyDescent="0.25">
      <c r="J762" s="37"/>
      <c r="K762" s="37"/>
      <c r="L762" s="37"/>
      <c r="M762" s="37"/>
      <c r="T762" s="36"/>
      <c r="U762" s="36"/>
      <c r="V762" s="36"/>
      <c r="W762" s="36"/>
      <c r="X762" s="36"/>
    </row>
    <row r="763" spans="10:24" x14ac:dyDescent="0.25">
      <c r="J763" s="37"/>
      <c r="K763" s="37"/>
      <c r="L763" s="37"/>
      <c r="M763" s="37"/>
      <c r="T763" s="36"/>
      <c r="U763" s="36"/>
      <c r="V763" s="36"/>
      <c r="W763" s="36"/>
      <c r="X763" s="36"/>
    </row>
    <row r="764" spans="10:24" x14ac:dyDescent="0.25">
      <c r="J764" s="37"/>
      <c r="K764" s="37"/>
      <c r="L764" s="37"/>
      <c r="M764" s="37"/>
      <c r="T764" s="36"/>
      <c r="U764" s="36"/>
      <c r="V764" s="36"/>
      <c r="W764" s="36"/>
      <c r="X764" s="36"/>
    </row>
    <row r="765" spans="10:24" x14ac:dyDescent="0.25">
      <c r="J765" s="37"/>
      <c r="K765" s="37"/>
      <c r="L765" s="37"/>
      <c r="M765" s="37"/>
      <c r="T765" s="36"/>
      <c r="U765" s="36"/>
      <c r="V765" s="36"/>
      <c r="W765" s="36"/>
      <c r="X765" s="36"/>
    </row>
    <row r="766" spans="10:24" x14ac:dyDescent="0.25">
      <c r="J766" s="37"/>
      <c r="K766" s="37"/>
      <c r="L766" s="37"/>
      <c r="M766" s="37"/>
      <c r="T766" s="36"/>
      <c r="U766" s="36"/>
      <c r="V766" s="36"/>
      <c r="W766" s="36"/>
      <c r="X766" s="36"/>
    </row>
    <row r="767" spans="10:24" x14ac:dyDescent="0.25">
      <c r="J767" s="37"/>
      <c r="K767" s="37"/>
      <c r="L767" s="37"/>
      <c r="M767" s="37"/>
      <c r="T767" s="36"/>
      <c r="U767" s="36"/>
      <c r="V767" s="36"/>
      <c r="W767" s="36"/>
      <c r="X767" s="36"/>
    </row>
    <row r="768" spans="10:24" x14ac:dyDescent="0.25">
      <c r="J768" s="37"/>
      <c r="K768" s="37"/>
      <c r="L768" s="37"/>
      <c r="M768" s="37"/>
      <c r="T768" s="36"/>
      <c r="U768" s="36"/>
      <c r="V768" s="36"/>
      <c r="W768" s="36"/>
      <c r="X768" s="36"/>
    </row>
    <row r="769" spans="10:24" x14ac:dyDescent="0.25">
      <c r="J769" s="37"/>
      <c r="K769" s="37"/>
      <c r="L769" s="37"/>
      <c r="M769" s="37"/>
      <c r="T769" s="36"/>
      <c r="U769" s="36"/>
      <c r="V769" s="36"/>
      <c r="W769" s="36"/>
      <c r="X769" s="36"/>
    </row>
    <row r="770" spans="10:24" x14ac:dyDescent="0.25">
      <c r="J770" s="37"/>
      <c r="K770" s="37"/>
      <c r="L770" s="37"/>
      <c r="M770" s="37"/>
      <c r="T770" s="36"/>
      <c r="U770" s="36"/>
      <c r="V770" s="36"/>
      <c r="W770" s="36"/>
      <c r="X770" s="36"/>
    </row>
    <row r="771" spans="10:24" x14ac:dyDescent="0.25">
      <c r="J771" s="37"/>
      <c r="K771" s="37"/>
      <c r="L771" s="37"/>
      <c r="M771" s="37"/>
      <c r="T771" s="36"/>
      <c r="U771" s="36"/>
      <c r="V771" s="36"/>
      <c r="W771" s="36"/>
      <c r="X771" s="36"/>
    </row>
    <row r="772" spans="10:24" x14ac:dyDescent="0.25">
      <c r="J772" s="37"/>
      <c r="K772" s="37"/>
      <c r="L772" s="37"/>
      <c r="M772" s="37"/>
      <c r="T772" s="36"/>
      <c r="U772" s="36"/>
      <c r="V772" s="36"/>
      <c r="W772" s="36"/>
      <c r="X772" s="36"/>
    </row>
    <row r="773" spans="10:24" x14ac:dyDescent="0.25">
      <c r="J773" s="37"/>
      <c r="K773" s="37"/>
      <c r="L773" s="37"/>
      <c r="M773" s="37"/>
      <c r="T773" s="36"/>
      <c r="U773" s="36"/>
      <c r="V773" s="36"/>
      <c r="W773" s="36"/>
      <c r="X773" s="36"/>
    </row>
    <row r="774" spans="10:24" x14ac:dyDescent="0.25">
      <c r="J774" s="37"/>
      <c r="K774" s="37"/>
      <c r="L774" s="37"/>
      <c r="M774" s="37"/>
      <c r="T774" s="36"/>
      <c r="U774" s="36"/>
      <c r="V774" s="36"/>
      <c r="W774" s="36"/>
      <c r="X774" s="36"/>
    </row>
    <row r="775" spans="10:24" x14ac:dyDescent="0.25">
      <c r="J775" s="37"/>
      <c r="K775" s="37"/>
      <c r="L775" s="37"/>
      <c r="M775" s="37"/>
      <c r="T775" s="36"/>
      <c r="U775" s="36"/>
      <c r="V775" s="36"/>
      <c r="W775" s="36"/>
      <c r="X775" s="36"/>
    </row>
    <row r="776" spans="10:24" x14ac:dyDescent="0.25">
      <c r="J776" s="37"/>
      <c r="K776" s="37"/>
      <c r="L776" s="37"/>
      <c r="M776" s="37"/>
      <c r="T776" s="36"/>
      <c r="U776" s="36"/>
      <c r="V776" s="36"/>
      <c r="W776" s="36"/>
      <c r="X776" s="36"/>
    </row>
    <row r="777" spans="10:24" x14ac:dyDescent="0.25">
      <c r="J777" s="37"/>
      <c r="K777" s="37"/>
      <c r="L777" s="37"/>
      <c r="M777" s="37"/>
      <c r="T777" s="36"/>
      <c r="U777" s="36"/>
      <c r="V777" s="36"/>
      <c r="W777" s="36"/>
      <c r="X777" s="36"/>
    </row>
    <row r="778" spans="10:24" x14ac:dyDescent="0.25">
      <c r="J778" s="37"/>
      <c r="K778" s="37"/>
      <c r="L778" s="37"/>
      <c r="M778" s="37"/>
      <c r="T778" s="36"/>
      <c r="U778" s="36"/>
      <c r="V778" s="36"/>
      <c r="W778" s="36"/>
      <c r="X778" s="36"/>
    </row>
    <row r="779" spans="10:24" x14ac:dyDescent="0.25">
      <c r="J779" s="37"/>
      <c r="K779" s="37"/>
      <c r="L779" s="37"/>
      <c r="M779" s="37"/>
      <c r="T779" s="36"/>
      <c r="U779" s="36"/>
      <c r="V779" s="36"/>
      <c r="W779" s="36"/>
      <c r="X779" s="36"/>
    </row>
    <row r="780" spans="10:24" x14ac:dyDescent="0.25">
      <c r="J780" s="37"/>
      <c r="K780" s="37"/>
      <c r="L780" s="37"/>
      <c r="M780" s="37"/>
      <c r="T780" s="36"/>
      <c r="U780" s="36"/>
      <c r="V780" s="36"/>
      <c r="W780" s="36"/>
      <c r="X780" s="36"/>
    </row>
    <row r="781" spans="10:24" x14ac:dyDescent="0.25">
      <c r="J781" s="37"/>
      <c r="K781" s="37"/>
      <c r="L781" s="37"/>
      <c r="M781" s="37"/>
      <c r="T781" s="36"/>
      <c r="U781" s="36"/>
      <c r="V781" s="36"/>
      <c r="W781" s="36"/>
      <c r="X781" s="36"/>
    </row>
    <row r="782" spans="10:24" x14ac:dyDescent="0.25">
      <c r="J782" s="37"/>
      <c r="K782" s="37"/>
      <c r="L782" s="37"/>
      <c r="M782" s="37"/>
      <c r="T782" s="36"/>
      <c r="U782" s="36"/>
      <c r="V782" s="36"/>
      <c r="W782" s="36"/>
      <c r="X782" s="36"/>
    </row>
    <row r="783" spans="10:24" x14ac:dyDescent="0.25">
      <c r="J783" s="37"/>
      <c r="K783" s="37"/>
      <c r="L783" s="37"/>
      <c r="M783" s="37"/>
      <c r="T783" s="36"/>
      <c r="U783" s="36"/>
      <c r="V783" s="36"/>
      <c r="W783" s="36"/>
      <c r="X783" s="36"/>
    </row>
    <row r="784" spans="10:24" x14ac:dyDescent="0.25">
      <c r="J784" s="37"/>
      <c r="K784" s="37"/>
      <c r="L784" s="37"/>
      <c r="M784" s="37"/>
      <c r="T784" s="36"/>
      <c r="U784" s="36"/>
      <c r="V784" s="36"/>
      <c r="W784" s="36"/>
      <c r="X784" s="36"/>
    </row>
    <row r="785" spans="10:24" x14ac:dyDescent="0.25">
      <c r="J785" s="37"/>
      <c r="K785" s="37"/>
      <c r="L785" s="37"/>
      <c r="M785" s="37"/>
      <c r="T785" s="36"/>
      <c r="U785" s="36"/>
      <c r="V785" s="36"/>
      <c r="W785" s="36"/>
      <c r="X785" s="36"/>
    </row>
    <row r="786" spans="10:24" x14ac:dyDescent="0.25">
      <c r="J786" s="37"/>
      <c r="K786" s="37"/>
      <c r="L786" s="37"/>
      <c r="M786" s="37"/>
      <c r="T786" s="36"/>
      <c r="U786" s="36"/>
      <c r="V786" s="36"/>
      <c r="W786" s="36"/>
      <c r="X786" s="36"/>
    </row>
    <row r="787" spans="10:24" x14ac:dyDescent="0.25">
      <c r="J787" s="37"/>
      <c r="K787" s="37"/>
      <c r="L787" s="37"/>
      <c r="M787" s="37"/>
      <c r="T787" s="36"/>
      <c r="U787" s="36"/>
      <c r="V787" s="36"/>
      <c r="W787" s="36"/>
      <c r="X787" s="36"/>
    </row>
    <row r="788" spans="10:24" x14ac:dyDescent="0.25">
      <c r="J788" s="37"/>
      <c r="K788" s="37"/>
      <c r="L788" s="37"/>
      <c r="M788" s="37"/>
      <c r="T788" s="36"/>
      <c r="U788" s="36"/>
      <c r="V788" s="36"/>
      <c r="W788" s="36"/>
      <c r="X788" s="36"/>
    </row>
    <row r="789" spans="10:24" x14ac:dyDescent="0.25">
      <c r="J789" s="37"/>
      <c r="K789" s="37"/>
      <c r="L789" s="37"/>
      <c r="M789" s="37"/>
      <c r="T789" s="36"/>
      <c r="U789" s="36"/>
      <c r="V789" s="36"/>
      <c r="W789" s="36"/>
      <c r="X789" s="36"/>
    </row>
    <row r="790" spans="10:24" x14ac:dyDescent="0.25">
      <c r="J790" s="37"/>
      <c r="K790" s="37"/>
      <c r="L790" s="37"/>
      <c r="M790" s="37"/>
      <c r="T790" s="36"/>
      <c r="U790" s="36"/>
      <c r="V790" s="36"/>
      <c r="W790" s="36"/>
      <c r="X790" s="36"/>
    </row>
    <row r="791" spans="10:24" x14ac:dyDescent="0.25">
      <c r="J791" s="37"/>
      <c r="K791" s="37"/>
      <c r="L791" s="37"/>
      <c r="M791" s="37"/>
      <c r="T791" s="36"/>
      <c r="U791" s="36"/>
      <c r="V791" s="36"/>
      <c r="W791" s="36"/>
      <c r="X791" s="36"/>
    </row>
    <row r="792" spans="10:24" x14ac:dyDescent="0.25">
      <c r="J792" s="37"/>
      <c r="K792" s="37"/>
      <c r="L792" s="37"/>
      <c r="M792" s="37"/>
      <c r="T792" s="36"/>
      <c r="U792" s="36"/>
      <c r="V792" s="36"/>
      <c r="W792" s="36"/>
      <c r="X792" s="36"/>
    </row>
    <row r="793" spans="10:24" x14ac:dyDescent="0.25">
      <c r="J793" s="37"/>
      <c r="K793" s="37"/>
      <c r="L793" s="37"/>
      <c r="M793" s="37"/>
      <c r="T793" s="36"/>
      <c r="U793" s="36"/>
      <c r="V793" s="36"/>
      <c r="W793" s="36"/>
      <c r="X793" s="36"/>
    </row>
    <row r="794" spans="10:24" x14ac:dyDescent="0.25">
      <c r="J794" s="37"/>
      <c r="K794" s="37"/>
      <c r="L794" s="37"/>
      <c r="M794" s="37"/>
      <c r="T794" s="36"/>
      <c r="U794" s="36"/>
      <c r="V794" s="36"/>
      <c r="W794" s="36"/>
      <c r="X794" s="36"/>
    </row>
    <row r="795" spans="10:24" x14ac:dyDescent="0.25">
      <c r="J795" s="37"/>
      <c r="K795" s="37"/>
      <c r="L795" s="37"/>
      <c r="M795" s="37"/>
      <c r="T795" s="36"/>
      <c r="U795" s="36"/>
      <c r="V795" s="36"/>
      <c r="W795" s="36"/>
      <c r="X795" s="36"/>
    </row>
    <row r="796" spans="10:24" x14ac:dyDescent="0.25">
      <c r="J796" s="37"/>
      <c r="K796" s="37"/>
      <c r="L796" s="37"/>
      <c r="M796" s="37"/>
      <c r="T796" s="36"/>
      <c r="U796" s="36"/>
      <c r="V796" s="36"/>
      <c r="W796" s="36"/>
      <c r="X796" s="36"/>
    </row>
    <row r="797" spans="10:24" x14ac:dyDescent="0.25">
      <c r="J797" s="37"/>
      <c r="K797" s="37"/>
      <c r="L797" s="37"/>
      <c r="M797" s="37"/>
      <c r="T797" s="36"/>
      <c r="U797" s="36"/>
      <c r="V797" s="36"/>
      <c r="W797" s="36"/>
      <c r="X797" s="36"/>
    </row>
    <row r="798" spans="10:24" x14ac:dyDescent="0.25">
      <c r="J798" s="37"/>
      <c r="K798" s="37"/>
      <c r="L798" s="37"/>
      <c r="M798" s="37"/>
      <c r="T798" s="36"/>
      <c r="U798" s="36"/>
      <c r="V798" s="36"/>
      <c r="W798" s="36"/>
      <c r="X798" s="36"/>
    </row>
    <row r="799" spans="10:24" x14ac:dyDescent="0.25">
      <c r="J799" s="37"/>
      <c r="K799" s="37"/>
      <c r="L799" s="37"/>
      <c r="M799" s="37"/>
      <c r="T799" s="36"/>
      <c r="U799" s="36"/>
      <c r="V799" s="36"/>
      <c r="W799" s="36"/>
      <c r="X799" s="36"/>
    </row>
    <row r="800" spans="10:24" x14ac:dyDescent="0.25">
      <c r="J800" s="37"/>
      <c r="K800" s="37"/>
      <c r="L800" s="37"/>
      <c r="M800" s="37"/>
      <c r="T800" s="36"/>
      <c r="U800" s="36"/>
      <c r="V800" s="36"/>
      <c r="W800" s="36"/>
      <c r="X800" s="36"/>
    </row>
    <row r="801" spans="10:24" x14ac:dyDescent="0.25">
      <c r="J801" s="37"/>
      <c r="K801" s="37"/>
      <c r="L801" s="37"/>
      <c r="M801" s="37"/>
      <c r="T801" s="36"/>
      <c r="U801" s="36"/>
      <c r="V801" s="36"/>
      <c r="W801" s="36"/>
      <c r="X801" s="36"/>
    </row>
    <row r="802" spans="10:24" x14ac:dyDescent="0.25">
      <c r="J802" s="37"/>
      <c r="K802" s="37"/>
      <c r="L802" s="37"/>
      <c r="M802" s="37"/>
      <c r="T802" s="36"/>
      <c r="U802" s="36"/>
      <c r="V802" s="36"/>
      <c r="W802" s="36"/>
      <c r="X802" s="36"/>
    </row>
    <row r="803" spans="10:24" x14ac:dyDescent="0.25">
      <c r="J803" s="37"/>
      <c r="K803" s="37"/>
      <c r="L803" s="37"/>
      <c r="M803" s="37"/>
      <c r="T803" s="36"/>
      <c r="U803" s="36"/>
      <c r="V803" s="36"/>
      <c r="W803" s="36"/>
      <c r="X803" s="36"/>
    </row>
    <row r="804" spans="10:24" x14ac:dyDescent="0.25">
      <c r="J804" s="37"/>
      <c r="K804" s="37"/>
      <c r="L804" s="37"/>
      <c r="M804" s="37"/>
      <c r="T804" s="36"/>
      <c r="U804" s="36"/>
      <c r="V804" s="36"/>
      <c r="W804" s="36"/>
      <c r="X804" s="36"/>
    </row>
    <row r="805" spans="10:24" x14ac:dyDescent="0.25">
      <c r="J805" s="37"/>
      <c r="K805" s="37"/>
      <c r="L805" s="37"/>
      <c r="M805" s="37"/>
      <c r="T805" s="36"/>
      <c r="U805" s="36"/>
      <c r="V805" s="36"/>
      <c r="W805" s="36"/>
      <c r="X805" s="36"/>
    </row>
    <row r="806" spans="10:24" x14ac:dyDescent="0.25">
      <c r="J806" s="37"/>
      <c r="K806" s="37"/>
      <c r="L806" s="37"/>
      <c r="M806" s="37"/>
      <c r="T806" s="36"/>
      <c r="U806" s="36"/>
      <c r="V806" s="36"/>
      <c r="W806" s="36"/>
      <c r="X806" s="36"/>
    </row>
    <row r="807" spans="10:24" x14ac:dyDescent="0.25">
      <c r="J807" s="37"/>
      <c r="K807" s="37"/>
      <c r="L807" s="37"/>
      <c r="M807" s="37"/>
      <c r="T807" s="36"/>
      <c r="U807" s="36"/>
      <c r="V807" s="36"/>
      <c r="W807" s="36"/>
      <c r="X807" s="36"/>
    </row>
    <row r="808" spans="10:24" x14ac:dyDescent="0.25">
      <c r="J808" s="37"/>
      <c r="K808" s="37"/>
      <c r="L808" s="37"/>
      <c r="M808" s="37"/>
      <c r="T808" s="36"/>
      <c r="U808" s="36"/>
      <c r="V808" s="36"/>
      <c r="W808" s="36"/>
      <c r="X808" s="36"/>
    </row>
    <row r="809" spans="10:24" x14ac:dyDescent="0.25">
      <c r="J809" s="37"/>
      <c r="K809" s="37"/>
      <c r="L809" s="37"/>
      <c r="M809" s="37"/>
      <c r="T809" s="36"/>
      <c r="U809" s="36"/>
      <c r="V809" s="36"/>
      <c r="W809" s="36"/>
      <c r="X809" s="36"/>
    </row>
    <row r="810" spans="10:24" x14ac:dyDescent="0.25">
      <c r="J810" s="37"/>
      <c r="K810" s="37"/>
      <c r="L810" s="37"/>
      <c r="M810" s="37"/>
      <c r="T810" s="36"/>
      <c r="U810" s="36"/>
      <c r="V810" s="36"/>
      <c r="W810" s="36"/>
      <c r="X810" s="36"/>
    </row>
    <row r="811" spans="10:24" x14ac:dyDescent="0.25">
      <c r="J811" s="37"/>
      <c r="K811" s="37"/>
      <c r="L811" s="37"/>
      <c r="M811" s="37"/>
      <c r="T811" s="36"/>
      <c r="U811" s="36"/>
      <c r="V811" s="36"/>
      <c r="W811" s="36"/>
      <c r="X811" s="36"/>
    </row>
    <row r="812" spans="10:24" x14ac:dyDescent="0.25">
      <c r="J812" s="37"/>
      <c r="K812" s="37"/>
      <c r="L812" s="37"/>
      <c r="M812" s="37"/>
      <c r="T812" s="36"/>
      <c r="U812" s="36"/>
      <c r="V812" s="36"/>
      <c r="W812" s="36"/>
      <c r="X812" s="36"/>
    </row>
    <row r="813" spans="10:24" x14ac:dyDescent="0.25">
      <c r="J813" s="37"/>
      <c r="K813" s="37"/>
      <c r="L813" s="37"/>
      <c r="M813" s="37"/>
      <c r="T813" s="36"/>
      <c r="U813" s="36"/>
      <c r="V813" s="36"/>
      <c r="W813" s="36"/>
      <c r="X813" s="36"/>
    </row>
    <row r="814" spans="10:24" x14ac:dyDescent="0.25">
      <c r="J814" s="37"/>
      <c r="K814" s="37"/>
      <c r="L814" s="37"/>
      <c r="M814" s="37"/>
      <c r="T814" s="36"/>
      <c r="U814" s="36"/>
      <c r="V814" s="36"/>
      <c r="W814" s="36"/>
      <c r="X814" s="36"/>
    </row>
    <row r="815" spans="10:24" x14ac:dyDescent="0.25">
      <c r="J815" s="37"/>
      <c r="K815" s="37"/>
      <c r="L815" s="37"/>
      <c r="M815" s="37"/>
      <c r="T815" s="36"/>
      <c r="U815" s="36"/>
      <c r="V815" s="36"/>
      <c r="W815" s="36"/>
      <c r="X815" s="36"/>
    </row>
    <row r="816" spans="10:24" x14ac:dyDescent="0.25">
      <c r="J816" s="37"/>
      <c r="K816" s="37"/>
      <c r="L816" s="37"/>
      <c r="M816" s="37"/>
      <c r="T816" s="36"/>
      <c r="U816" s="36"/>
      <c r="V816" s="36"/>
      <c r="W816" s="36"/>
      <c r="X816" s="36"/>
    </row>
    <row r="817" spans="10:24" x14ac:dyDescent="0.25">
      <c r="J817" s="37"/>
      <c r="K817" s="37"/>
      <c r="L817" s="37"/>
      <c r="M817" s="37"/>
      <c r="T817" s="36"/>
      <c r="U817" s="36"/>
      <c r="V817" s="36"/>
      <c r="W817" s="36"/>
      <c r="X817" s="36"/>
    </row>
    <row r="818" spans="10:24" x14ac:dyDescent="0.25">
      <c r="J818" s="37"/>
      <c r="K818" s="37"/>
      <c r="L818" s="37"/>
      <c r="M818" s="37"/>
      <c r="T818" s="36"/>
      <c r="U818" s="36"/>
      <c r="V818" s="36"/>
      <c r="W818" s="36"/>
      <c r="X818" s="36"/>
    </row>
    <row r="819" spans="10:24" x14ac:dyDescent="0.25">
      <c r="J819" s="37"/>
      <c r="K819" s="37"/>
      <c r="L819" s="37"/>
      <c r="M819" s="37"/>
      <c r="T819" s="36"/>
      <c r="U819" s="36"/>
      <c r="V819" s="36"/>
      <c r="W819" s="36"/>
      <c r="X819" s="36"/>
    </row>
    <row r="820" spans="10:24" x14ac:dyDescent="0.25">
      <c r="J820" s="37"/>
      <c r="K820" s="37"/>
      <c r="L820" s="37"/>
      <c r="M820" s="37"/>
      <c r="T820" s="36"/>
      <c r="U820" s="36"/>
      <c r="V820" s="36"/>
      <c r="W820" s="36"/>
      <c r="X820" s="36"/>
    </row>
    <row r="821" spans="10:24" x14ac:dyDescent="0.25">
      <c r="J821" s="37"/>
      <c r="K821" s="37"/>
      <c r="L821" s="37"/>
      <c r="M821" s="37"/>
      <c r="T821" s="36"/>
      <c r="U821" s="36"/>
      <c r="V821" s="36"/>
      <c r="W821" s="36"/>
      <c r="X821" s="36"/>
    </row>
    <row r="822" spans="10:24" x14ac:dyDescent="0.25">
      <c r="J822" s="37"/>
      <c r="K822" s="37"/>
      <c r="L822" s="37"/>
      <c r="M822" s="37"/>
      <c r="T822" s="36"/>
      <c r="U822" s="36"/>
      <c r="V822" s="36"/>
      <c r="W822" s="36"/>
      <c r="X822" s="36"/>
    </row>
    <row r="823" spans="10:24" x14ac:dyDescent="0.25">
      <c r="J823" s="37"/>
      <c r="K823" s="37"/>
      <c r="L823" s="37"/>
      <c r="M823" s="37"/>
      <c r="T823" s="36"/>
      <c r="U823" s="36"/>
      <c r="V823" s="36"/>
      <c r="W823" s="36"/>
      <c r="X823" s="36"/>
    </row>
    <row r="824" spans="10:24" x14ac:dyDescent="0.25">
      <c r="J824" s="37"/>
      <c r="K824" s="37"/>
      <c r="L824" s="37"/>
      <c r="M824" s="37"/>
      <c r="T824" s="36"/>
      <c r="U824" s="36"/>
      <c r="V824" s="36"/>
      <c r="W824" s="36"/>
      <c r="X824" s="36"/>
    </row>
    <row r="825" spans="10:24" x14ac:dyDescent="0.25">
      <c r="J825" s="37"/>
      <c r="K825" s="37"/>
      <c r="L825" s="37"/>
      <c r="M825" s="37"/>
      <c r="T825" s="36"/>
      <c r="U825" s="36"/>
      <c r="V825" s="36"/>
      <c r="W825" s="36"/>
      <c r="X825" s="36"/>
    </row>
    <row r="826" spans="10:24" x14ac:dyDescent="0.25">
      <c r="J826" s="37"/>
      <c r="K826" s="37"/>
      <c r="L826" s="37"/>
      <c r="M826" s="37"/>
      <c r="T826" s="36"/>
      <c r="U826" s="36"/>
      <c r="V826" s="36"/>
      <c r="W826" s="36"/>
      <c r="X826" s="36"/>
    </row>
    <row r="827" spans="10:24" x14ac:dyDescent="0.25">
      <c r="J827" s="37"/>
      <c r="K827" s="37"/>
      <c r="L827" s="37"/>
      <c r="M827" s="37"/>
      <c r="T827" s="36"/>
      <c r="U827" s="36"/>
      <c r="V827" s="36"/>
      <c r="W827" s="36"/>
      <c r="X827" s="36"/>
    </row>
    <row r="828" spans="10:24" x14ac:dyDescent="0.25">
      <c r="J828" s="37"/>
      <c r="K828" s="37"/>
      <c r="L828" s="37"/>
      <c r="M828" s="37"/>
      <c r="T828" s="36"/>
      <c r="U828" s="36"/>
      <c r="V828" s="36"/>
      <c r="W828" s="36"/>
      <c r="X828" s="36"/>
    </row>
    <row r="829" spans="10:24" x14ac:dyDescent="0.25">
      <c r="J829" s="37"/>
      <c r="K829" s="37"/>
      <c r="L829" s="37"/>
      <c r="M829" s="37"/>
      <c r="T829" s="36"/>
      <c r="U829" s="36"/>
      <c r="V829" s="36"/>
      <c r="W829" s="36"/>
      <c r="X829" s="36"/>
    </row>
    <row r="830" spans="10:24" x14ac:dyDescent="0.25">
      <c r="J830" s="37"/>
      <c r="K830" s="37"/>
      <c r="L830" s="37"/>
      <c r="M830" s="37"/>
      <c r="T830" s="36"/>
      <c r="U830" s="36"/>
      <c r="V830" s="36"/>
      <c r="W830" s="36"/>
      <c r="X830" s="36"/>
    </row>
    <row r="831" spans="10:24" x14ac:dyDescent="0.25">
      <c r="J831" s="37"/>
      <c r="K831" s="37"/>
      <c r="L831" s="37"/>
      <c r="M831" s="37"/>
      <c r="T831" s="36"/>
      <c r="U831" s="36"/>
      <c r="V831" s="36"/>
      <c r="W831" s="36"/>
      <c r="X831" s="36"/>
    </row>
    <row r="832" spans="10:24" x14ac:dyDescent="0.25">
      <c r="J832" s="37"/>
      <c r="K832" s="37"/>
      <c r="L832" s="37"/>
      <c r="M832" s="37"/>
      <c r="T832" s="36"/>
      <c r="U832" s="36"/>
      <c r="V832" s="36"/>
      <c r="W832" s="36"/>
      <c r="X832" s="36"/>
    </row>
    <row r="833" spans="10:24" x14ac:dyDescent="0.25">
      <c r="J833" s="37"/>
      <c r="K833" s="37"/>
      <c r="L833" s="37"/>
      <c r="M833" s="37"/>
      <c r="T833" s="36"/>
      <c r="U833" s="36"/>
      <c r="V833" s="36"/>
      <c r="W833" s="36"/>
      <c r="X833" s="36"/>
    </row>
    <row r="834" spans="10:24" x14ac:dyDescent="0.25">
      <c r="J834" s="37"/>
      <c r="K834" s="37"/>
      <c r="L834" s="37"/>
      <c r="M834" s="37"/>
      <c r="T834" s="36"/>
      <c r="U834" s="36"/>
      <c r="V834" s="36"/>
      <c r="W834" s="36"/>
      <c r="X834" s="36"/>
    </row>
    <row r="835" spans="10:24" x14ac:dyDescent="0.25">
      <c r="J835" s="37"/>
      <c r="K835" s="37"/>
      <c r="L835" s="37"/>
      <c r="M835" s="37"/>
      <c r="T835" s="36"/>
      <c r="U835" s="36"/>
      <c r="V835" s="36"/>
      <c r="W835" s="36"/>
      <c r="X835" s="36"/>
    </row>
    <row r="836" spans="10:24" x14ac:dyDescent="0.25">
      <c r="J836" s="37"/>
      <c r="K836" s="37"/>
      <c r="L836" s="37"/>
      <c r="M836" s="37"/>
      <c r="T836" s="36"/>
      <c r="U836" s="36"/>
      <c r="V836" s="36"/>
      <c r="W836" s="36"/>
      <c r="X836" s="36"/>
    </row>
    <row r="837" spans="10:24" x14ac:dyDescent="0.25">
      <c r="J837" s="37"/>
      <c r="K837" s="37"/>
      <c r="L837" s="37"/>
      <c r="M837" s="37"/>
      <c r="T837" s="36"/>
      <c r="U837" s="36"/>
      <c r="V837" s="36"/>
      <c r="W837" s="36"/>
      <c r="X837" s="36"/>
    </row>
    <row r="838" spans="10:24" x14ac:dyDescent="0.25">
      <c r="J838" s="37"/>
      <c r="K838" s="37"/>
      <c r="L838" s="37"/>
      <c r="M838" s="37"/>
      <c r="T838" s="36"/>
      <c r="U838" s="36"/>
      <c r="V838" s="36"/>
      <c r="W838" s="36"/>
      <c r="X838" s="36"/>
    </row>
    <row r="839" spans="10:24" x14ac:dyDescent="0.25">
      <c r="J839" s="37"/>
      <c r="K839" s="37"/>
      <c r="L839" s="37"/>
      <c r="M839" s="37"/>
      <c r="T839" s="36"/>
      <c r="U839" s="36"/>
      <c r="V839" s="36"/>
      <c r="W839" s="36"/>
      <c r="X839" s="36"/>
    </row>
    <row r="840" spans="10:24" x14ac:dyDescent="0.25">
      <c r="J840" s="37"/>
      <c r="K840" s="37"/>
      <c r="L840" s="37"/>
      <c r="M840" s="37"/>
      <c r="T840" s="36"/>
      <c r="U840" s="36"/>
      <c r="V840" s="36"/>
      <c r="W840" s="36"/>
      <c r="X840" s="36"/>
    </row>
    <row r="841" spans="10:24" x14ac:dyDescent="0.25">
      <c r="J841" s="37"/>
      <c r="K841" s="37"/>
      <c r="L841" s="37"/>
      <c r="M841" s="37"/>
      <c r="T841" s="36"/>
      <c r="U841" s="36"/>
      <c r="V841" s="36"/>
      <c r="W841" s="36"/>
      <c r="X841" s="36"/>
    </row>
    <row r="842" spans="10:24" x14ac:dyDescent="0.25">
      <c r="J842" s="37"/>
      <c r="K842" s="37"/>
      <c r="L842" s="37"/>
      <c r="M842" s="37"/>
      <c r="T842" s="36"/>
      <c r="U842" s="36"/>
      <c r="V842" s="36"/>
      <c r="W842" s="36"/>
      <c r="X842" s="36"/>
    </row>
    <row r="843" spans="10:24" x14ac:dyDescent="0.25">
      <c r="J843" s="37"/>
      <c r="K843" s="37"/>
      <c r="L843" s="37"/>
      <c r="M843" s="37"/>
      <c r="T843" s="36"/>
      <c r="U843" s="36"/>
      <c r="V843" s="36"/>
      <c r="W843" s="36"/>
      <c r="X843" s="36"/>
    </row>
    <row r="844" spans="10:24" x14ac:dyDescent="0.25">
      <c r="J844" s="37"/>
      <c r="K844" s="37"/>
      <c r="L844" s="37"/>
      <c r="M844" s="37"/>
      <c r="T844" s="36"/>
      <c r="U844" s="36"/>
      <c r="V844" s="36"/>
      <c r="W844" s="36"/>
      <c r="X844" s="36"/>
    </row>
    <row r="845" spans="10:24" x14ac:dyDescent="0.25">
      <c r="J845" s="37"/>
      <c r="K845" s="37"/>
      <c r="L845" s="37"/>
      <c r="M845" s="37"/>
      <c r="T845" s="36"/>
      <c r="U845" s="36"/>
      <c r="V845" s="36"/>
      <c r="W845" s="36"/>
      <c r="X845" s="36"/>
    </row>
    <row r="846" spans="10:24" x14ac:dyDescent="0.25">
      <c r="J846" s="37"/>
      <c r="K846" s="37"/>
      <c r="L846" s="37"/>
      <c r="M846" s="37"/>
      <c r="T846" s="36"/>
      <c r="U846" s="36"/>
      <c r="V846" s="36"/>
      <c r="W846" s="36"/>
      <c r="X846" s="36"/>
    </row>
    <row r="847" spans="10:24" x14ac:dyDescent="0.25">
      <c r="J847" s="37"/>
      <c r="K847" s="37"/>
      <c r="L847" s="37"/>
      <c r="M847" s="37"/>
      <c r="T847" s="36"/>
      <c r="U847" s="36"/>
      <c r="V847" s="36"/>
      <c r="W847" s="36"/>
      <c r="X847" s="36"/>
    </row>
    <row r="848" spans="10:24" x14ac:dyDescent="0.25">
      <c r="J848" s="37"/>
      <c r="K848" s="37"/>
      <c r="L848" s="37"/>
      <c r="M848" s="37"/>
      <c r="T848" s="36"/>
      <c r="U848" s="36"/>
      <c r="V848" s="36"/>
      <c r="W848" s="36"/>
      <c r="X848" s="36"/>
    </row>
    <row r="849" spans="10:24" x14ac:dyDescent="0.25">
      <c r="J849" s="37"/>
      <c r="K849" s="37"/>
      <c r="L849" s="37"/>
      <c r="M849" s="37"/>
      <c r="T849" s="36"/>
      <c r="U849" s="36"/>
      <c r="V849" s="36"/>
      <c r="W849" s="36"/>
      <c r="X849" s="36"/>
    </row>
    <row r="850" spans="10:24" x14ac:dyDescent="0.25">
      <c r="J850" s="37"/>
      <c r="K850" s="37"/>
      <c r="L850" s="37"/>
      <c r="M850" s="37"/>
      <c r="T850" s="36"/>
      <c r="U850" s="36"/>
      <c r="V850" s="36"/>
      <c r="W850" s="36"/>
      <c r="X850" s="36"/>
    </row>
    <row r="851" spans="10:24" x14ac:dyDescent="0.25">
      <c r="J851" s="37"/>
      <c r="K851" s="37"/>
      <c r="L851" s="37"/>
      <c r="M851" s="37"/>
      <c r="T851" s="36"/>
      <c r="U851" s="36"/>
      <c r="V851" s="36"/>
      <c r="W851" s="36"/>
      <c r="X851" s="36"/>
    </row>
    <row r="852" spans="10:24" x14ac:dyDescent="0.25">
      <c r="J852" s="37"/>
      <c r="K852" s="37"/>
      <c r="L852" s="37"/>
      <c r="M852" s="37"/>
      <c r="T852" s="36"/>
      <c r="U852" s="36"/>
      <c r="V852" s="36"/>
      <c r="W852" s="36"/>
      <c r="X852" s="36"/>
    </row>
    <row r="853" spans="10:24" x14ac:dyDescent="0.25">
      <c r="J853" s="37"/>
      <c r="K853" s="37"/>
      <c r="L853" s="37"/>
      <c r="M853" s="37"/>
      <c r="T853" s="36"/>
      <c r="U853" s="36"/>
      <c r="V853" s="36"/>
      <c r="W853" s="36"/>
      <c r="X853" s="36"/>
    </row>
    <row r="854" spans="10:24" x14ac:dyDescent="0.25">
      <c r="J854" s="37"/>
      <c r="K854" s="37"/>
      <c r="L854" s="37"/>
      <c r="M854" s="37"/>
      <c r="T854" s="36"/>
      <c r="U854" s="36"/>
      <c r="V854" s="36"/>
      <c r="W854" s="36"/>
      <c r="X854" s="36"/>
    </row>
    <row r="855" spans="10:24" x14ac:dyDescent="0.25">
      <c r="J855" s="37"/>
      <c r="K855" s="37"/>
      <c r="L855" s="37"/>
      <c r="M855" s="37"/>
      <c r="T855" s="36"/>
      <c r="U855" s="36"/>
      <c r="V855" s="36"/>
      <c r="W855" s="36"/>
      <c r="X855" s="36"/>
    </row>
    <row r="856" spans="10:24" x14ac:dyDescent="0.25">
      <c r="J856" s="37"/>
      <c r="K856" s="37"/>
      <c r="L856" s="37"/>
      <c r="M856" s="37"/>
      <c r="T856" s="36"/>
      <c r="U856" s="36"/>
      <c r="V856" s="36"/>
      <c r="W856" s="36"/>
      <c r="X856" s="36"/>
    </row>
    <row r="857" spans="10:24" x14ac:dyDescent="0.25">
      <c r="J857" s="37"/>
      <c r="K857" s="37"/>
      <c r="L857" s="37"/>
      <c r="M857" s="37"/>
      <c r="T857" s="36"/>
      <c r="U857" s="36"/>
      <c r="V857" s="36"/>
      <c r="W857" s="36"/>
      <c r="X857" s="36"/>
    </row>
    <row r="858" spans="10:24" x14ac:dyDescent="0.25">
      <c r="J858" s="37"/>
      <c r="K858" s="37"/>
      <c r="L858" s="37"/>
      <c r="M858" s="37"/>
      <c r="T858" s="36"/>
      <c r="U858" s="36"/>
      <c r="V858" s="36"/>
      <c r="W858" s="36"/>
      <c r="X858" s="36"/>
    </row>
    <row r="859" spans="10:24" x14ac:dyDescent="0.25">
      <c r="J859" s="37"/>
      <c r="K859" s="37"/>
      <c r="L859" s="37"/>
      <c r="M859" s="37"/>
      <c r="T859" s="36"/>
      <c r="U859" s="36"/>
      <c r="V859" s="36"/>
      <c r="W859" s="36"/>
      <c r="X859" s="36"/>
    </row>
    <row r="860" spans="10:24" x14ac:dyDescent="0.25">
      <c r="J860" s="37"/>
      <c r="K860" s="37"/>
      <c r="L860" s="37"/>
      <c r="M860" s="37"/>
      <c r="T860" s="36"/>
      <c r="U860" s="36"/>
      <c r="V860" s="36"/>
      <c r="W860" s="36"/>
      <c r="X860" s="36"/>
    </row>
    <row r="861" spans="10:24" x14ac:dyDescent="0.25">
      <c r="J861" s="37"/>
      <c r="K861" s="37"/>
      <c r="L861" s="37"/>
      <c r="M861" s="37"/>
      <c r="T861" s="36"/>
      <c r="U861" s="36"/>
      <c r="V861" s="36"/>
      <c r="W861" s="36"/>
      <c r="X861" s="36"/>
    </row>
    <row r="862" spans="10:24" x14ac:dyDescent="0.25">
      <c r="J862" s="37"/>
      <c r="K862" s="37"/>
      <c r="L862" s="37"/>
      <c r="M862" s="37"/>
      <c r="T862" s="36"/>
      <c r="U862" s="36"/>
      <c r="V862" s="36"/>
      <c r="W862" s="36"/>
      <c r="X862" s="36"/>
    </row>
    <row r="863" spans="10:24" x14ac:dyDescent="0.25">
      <c r="J863" s="37"/>
      <c r="K863" s="37"/>
      <c r="L863" s="37"/>
      <c r="M863" s="37"/>
      <c r="T863" s="36"/>
      <c r="U863" s="36"/>
      <c r="V863" s="36"/>
      <c r="W863" s="36"/>
      <c r="X863" s="36"/>
    </row>
    <row r="864" spans="10:24" x14ac:dyDescent="0.25">
      <c r="J864" s="37"/>
      <c r="K864" s="37"/>
      <c r="L864" s="37"/>
      <c r="M864" s="37"/>
      <c r="T864" s="36"/>
      <c r="U864" s="36"/>
      <c r="V864" s="36"/>
      <c r="W864" s="36"/>
      <c r="X864" s="36"/>
    </row>
    <row r="865" spans="10:24" x14ac:dyDescent="0.25">
      <c r="J865" s="37"/>
      <c r="K865" s="37"/>
      <c r="L865" s="37"/>
      <c r="M865" s="37"/>
      <c r="T865" s="36"/>
      <c r="U865" s="36"/>
      <c r="V865" s="36"/>
      <c r="W865" s="36"/>
      <c r="X865" s="36"/>
    </row>
    <row r="866" spans="10:24" x14ac:dyDescent="0.25">
      <c r="J866" s="37"/>
      <c r="K866" s="37"/>
      <c r="L866" s="37"/>
      <c r="M866" s="37"/>
      <c r="T866" s="36"/>
      <c r="U866" s="36"/>
      <c r="V866" s="36"/>
      <c r="W866" s="36"/>
      <c r="X866" s="36"/>
    </row>
    <row r="867" spans="10:24" x14ac:dyDescent="0.25">
      <c r="J867" s="37"/>
      <c r="K867" s="37"/>
      <c r="L867" s="37"/>
      <c r="M867" s="37"/>
      <c r="T867" s="36"/>
      <c r="U867" s="36"/>
      <c r="V867" s="36"/>
      <c r="W867" s="36"/>
      <c r="X867" s="36"/>
    </row>
    <row r="868" spans="10:24" x14ac:dyDescent="0.25">
      <c r="J868" s="37"/>
      <c r="K868" s="37"/>
      <c r="L868" s="37"/>
      <c r="M868" s="37"/>
      <c r="T868" s="36"/>
      <c r="U868" s="36"/>
      <c r="V868" s="36"/>
      <c r="W868" s="36"/>
      <c r="X868" s="36"/>
    </row>
    <row r="869" spans="10:24" x14ac:dyDescent="0.25">
      <c r="J869" s="37"/>
      <c r="K869" s="37"/>
      <c r="L869" s="37"/>
      <c r="M869" s="37"/>
      <c r="T869" s="36"/>
      <c r="U869" s="36"/>
      <c r="V869" s="36"/>
      <c r="W869" s="36"/>
      <c r="X869" s="36"/>
    </row>
    <row r="870" spans="10:24" x14ac:dyDescent="0.25">
      <c r="J870" s="37"/>
      <c r="K870" s="37"/>
      <c r="L870" s="37"/>
      <c r="M870" s="37"/>
      <c r="T870" s="36"/>
      <c r="U870" s="36"/>
      <c r="V870" s="36"/>
      <c r="W870" s="36"/>
      <c r="X870" s="36"/>
    </row>
    <row r="871" spans="10:24" x14ac:dyDescent="0.25">
      <c r="J871" s="37"/>
      <c r="K871" s="37"/>
      <c r="L871" s="37"/>
      <c r="M871" s="37"/>
      <c r="T871" s="36"/>
      <c r="U871" s="36"/>
      <c r="V871" s="36"/>
      <c r="W871" s="36"/>
      <c r="X871" s="36"/>
    </row>
    <row r="872" spans="10:24" x14ac:dyDescent="0.25">
      <c r="J872" s="37"/>
      <c r="K872" s="37"/>
      <c r="L872" s="37"/>
      <c r="M872" s="37"/>
      <c r="T872" s="36"/>
      <c r="U872" s="36"/>
      <c r="V872" s="36"/>
      <c r="W872" s="36"/>
      <c r="X872" s="36"/>
    </row>
    <row r="873" spans="10:24" x14ac:dyDescent="0.25">
      <c r="J873" s="37"/>
      <c r="K873" s="37"/>
      <c r="L873" s="37"/>
      <c r="M873" s="37"/>
      <c r="T873" s="36"/>
      <c r="U873" s="36"/>
      <c r="V873" s="36"/>
      <c r="W873" s="36"/>
      <c r="X873" s="36"/>
    </row>
    <row r="874" spans="10:24" x14ac:dyDescent="0.25">
      <c r="J874" s="37"/>
      <c r="K874" s="37"/>
      <c r="L874" s="37"/>
      <c r="M874" s="37"/>
      <c r="T874" s="36"/>
      <c r="U874" s="36"/>
      <c r="V874" s="36"/>
      <c r="W874" s="36"/>
      <c r="X874" s="36"/>
    </row>
    <row r="875" spans="10:24" x14ac:dyDescent="0.25">
      <c r="J875" s="37"/>
      <c r="K875" s="37"/>
      <c r="L875" s="37"/>
      <c r="M875" s="37"/>
      <c r="T875" s="36"/>
      <c r="U875" s="36"/>
      <c r="V875" s="36"/>
      <c r="W875" s="36"/>
      <c r="X875" s="36"/>
    </row>
    <row r="876" spans="10:24" x14ac:dyDescent="0.25">
      <c r="J876" s="37"/>
      <c r="K876" s="37"/>
      <c r="L876" s="37"/>
      <c r="M876" s="37"/>
      <c r="T876" s="36"/>
      <c r="U876" s="36"/>
      <c r="V876" s="36"/>
      <c r="W876" s="36"/>
      <c r="X876" s="36"/>
    </row>
    <row r="877" spans="10:24" x14ac:dyDescent="0.25">
      <c r="J877" s="37"/>
      <c r="K877" s="37"/>
      <c r="L877" s="37"/>
      <c r="M877" s="37"/>
      <c r="T877" s="36"/>
      <c r="U877" s="36"/>
      <c r="V877" s="36"/>
      <c r="W877" s="36"/>
      <c r="X877" s="36"/>
    </row>
    <row r="878" spans="10:24" x14ac:dyDescent="0.25">
      <c r="J878" s="37"/>
      <c r="K878" s="37"/>
      <c r="L878" s="37"/>
      <c r="M878" s="37"/>
      <c r="T878" s="36"/>
      <c r="U878" s="36"/>
      <c r="V878" s="36"/>
      <c r="W878" s="36"/>
      <c r="X878" s="36"/>
    </row>
    <row r="879" spans="10:24" x14ac:dyDescent="0.25">
      <c r="J879" s="37"/>
      <c r="K879" s="37"/>
      <c r="L879" s="37"/>
      <c r="M879" s="37"/>
      <c r="T879" s="36"/>
      <c r="U879" s="36"/>
      <c r="V879" s="36"/>
      <c r="W879" s="36"/>
      <c r="X879" s="36"/>
    </row>
    <row r="880" spans="10:24" x14ac:dyDescent="0.25">
      <c r="J880" s="37"/>
      <c r="K880" s="37"/>
      <c r="L880" s="37"/>
      <c r="M880" s="37"/>
      <c r="T880" s="36"/>
      <c r="U880" s="36"/>
      <c r="V880" s="36"/>
      <c r="W880" s="36"/>
      <c r="X880" s="36"/>
    </row>
    <row r="881" spans="10:24" x14ac:dyDescent="0.25">
      <c r="J881" s="37"/>
      <c r="K881" s="37"/>
      <c r="L881" s="37"/>
      <c r="M881" s="37"/>
      <c r="T881" s="36"/>
      <c r="U881" s="36"/>
      <c r="V881" s="36"/>
      <c r="W881" s="36"/>
      <c r="X881" s="36"/>
    </row>
    <row r="882" spans="10:24" x14ac:dyDescent="0.25">
      <c r="J882" s="37"/>
      <c r="K882" s="37"/>
      <c r="L882" s="37"/>
      <c r="M882" s="37"/>
      <c r="T882" s="36"/>
      <c r="U882" s="36"/>
      <c r="V882" s="36"/>
      <c r="W882" s="36"/>
      <c r="X882" s="36"/>
    </row>
    <row r="883" spans="10:24" x14ac:dyDescent="0.25">
      <c r="J883" s="37"/>
      <c r="K883" s="37"/>
      <c r="L883" s="37"/>
      <c r="M883" s="37"/>
      <c r="T883" s="36"/>
      <c r="U883" s="36"/>
      <c r="V883" s="36"/>
      <c r="W883" s="36"/>
      <c r="X883" s="36"/>
    </row>
    <row r="884" spans="10:24" x14ac:dyDescent="0.25">
      <c r="J884" s="37"/>
      <c r="K884" s="37"/>
      <c r="L884" s="37"/>
      <c r="M884" s="37"/>
      <c r="T884" s="36"/>
      <c r="U884" s="36"/>
      <c r="V884" s="36"/>
      <c r="W884" s="36"/>
      <c r="X884" s="36"/>
    </row>
    <row r="885" spans="10:24" x14ac:dyDescent="0.25">
      <c r="J885" s="37"/>
      <c r="K885" s="37"/>
      <c r="L885" s="37"/>
      <c r="M885" s="37"/>
      <c r="T885" s="36"/>
      <c r="U885" s="36"/>
      <c r="V885" s="36"/>
      <c r="W885" s="36"/>
      <c r="X885" s="36"/>
    </row>
    <row r="886" spans="10:24" x14ac:dyDescent="0.25">
      <c r="J886" s="37"/>
      <c r="K886" s="37"/>
      <c r="L886" s="37"/>
      <c r="M886" s="37"/>
      <c r="T886" s="36"/>
      <c r="U886" s="36"/>
      <c r="V886" s="36"/>
      <c r="W886" s="36"/>
      <c r="X886" s="36"/>
    </row>
    <row r="887" spans="10:24" x14ac:dyDescent="0.25">
      <c r="J887" s="37"/>
      <c r="K887" s="37"/>
      <c r="L887" s="37"/>
      <c r="M887" s="37"/>
      <c r="T887" s="36"/>
      <c r="U887" s="36"/>
      <c r="V887" s="36"/>
      <c r="W887" s="36"/>
      <c r="X887" s="36"/>
    </row>
    <row r="888" spans="10:24" x14ac:dyDescent="0.25">
      <c r="J888" s="37"/>
      <c r="K888" s="37"/>
      <c r="L888" s="37"/>
      <c r="M888" s="37"/>
      <c r="T888" s="36"/>
      <c r="U888" s="36"/>
      <c r="V888" s="36"/>
      <c r="W888" s="36"/>
      <c r="X888" s="36"/>
    </row>
    <row r="889" spans="10:24" x14ac:dyDescent="0.25">
      <c r="J889" s="37"/>
      <c r="K889" s="37"/>
      <c r="L889" s="37"/>
      <c r="M889" s="37"/>
      <c r="T889" s="36"/>
      <c r="U889" s="36"/>
      <c r="V889" s="36"/>
      <c r="W889" s="36"/>
      <c r="X889" s="36"/>
    </row>
    <row r="890" spans="10:24" x14ac:dyDescent="0.25">
      <c r="J890" s="37"/>
      <c r="K890" s="37"/>
      <c r="L890" s="37"/>
      <c r="M890" s="37"/>
      <c r="T890" s="36"/>
      <c r="U890" s="36"/>
      <c r="V890" s="36"/>
      <c r="W890" s="36"/>
      <c r="X890" s="36"/>
    </row>
    <row r="891" spans="10:24" x14ac:dyDescent="0.25">
      <c r="J891" s="37"/>
      <c r="K891" s="37"/>
      <c r="L891" s="37"/>
      <c r="M891" s="37"/>
      <c r="T891" s="36"/>
      <c r="U891" s="36"/>
      <c r="V891" s="36"/>
      <c r="W891" s="36"/>
      <c r="X891" s="36"/>
    </row>
    <row r="892" spans="10:24" x14ac:dyDescent="0.25">
      <c r="J892" s="37"/>
      <c r="K892" s="37"/>
      <c r="L892" s="37"/>
      <c r="M892" s="37"/>
      <c r="T892" s="36"/>
      <c r="U892" s="36"/>
      <c r="V892" s="36"/>
      <c r="W892" s="36"/>
      <c r="X892" s="36"/>
    </row>
    <row r="893" spans="10:24" x14ac:dyDescent="0.25">
      <c r="J893" s="37"/>
      <c r="K893" s="37"/>
      <c r="L893" s="37"/>
      <c r="M893" s="37"/>
      <c r="T893" s="36"/>
      <c r="U893" s="36"/>
      <c r="V893" s="36"/>
      <c r="W893" s="36"/>
      <c r="X893" s="36"/>
    </row>
    <row r="894" spans="10:24" x14ac:dyDescent="0.25">
      <c r="J894" s="37"/>
      <c r="K894" s="37"/>
      <c r="L894" s="37"/>
      <c r="M894" s="37"/>
      <c r="T894" s="36"/>
      <c r="U894" s="36"/>
      <c r="V894" s="36"/>
      <c r="W894" s="36"/>
      <c r="X894" s="36"/>
    </row>
    <row r="895" spans="10:24" x14ac:dyDescent="0.25">
      <c r="J895" s="37"/>
      <c r="K895" s="37"/>
      <c r="L895" s="37"/>
      <c r="M895" s="37"/>
      <c r="T895" s="36"/>
      <c r="U895" s="36"/>
      <c r="V895" s="36"/>
      <c r="W895" s="36"/>
      <c r="X895" s="36"/>
    </row>
    <row r="896" spans="10:24" x14ac:dyDescent="0.25">
      <c r="J896" s="37"/>
      <c r="K896" s="37"/>
      <c r="L896" s="37"/>
      <c r="M896" s="37"/>
      <c r="T896" s="36"/>
      <c r="U896" s="36"/>
      <c r="V896" s="36"/>
      <c r="W896" s="36"/>
      <c r="X896" s="36"/>
    </row>
    <row r="897" spans="10:24" x14ac:dyDescent="0.25">
      <c r="J897" s="37"/>
      <c r="K897" s="37"/>
      <c r="L897" s="37"/>
      <c r="M897" s="37"/>
      <c r="T897" s="36"/>
      <c r="U897" s="36"/>
      <c r="V897" s="36"/>
      <c r="W897" s="36"/>
      <c r="X897" s="36"/>
    </row>
    <row r="898" spans="10:24" x14ac:dyDescent="0.25">
      <c r="J898" s="37"/>
      <c r="K898" s="37"/>
      <c r="L898" s="37"/>
      <c r="M898" s="37"/>
      <c r="T898" s="36"/>
      <c r="U898" s="36"/>
      <c r="V898" s="36"/>
      <c r="W898" s="36"/>
      <c r="X898" s="36"/>
    </row>
    <row r="899" spans="10:24" x14ac:dyDescent="0.25">
      <c r="J899" s="37"/>
      <c r="K899" s="37"/>
      <c r="L899" s="37"/>
      <c r="M899" s="37"/>
      <c r="T899" s="36"/>
      <c r="U899" s="36"/>
      <c r="V899" s="36"/>
      <c r="W899" s="36"/>
      <c r="X899" s="36"/>
    </row>
    <row r="900" spans="10:24" x14ac:dyDescent="0.25">
      <c r="J900" s="37"/>
      <c r="K900" s="37"/>
      <c r="L900" s="37"/>
      <c r="M900" s="37"/>
      <c r="T900" s="36"/>
      <c r="U900" s="36"/>
      <c r="V900" s="36"/>
      <c r="W900" s="36"/>
      <c r="X900" s="36"/>
    </row>
    <row r="901" spans="10:24" x14ac:dyDescent="0.25">
      <c r="J901" s="37"/>
      <c r="K901" s="37"/>
      <c r="L901" s="37"/>
      <c r="M901" s="37"/>
      <c r="T901" s="36"/>
      <c r="U901" s="36"/>
      <c r="V901" s="36"/>
      <c r="W901" s="36"/>
      <c r="X901" s="36"/>
    </row>
    <row r="902" spans="10:24" x14ac:dyDescent="0.25">
      <c r="J902" s="37"/>
      <c r="K902" s="37"/>
      <c r="L902" s="37"/>
      <c r="M902" s="37"/>
      <c r="T902" s="36"/>
      <c r="U902" s="36"/>
      <c r="V902" s="36"/>
      <c r="W902" s="36"/>
      <c r="X902" s="36"/>
    </row>
    <row r="903" spans="10:24" x14ac:dyDescent="0.25">
      <c r="J903" s="37"/>
      <c r="K903" s="37"/>
      <c r="L903" s="37"/>
      <c r="M903" s="37"/>
      <c r="T903" s="36"/>
      <c r="U903" s="36"/>
      <c r="V903" s="36"/>
      <c r="W903" s="36"/>
      <c r="X903" s="36"/>
    </row>
    <row r="904" spans="10:24" x14ac:dyDescent="0.25">
      <c r="J904" s="37"/>
      <c r="K904" s="37"/>
      <c r="L904" s="37"/>
      <c r="M904" s="37"/>
      <c r="T904" s="36"/>
      <c r="U904" s="36"/>
      <c r="V904" s="36"/>
      <c r="W904" s="36"/>
      <c r="X904" s="36"/>
    </row>
    <row r="905" spans="10:24" x14ac:dyDescent="0.25">
      <c r="J905" s="37"/>
      <c r="K905" s="37"/>
      <c r="L905" s="37"/>
      <c r="M905" s="37"/>
      <c r="T905" s="36"/>
      <c r="U905" s="36"/>
      <c r="V905" s="36"/>
      <c r="W905" s="36"/>
      <c r="X905" s="36"/>
    </row>
    <row r="906" spans="10:24" x14ac:dyDescent="0.25">
      <c r="J906" s="37"/>
      <c r="K906" s="37"/>
      <c r="L906" s="37"/>
      <c r="M906" s="37"/>
      <c r="T906" s="36"/>
      <c r="U906" s="36"/>
      <c r="V906" s="36"/>
      <c r="W906" s="36"/>
      <c r="X906" s="36"/>
    </row>
    <row r="907" spans="10:24" x14ac:dyDescent="0.25">
      <c r="J907" s="37"/>
      <c r="K907" s="37"/>
      <c r="L907" s="37"/>
      <c r="M907" s="37"/>
      <c r="T907" s="36"/>
      <c r="U907" s="36"/>
      <c r="V907" s="36"/>
      <c r="W907" s="36"/>
      <c r="X907" s="36"/>
    </row>
    <row r="908" spans="10:24" x14ac:dyDescent="0.25">
      <c r="J908" s="37"/>
      <c r="K908" s="37"/>
      <c r="L908" s="37"/>
      <c r="M908" s="37"/>
      <c r="T908" s="36"/>
      <c r="U908" s="36"/>
      <c r="V908" s="36"/>
      <c r="W908" s="36"/>
      <c r="X908" s="36"/>
    </row>
    <row r="909" spans="10:24" x14ac:dyDescent="0.25">
      <c r="J909" s="37"/>
      <c r="K909" s="37"/>
      <c r="L909" s="37"/>
      <c r="M909" s="37"/>
      <c r="T909" s="36"/>
      <c r="U909" s="36"/>
      <c r="V909" s="36"/>
      <c r="W909" s="36"/>
      <c r="X909" s="36"/>
    </row>
    <row r="910" spans="10:24" x14ac:dyDescent="0.25">
      <c r="J910" s="37"/>
      <c r="K910" s="37"/>
      <c r="L910" s="37"/>
      <c r="M910" s="37"/>
      <c r="T910" s="36"/>
      <c r="U910" s="36"/>
      <c r="V910" s="36"/>
      <c r="W910" s="36"/>
      <c r="X910" s="36"/>
    </row>
    <row r="911" spans="10:24" x14ac:dyDescent="0.25">
      <c r="J911" s="37"/>
      <c r="K911" s="37"/>
      <c r="L911" s="37"/>
      <c r="M911" s="37"/>
      <c r="T911" s="36"/>
      <c r="U911" s="36"/>
      <c r="V911" s="36"/>
      <c r="W911" s="36"/>
      <c r="X911" s="36"/>
    </row>
    <row r="912" spans="10:24" x14ac:dyDescent="0.25">
      <c r="J912" s="37"/>
      <c r="K912" s="37"/>
      <c r="L912" s="37"/>
      <c r="M912" s="37"/>
      <c r="T912" s="36"/>
      <c r="U912" s="36"/>
      <c r="V912" s="36"/>
      <c r="W912" s="36"/>
      <c r="X912" s="36"/>
    </row>
    <row r="913" spans="10:24" x14ac:dyDescent="0.25">
      <c r="J913" s="37"/>
      <c r="K913" s="37"/>
      <c r="L913" s="37"/>
      <c r="M913" s="37"/>
      <c r="T913" s="36"/>
      <c r="U913" s="36"/>
      <c r="V913" s="36"/>
      <c r="W913" s="36"/>
      <c r="X913" s="36"/>
    </row>
    <row r="914" spans="10:24" x14ac:dyDescent="0.25">
      <c r="J914" s="37"/>
      <c r="K914" s="37"/>
      <c r="L914" s="37"/>
      <c r="M914" s="37"/>
      <c r="T914" s="36"/>
      <c r="U914" s="36"/>
      <c r="V914" s="36"/>
      <c r="W914" s="36"/>
      <c r="X914" s="36"/>
    </row>
    <row r="915" spans="10:24" x14ac:dyDescent="0.25">
      <c r="J915" s="37"/>
      <c r="K915" s="37"/>
      <c r="L915" s="37"/>
      <c r="M915" s="37"/>
      <c r="T915" s="36"/>
      <c r="U915" s="36"/>
      <c r="V915" s="36"/>
      <c r="W915" s="36"/>
      <c r="X915" s="36"/>
    </row>
    <row r="916" spans="10:24" x14ac:dyDescent="0.25">
      <c r="J916" s="37"/>
      <c r="K916" s="37"/>
      <c r="L916" s="37"/>
      <c r="M916" s="37"/>
      <c r="T916" s="36"/>
      <c r="U916" s="36"/>
      <c r="V916" s="36"/>
      <c r="W916" s="36"/>
      <c r="X916" s="36"/>
    </row>
    <row r="917" spans="10:24" x14ac:dyDescent="0.25">
      <c r="J917" s="37"/>
      <c r="K917" s="37"/>
      <c r="L917" s="37"/>
      <c r="M917" s="37"/>
      <c r="T917" s="36"/>
      <c r="U917" s="36"/>
      <c r="V917" s="36"/>
      <c r="W917" s="36"/>
      <c r="X917" s="36"/>
    </row>
    <row r="918" spans="10:24" x14ac:dyDescent="0.25">
      <c r="J918" s="37"/>
      <c r="K918" s="37"/>
      <c r="L918" s="37"/>
      <c r="M918" s="37"/>
      <c r="T918" s="36"/>
      <c r="U918" s="36"/>
      <c r="V918" s="36"/>
      <c r="W918" s="36"/>
      <c r="X918" s="36"/>
    </row>
    <row r="919" spans="10:24" x14ac:dyDescent="0.25">
      <c r="J919" s="37"/>
      <c r="K919" s="37"/>
      <c r="L919" s="37"/>
      <c r="M919" s="37"/>
      <c r="T919" s="36"/>
      <c r="U919" s="36"/>
      <c r="V919" s="36"/>
      <c r="W919" s="36"/>
      <c r="X919" s="36"/>
    </row>
    <row r="920" spans="10:24" x14ac:dyDescent="0.25">
      <c r="J920" s="37"/>
      <c r="K920" s="37"/>
      <c r="L920" s="37"/>
      <c r="M920" s="37"/>
      <c r="T920" s="36"/>
      <c r="U920" s="36"/>
      <c r="V920" s="36"/>
      <c r="W920" s="36"/>
      <c r="X920" s="36"/>
    </row>
    <row r="921" spans="10:24" x14ac:dyDescent="0.25">
      <c r="J921" s="37"/>
      <c r="K921" s="37"/>
      <c r="L921" s="37"/>
      <c r="M921" s="37"/>
      <c r="T921" s="36"/>
      <c r="U921" s="36"/>
      <c r="V921" s="36"/>
      <c r="W921" s="36"/>
      <c r="X921" s="36"/>
    </row>
    <row r="922" spans="10:24" x14ac:dyDescent="0.25">
      <c r="J922" s="37"/>
      <c r="K922" s="37"/>
      <c r="L922" s="37"/>
      <c r="M922" s="37"/>
      <c r="T922" s="36"/>
      <c r="U922" s="36"/>
      <c r="V922" s="36"/>
      <c r="W922" s="36"/>
      <c r="X922" s="36"/>
    </row>
    <row r="923" spans="10:24" x14ac:dyDescent="0.25">
      <c r="J923" s="37"/>
      <c r="K923" s="37"/>
      <c r="L923" s="37"/>
      <c r="M923" s="37"/>
      <c r="T923" s="36"/>
      <c r="U923" s="36"/>
      <c r="V923" s="36"/>
      <c r="W923" s="36"/>
      <c r="X923" s="36"/>
    </row>
    <row r="924" spans="10:24" x14ac:dyDescent="0.25">
      <c r="J924" s="37"/>
      <c r="K924" s="37"/>
      <c r="L924" s="37"/>
      <c r="M924" s="37"/>
      <c r="T924" s="36"/>
      <c r="U924" s="36"/>
      <c r="V924" s="36"/>
      <c r="W924" s="36"/>
      <c r="X924" s="36"/>
    </row>
    <row r="925" spans="10:24" x14ac:dyDescent="0.25">
      <c r="J925" s="37"/>
      <c r="K925" s="37"/>
      <c r="L925" s="37"/>
      <c r="M925" s="37"/>
      <c r="T925" s="36"/>
      <c r="U925" s="36"/>
      <c r="V925" s="36"/>
      <c r="W925" s="36"/>
      <c r="X925" s="36"/>
    </row>
    <row r="926" spans="10:24" x14ac:dyDescent="0.25">
      <c r="J926" s="37"/>
      <c r="K926" s="37"/>
      <c r="L926" s="37"/>
      <c r="M926" s="37"/>
      <c r="T926" s="36"/>
      <c r="U926" s="36"/>
      <c r="V926" s="36"/>
      <c r="W926" s="36"/>
      <c r="X926" s="36"/>
    </row>
    <row r="927" spans="10:24" x14ac:dyDescent="0.25">
      <c r="J927" s="37"/>
      <c r="K927" s="37"/>
      <c r="L927" s="37"/>
      <c r="M927" s="37"/>
      <c r="T927" s="36"/>
      <c r="U927" s="36"/>
      <c r="V927" s="36"/>
      <c r="W927" s="36"/>
      <c r="X927" s="36"/>
    </row>
    <row r="928" spans="10:24" x14ac:dyDescent="0.25">
      <c r="J928" s="37"/>
      <c r="K928" s="37"/>
      <c r="L928" s="37"/>
      <c r="M928" s="37"/>
      <c r="T928" s="36"/>
      <c r="U928" s="36"/>
      <c r="V928" s="36"/>
      <c r="W928" s="36"/>
      <c r="X928" s="36"/>
    </row>
    <row r="929" spans="10:24" x14ac:dyDescent="0.25">
      <c r="J929" s="37"/>
      <c r="K929" s="37"/>
      <c r="L929" s="37"/>
      <c r="M929" s="37"/>
      <c r="T929" s="36"/>
      <c r="U929" s="36"/>
      <c r="V929" s="36"/>
      <c r="W929" s="36"/>
      <c r="X929" s="36"/>
    </row>
    <row r="930" spans="10:24" x14ac:dyDescent="0.25">
      <c r="J930" s="37"/>
      <c r="K930" s="37"/>
      <c r="L930" s="37"/>
      <c r="M930" s="37"/>
      <c r="T930" s="36"/>
      <c r="U930" s="36"/>
      <c r="V930" s="36"/>
      <c r="W930" s="36"/>
      <c r="X930" s="36"/>
    </row>
    <row r="931" spans="10:24" x14ac:dyDescent="0.25">
      <c r="J931" s="37"/>
      <c r="K931" s="37"/>
      <c r="L931" s="37"/>
      <c r="M931" s="37"/>
      <c r="T931" s="36"/>
      <c r="U931" s="36"/>
      <c r="V931" s="36"/>
      <c r="W931" s="36"/>
      <c r="X931" s="36"/>
    </row>
    <row r="932" spans="10:24" x14ac:dyDescent="0.25">
      <c r="J932" s="37"/>
      <c r="K932" s="37"/>
      <c r="L932" s="37"/>
      <c r="M932" s="37"/>
      <c r="T932" s="36"/>
      <c r="U932" s="36"/>
      <c r="V932" s="36"/>
      <c r="W932" s="36"/>
      <c r="X932" s="36"/>
    </row>
    <row r="933" spans="10:24" x14ac:dyDescent="0.25">
      <c r="J933" s="37"/>
      <c r="K933" s="37"/>
      <c r="L933" s="37"/>
      <c r="M933" s="37"/>
      <c r="T933" s="36"/>
      <c r="U933" s="36"/>
      <c r="V933" s="36"/>
      <c r="W933" s="36"/>
      <c r="X933" s="36"/>
    </row>
    <row r="934" spans="10:24" x14ac:dyDescent="0.25">
      <c r="J934" s="37"/>
      <c r="K934" s="37"/>
      <c r="L934" s="37"/>
      <c r="M934" s="37"/>
      <c r="T934" s="36"/>
      <c r="U934" s="36"/>
      <c r="V934" s="36"/>
      <c r="W934" s="36"/>
      <c r="X934" s="36"/>
    </row>
    <row r="935" spans="10:24" x14ac:dyDescent="0.25">
      <c r="J935" s="37"/>
      <c r="K935" s="37"/>
      <c r="L935" s="37"/>
      <c r="M935" s="37"/>
      <c r="T935" s="36"/>
      <c r="U935" s="36"/>
      <c r="V935" s="36"/>
      <c r="W935" s="36"/>
      <c r="X935" s="36"/>
    </row>
    <row r="936" spans="10:24" x14ac:dyDescent="0.25">
      <c r="J936" s="37"/>
      <c r="K936" s="37"/>
      <c r="L936" s="37"/>
      <c r="M936" s="37"/>
      <c r="T936" s="36"/>
      <c r="U936" s="36"/>
      <c r="V936" s="36"/>
      <c r="W936" s="36"/>
      <c r="X936" s="36"/>
    </row>
    <row r="937" spans="10:24" x14ac:dyDescent="0.25">
      <c r="J937" s="37"/>
      <c r="K937" s="37"/>
      <c r="L937" s="37"/>
      <c r="M937" s="37"/>
      <c r="T937" s="36"/>
      <c r="U937" s="36"/>
      <c r="V937" s="36"/>
      <c r="W937" s="36"/>
      <c r="X937" s="36"/>
    </row>
    <row r="938" spans="10:24" x14ac:dyDescent="0.25">
      <c r="J938" s="37"/>
      <c r="K938" s="37"/>
      <c r="L938" s="37"/>
      <c r="M938" s="37"/>
      <c r="T938" s="36"/>
      <c r="U938" s="36"/>
      <c r="V938" s="36"/>
      <c r="W938" s="36"/>
      <c r="X938" s="36"/>
    </row>
    <row r="939" spans="10:24" x14ac:dyDescent="0.25">
      <c r="J939" s="37"/>
      <c r="K939" s="37"/>
      <c r="L939" s="37"/>
      <c r="M939" s="37"/>
      <c r="T939" s="36"/>
      <c r="U939" s="36"/>
      <c r="V939" s="36"/>
      <c r="W939" s="36"/>
      <c r="X939" s="36"/>
    </row>
    <row r="940" spans="10:24" x14ac:dyDescent="0.25">
      <c r="J940" s="37"/>
      <c r="K940" s="37"/>
      <c r="L940" s="37"/>
      <c r="M940" s="37"/>
      <c r="T940" s="36"/>
      <c r="U940" s="36"/>
      <c r="V940" s="36"/>
      <c r="W940" s="36"/>
      <c r="X940" s="36"/>
    </row>
    <row r="941" spans="10:24" x14ac:dyDescent="0.25">
      <c r="J941" s="37"/>
      <c r="K941" s="37"/>
      <c r="L941" s="37"/>
      <c r="M941" s="37"/>
      <c r="T941" s="36"/>
      <c r="U941" s="36"/>
      <c r="V941" s="36"/>
      <c r="W941" s="36"/>
      <c r="X941" s="36"/>
    </row>
    <row r="942" spans="10:24" x14ac:dyDescent="0.25">
      <c r="J942" s="37"/>
      <c r="K942" s="37"/>
      <c r="L942" s="37"/>
      <c r="M942" s="37"/>
      <c r="T942" s="36"/>
      <c r="U942" s="36"/>
      <c r="V942" s="36"/>
      <c r="W942" s="36"/>
      <c r="X942" s="36"/>
    </row>
    <row r="943" spans="10:24" x14ac:dyDescent="0.25">
      <c r="J943" s="37"/>
      <c r="K943" s="37"/>
      <c r="L943" s="37"/>
      <c r="M943" s="37"/>
      <c r="T943" s="36"/>
      <c r="U943" s="36"/>
      <c r="V943" s="36"/>
      <c r="W943" s="36"/>
      <c r="X943" s="36"/>
    </row>
    <row r="944" spans="10:24" x14ac:dyDescent="0.25">
      <c r="J944" s="37"/>
      <c r="K944" s="37"/>
      <c r="L944" s="37"/>
      <c r="M944" s="37"/>
      <c r="T944" s="36"/>
      <c r="U944" s="36"/>
      <c r="V944" s="36"/>
      <c r="W944" s="36"/>
      <c r="X944" s="36"/>
    </row>
    <row r="945" spans="10:24" x14ac:dyDescent="0.25">
      <c r="J945" s="37"/>
      <c r="K945" s="37"/>
      <c r="L945" s="37"/>
      <c r="M945" s="37"/>
      <c r="T945" s="36"/>
      <c r="U945" s="36"/>
      <c r="V945" s="36"/>
      <c r="W945" s="36"/>
      <c r="X945" s="36"/>
    </row>
    <row r="946" spans="10:24" x14ac:dyDescent="0.25">
      <c r="J946" s="37"/>
      <c r="K946" s="37"/>
      <c r="L946" s="37"/>
      <c r="M946" s="37"/>
      <c r="T946" s="36"/>
      <c r="U946" s="36"/>
      <c r="V946" s="36"/>
      <c r="W946" s="36"/>
      <c r="X946" s="36"/>
    </row>
    <row r="947" spans="10:24" x14ac:dyDescent="0.25">
      <c r="J947" s="37"/>
      <c r="K947" s="37"/>
      <c r="L947" s="37"/>
      <c r="M947" s="37"/>
      <c r="T947" s="36"/>
      <c r="U947" s="36"/>
      <c r="V947" s="36"/>
      <c r="W947" s="36"/>
      <c r="X947" s="36"/>
    </row>
    <row r="948" spans="10:24" x14ac:dyDescent="0.25">
      <c r="J948" s="37"/>
      <c r="K948" s="37"/>
      <c r="L948" s="37"/>
      <c r="M948" s="37"/>
      <c r="T948" s="36"/>
      <c r="U948" s="36"/>
      <c r="V948" s="36"/>
      <c r="W948" s="36"/>
      <c r="X948" s="36"/>
    </row>
    <row r="949" spans="10:24" x14ac:dyDescent="0.25">
      <c r="J949" s="37"/>
      <c r="K949" s="37"/>
      <c r="L949" s="37"/>
      <c r="M949" s="37"/>
      <c r="T949" s="36"/>
      <c r="U949" s="36"/>
      <c r="V949" s="36"/>
      <c r="W949" s="36"/>
      <c r="X949" s="36"/>
    </row>
    <row r="950" spans="10:24" x14ac:dyDescent="0.25">
      <c r="J950" s="37"/>
      <c r="K950" s="37"/>
      <c r="L950" s="37"/>
      <c r="M950" s="37"/>
      <c r="T950" s="36"/>
      <c r="U950" s="36"/>
      <c r="V950" s="36"/>
      <c r="W950" s="36"/>
      <c r="X950" s="36"/>
    </row>
    <row r="951" spans="10:24" x14ac:dyDescent="0.25">
      <c r="J951" s="37"/>
      <c r="K951" s="37"/>
      <c r="L951" s="37"/>
      <c r="M951" s="37"/>
      <c r="T951" s="36"/>
      <c r="U951" s="36"/>
      <c r="V951" s="36"/>
      <c r="W951" s="36"/>
      <c r="X951" s="36"/>
    </row>
    <row r="952" spans="10:24" x14ac:dyDescent="0.25">
      <c r="J952" s="37"/>
      <c r="K952" s="37"/>
      <c r="L952" s="37"/>
      <c r="M952" s="37"/>
      <c r="T952" s="36"/>
      <c r="U952" s="36"/>
      <c r="V952" s="36"/>
      <c r="W952" s="36"/>
      <c r="X952" s="36"/>
    </row>
    <row r="953" spans="10:24" x14ac:dyDescent="0.25">
      <c r="J953" s="37"/>
      <c r="K953" s="37"/>
      <c r="L953" s="37"/>
      <c r="M953" s="37"/>
      <c r="T953" s="36"/>
      <c r="U953" s="36"/>
      <c r="V953" s="36"/>
      <c r="W953" s="36"/>
      <c r="X953" s="36"/>
    </row>
    <row r="954" spans="10:24" x14ac:dyDescent="0.25">
      <c r="J954" s="37"/>
      <c r="K954" s="37"/>
      <c r="L954" s="37"/>
      <c r="M954" s="37"/>
      <c r="T954" s="36"/>
      <c r="U954" s="36"/>
      <c r="V954" s="36"/>
      <c r="W954" s="36"/>
      <c r="X954" s="36"/>
    </row>
    <row r="955" spans="10:24" x14ac:dyDescent="0.25">
      <c r="J955" s="37"/>
      <c r="K955" s="37"/>
      <c r="L955" s="37"/>
      <c r="M955" s="37"/>
      <c r="T955" s="36"/>
      <c r="U955" s="36"/>
      <c r="V955" s="36"/>
      <c r="W955" s="36"/>
      <c r="X955" s="36"/>
    </row>
    <row r="956" spans="10:24" x14ac:dyDescent="0.25">
      <c r="J956" s="37"/>
      <c r="K956" s="37"/>
      <c r="L956" s="37"/>
      <c r="M956" s="37"/>
      <c r="T956" s="36"/>
      <c r="U956" s="36"/>
      <c r="V956" s="36"/>
      <c r="W956" s="36"/>
      <c r="X956" s="36"/>
    </row>
    <row r="957" spans="10:24" x14ac:dyDescent="0.25">
      <c r="J957" s="37"/>
      <c r="K957" s="37"/>
      <c r="L957" s="37"/>
      <c r="M957" s="37"/>
      <c r="T957" s="36"/>
      <c r="U957" s="36"/>
      <c r="V957" s="36"/>
      <c r="W957" s="36"/>
      <c r="X957" s="36"/>
    </row>
    <row r="958" spans="10:24" x14ac:dyDescent="0.25">
      <c r="J958" s="37"/>
      <c r="K958" s="37"/>
      <c r="L958" s="37"/>
      <c r="M958" s="37"/>
      <c r="T958" s="36"/>
      <c r="U958" s="36"/>
      <c r="V958" s="36"/>
      <c r="W958" s="36"/>
      <c r="X958" s="36"/>
    </row>
    <row r="959" spans="10:24" x14ac:dyDescent="0.25">
      <c r="J959" s="37"/>
      <c r="K959" s="37"/>
      <c r="L959" s="37"/>
      <c r="M959" s="37"/>
      <c r="T959" s="36"/>
      <c r="U959" s="36"/>
      <c r="V959" s="36"/>
      <c r="W959" s="36"/>
      <c r="X959" s="36"/>
    </row>
    <row r="960" spans="10:24" x14ac:dyDescent="0.25">
      <c r="J960" s="37"/>
      <c r="K960" s="37"/>
      <c r="L960" s="37"/>
      <c r="M960" s="37"/>
      <c r="T960" s="36"/>
      <c r="U960" s="36"/>
      <c r="V960" s="36"/>
      <c r="W960" s="36"/>
      <c r="X960" s="36"/>
    </row>
    <row r="961" spans="10:24" x14ac:dyDescent="0.25">
      <c r="J961" s="37"/>
      <c r="K961" s="37"/>
      <c r="L961" s="37"/>
      <c r="M961" s="37"/>
      <c r="T961" s="36"/>
      <c r="U961" s="36"/>
      <c r="V961" s="36"/>
      <c r="W961" s="36"/>
      <c r="X961" s="36"/>
    </row>
    <row r="962" spans="10:24" x14ac:dyDescent="0.25">
      <c r="J962" s="37"/>
      <c r="K962" s="37"/>
      <c r="L962" s="37"/>
      <c r="M962" s="37"/>
      <c r="T962" s="36"/>
      <c r="U962" s="36"/>
      <c r="V962" s="36"/>
      <c r="W962" s="36"/>
      <c r="X962" s="36"/>
    </row>
    <row r="963" spans="10:24" x14ac:dyDescent="0.25">
      <c r="J963" s="37"/>
      <c r="K963" s="37"/>
      <c r="L963" s="37"/>
      <c r="M963" s="37"/>
      <c r="T963" s="36"/>
      <c r="U963" s="36"/>
      <c r="V963" s="36"/>
      <c r="W963" s="36"/>
      <c r="X963" s="36"/>
    </row>
    <row r="964" spans="10:24" x14ac:dyDescent="0.25">
      <c r="J964" s="37"/>
      <c r="K964" s="37"/>
      <c r="L964" s="37"/>
      <c r="M964" s="37"/>
      <c r="T964" s="36"/>
      <c r="U964" s="36"/>
      <c r="V964" s="36"/>
      <c r="W964" s="36"/>
      <c r="X964" s="36"/>
    </row>
    <row r="965" spans="10:24" x14ac:dyDescent="0.25">
      <c r="J965" s="37"/>
      <c r="K965" s="37"/>
      <c r="L965" s="37"/>
      <c r="M965" s="37"/>
      <c r="T965" s="36"/>
      <c r="U965" s="36"/>
      <c r="V965" s="36"/>
      <c r="W965" s="36"/>
      <c r="X965" s="36"/>
    </row>
    <row r="966" spans="10:24" x14ac:dyDescent="0.25">
      <c r="J966" s="37"/>
      <c r="K966" s="37"/>
      <c r="L966" s="37"/>
      <c r="M966" s="37"/>
      <c r="T966" s="36"/>
      <c r="U966" s="36"/>
      <c r="V966" s="36"/>
      <c r="W966" s="36"/>
      <c r="X966" s="36"/>
    </row>
    <row r="967" spans="10:24" x14ac:dyDescent="0.25">
      <c r="J967" s="37"/>
      <c r="K967" s="37"/>
      <c r="L967" s="37"/>
      <c r="M967" s="37"/>
      <c r="T967" s="36"/>
      <c r="U967" s="36"/>
      <c r="V967" s="36"/>
      <c r="W967" s="36"/>
      <c r="X967" s="36"/>
    </row>
    <row r="968" spans="10:24" x14ac:dyDescent="0.25">
      <c r="J968" s="37"/>
      <c r="K968" s="37"/>
      <c r="L968" s="37"/>
      <c r="M968" s="37"/>
      <c r="T968" s="36"/>
      <c r="U968" s="36"/>
      <c r="V968" s="36"/>
      <c r="W968" s="36"/>
      <c r="X968" s="36"/>
    </row>
    <row r="969" spans="10:24" x14ac:dyDescent="0.25">
      <c r="J969" s="37"/>
      <c r="K969" s="37"/>
      <c r="L969" s="37"/>
      <c r="M969" s="37"/>
      <c r="T969" s="36"/>
      <c r="U969" s="36"/>
      <c r="V969" s="36"/>
      <c r="W969" s="36"/>
      <c r="X969" s="36"/>
    </row>
    <row r="970" spans="10:24" x14ac:dyDescent="0.25">
      <c r="J970" s="37"/>
      <c r="K970" s="37"/>
      <c r="L970" s="37"/>
      <c r="M970" s="37"/>
      <c r="T970" s="36"/>
      <c r="U970" s="36"/>
      <c r="V970" s="36"/>
      <c r="W970" s="36"/>
      <c r="X970" s="36"/>
    </row>
    <row r="971" spans="10:24" x14ac:dyDescent="0.25">
      <c r="J971" s="37"/>
      <c r="K971" s="37"/>
      <c r="L971" s="37"/>
      <c r="M971" s="37"/>
      <c r="T971" s="36"/>
      <c r="U971" s="36"/>
      <c r="V971" s="36"/>
      <c r="W971" s="36"/>
      <c r="X971" s="36"/>
    </row>
    <row r="972" spans="10:24" x14ac:dyDescent="0.25">
      <c r="J972" s="37"/>
      <c r="K972" s="37"/>
      <c r="L972" s="37"/>
      <c r="M972" s="37"/>
      <c r="T972" s="36"/>
      <c r="U972" s="36"/>
      <c r="V972" s="36"/>
      <c r="W972" s="36"/>
      <c r="X972" s="36"/>
    </row>
    <row r="973" spans="10:24" x14ac:dyDescent="0.25">
      <c r="J973" s="37"/>
      <c r="K973" s="37"/>
      <c r="L973" s="37"/>
      <c r="M973" s="37"/>
      <c r="T973" s="36"/>
      <c r="U973" s="36"/>
      <c r="V973" s="36"/>
      <c r="W973" s="36"/>
      <c r="X973" s="36"/>
    </row>
    <row r="974" spans="10:24" x14ac:dyDescent="0.25">
      <c r="J974" s="37"/>
      <c r="K974" s="37"/>
      <c r="L974" s="37"/>
      <c r="M974" s="37"/>
      <c r="T974" s="36"/>
      <c r="U974" s="36"/>
      <c r="V974" s="36"/>
      <c r="W974" s="36"/>
      <c r="X974" s="36"/>
    </row>
    <row r="975" spans="10:24" x14ac:dyDescent="0.25">
      <c r="J975" s="37"/>
      <c r="K975" s="37"/>
      <c r="L975" s="37"/>
      <c r="M975" s="37"/>
      <c r="T975" s="36"/>
      <c r="U975" s="36"/>
      <c r="V975" s="36"/>
      <c r="W975" s="36"/>
      <c r="X975" s="36"/>
    </row>
    <row r="976" spans="10:24" x14ac:dyDescent="0.25">
      <c r="J976" s="37"/>
      <c r="K976" s="37"/>
      <c r="L976" s="37"/>
      <c r="M976" s="37"/>
      <c r="T976" s="36"/>
      <c r="U976" s="36"/>
      <c r="V976" s="36"/>
      <c r="W976" s="36"/>
      <c r="X976" s="36"/>
    </row>
    <row r="977" spans="10:24" x14ac:dyDescent="0.25">
      <c r="J977" s="37"/>
      <c r="K977" s="37"/>
      <c r="L977" s="37"/>
      <c r="M977" s="37"/>
      <c r="T977" s="36"/>
      <c r="U977" s="36"/>
      <c r="V977" s="36"/>
      <c r="W977" s="36"/>
      <c r="X977" s="36"/>
    </row>
    <row r="978" spans="10:24" x14ac:dyDescent="0.25">
      <c r="J978" s="37"/>
      <c r="K978" s="37"/>
      <c r="L978" s="37"/>
      <c r="M978" s="37"/>
      <c r="T978" s="36"/>
      <c r="U978" s="36"/>
      <c r="V978" s="36"/>
      <c r="W978" s="36"/>
      <c r="X978" s="36"/>
    </row>
    <row r="979" spans="10:24" x14ac:dyDescent="0.25">
      <c r="J979" s="37"/>
      <c r="K979" s="37"/>
      <c r="L979" s="37"/>
      <c r="M979" s="37"/>
      <c r="T979" s="36"/>
      <c r="U979" s="36"/>
      <c r="V979" s="36"/>
      <c r="W979" s="36"/>
      <c r="X979" s="36"/>
    </row>
    <row r="980" spans="10:24" x14ac:dyDescent="0.25">
      <c r="J980" s="37"/>
      <c r="K980" s="37"/>
      <c r="L980" s="37"/>
      <c r="M980" s="37"/>
      <c r="T980" s="36"/>
      <c r="U980" s="36"/>
      <c r="V980" s="36"/>
      <c r="W980" s="36"/>
      <c r="X980" s="36"/>
    </row>
    <row r="981" spans="10:24" x14ac:dyDescent="0.25">
      <c r="J981" s="37"/>
      <c r="K981" s="37"/>
      <c r="L981" s="37"/>
      <c r="M981" s="37"/>
      <c r="T981" s="36"/>
      <c r="U981" s="36"/>
      <c r="V981" s="36"/>
      <c r="W981" s="36"/>
      <c r="X981" s="36"/>
    </row>
    <row r="982" spans="10:24" x14ac:dyDescent="0.25">
      <c r="J982" s="37"/>
      <c r="K982" s="37"/>
      <c r="L982" s="37"/>
      <c r="M982" s="37"/>
      <c r="T982" s="36"/>
      <c r="U982" s="36"/>
      <c r="V982" s="36"/>
      <c r="W982" s="36"/>
      <c r="X982" s="36"/>
    </row>
    <row r="983" spans="10:24" x14ac:dyDescent="0.25">
      <c r="J983" s="37"/>
      <c r="K983" s="37"/>
      <c r="L983" s="37"/>
      <c r="M983" s="37"/>
      <c r="T983" s="36"/>
      <c r="U983" s="36"/>
      <c r="V983" s="36"/>
      <c r="W983" s="36"/>
      <c r="X983" s="36"/>
    </row>
    <row r="984" spans="10:24" x14ac:dyDescent="0.25">
      <c r="J984" s="37"/>
      <c r="K984" s="37"/>
      <c r="L984" s="37"/>
      <c r="M984" s="37"/>
      <c r="T984" s="36"/>
      <c r="U984" s="36"/>
      <c r="V984" s="36"/>
      <c r="W984" s="36"/>
      <c r="X984" s="36"/>
    </row>
    <row r="985" spans="10:24" x14ac:dyDescent="0.25">
      <c r="J985" s="37"/>
      <c r="K985" s="37"/>
      <c r="L985" s="37"/>
      <c r="M985" s="37"/>
      <c r="T985" s="36"/>
      <c r="U985" s="36"/>
      <c r="V985" s="36"/>
      <c r="W985" s="36"/>
      <c r="X985" s="36"/>
    </row>
    <row r="986" spans="10:24" x14ac:dyDescent="0.25">
      <c r="J986" s="37"/>
      <c r="K986" s="37"/>
      <c r="L986" s="37"/>
      <c r="M986" s="37"/>
      <c r="T986" s="36"/>
      <c r="U986" s="36"/>
      <c r="V986" s="36"/>
      <c r="W986" s="36"/>
      <c r="X986" s="36"/>
    </row>
    <row r="987" spans="10:24" x14ac:dyDescent="0.25">
      <c r="J987" s="37"/>
      <c r="K987" s="37"/>
      <c r="L987" s="37"/>
      <c r="M987" s="37"/>
      <c r="T987" s="36"/>
      <c r="U987" s="36"/>
      <c r="V987" s="36"/>
      <c r="W987" s="36"/>
      <c r="X987" s="36"/>
    </row>
    <row r="988" spans="10:24" x14ac:dyDescent="0.25">
      <c r="J988" s="37"/>
      <c r="K988" s="37"/>
      <c r="L988" s="37"/>
      <c r="M988" s="37"/>
      <c r="T988" s="36"/>
      <c r="U988" s="36"/>
      <c r="V988" s="36"/>
      <c r="W988" s="36"/>
      <c r="X988" s="36"/>
    </row>
    <row r="989" spans="10:24" x14ac:dyDescent="0.25">
      <c r="J989" s="37"/>
      <c r="K989" s="37"/>
      <c r="L989" s="37"/>
      <c r="M989" s="37"/>
      <c r="T989" s="36"/>
      <c r="U989" s="36"/>
      <c r="V989" s="36"/>
      <c r="W989" s="36"/>
      <c r="X989" s="36"/>
    </row>
    <row r="990" spans="10:24" x14ac:dyDescent="0.25">
      <c r="J990" s="37"/>
      <c r="K990" s="37"/>
      <c r="L990" s="37"/>
      <c r="M990" s="37"/>
      <c r="T990" s="36"/>
      <c r="U990" s="36"/>
      <c r="V990" s="36"/>
      <c r="W990" s="36"/>
      <c r="X990" s="36"/>
    </row>
    <row r="991" spans="10:24" x14ac:dyDescent="0.25">
      <c r="J991" s="37"/>
      <c r="K991" s="37"/>
      <c r="L991" s="37"/>
      <c r="M991" s="37"/>
      <c r="T991" s="36"/>
      <c r="U991" s="36"/>
      <c r="V991" s="36"/>
      <c r="W991" s="36"/>
      <c r="X991" s="36"/>
    </row>
    <row r="992" spans="10:24" x14ac:dyDescent="0.25">
      <c r="J992" s="37"/>
      <c r="K992" s="37"/>
      <c r="L992" s="37"/>
      <c r="M992" s="37"/>
      <c r="T992" s="36"/>
      <c r="U992" s="36"/>
      <c r="V992" s="36"/>
      <c r="W992" s="36"/>
      <c r="X992" s="36"/>
    </row>
    <row r="993" spans="10:24" x14ac:dyDescent="0.25">
      <c r="J993" s="37"/>
      <c r="K993" s="37"/>
      <c r="L993" s="37"/>
      <c r="M993" s="37"/>
      <c r="T993" s="36"/>
      <c r="U993" s="36"/>
      <c r="V993" s="36"/>
      <c r="W993" s="36"/>
      <c r="X993" s="36"/>
    </row>
    <row r="994" spans="10:24" x14ac:dyDescent="0.25">
      <c r="J994" s="37"/>
      <c r="K994" s="37"/>
      <c r="L994" s="37"/>
      <c r="M994" s="37"/>
      <c r="T994" s="36"/>
      <c r="U994" s="36"/>
      <c r="V994" s="36"/>
      <c r="W994" s="36"/>
      <c r="X994" s="36"/>
    </row>
    <row r="995" spans="10:24" x14ac:dyDescent="0.25">
      <c r="J995" s="37"/>
      <c r="K995" s="37"/>
      <c r="L995" s="37"/>
      <c r="M995" s="37"/>
      <c r="T995" s="36"/>
      <c r="U995" s="36"/>
      <c r="V995" s="36"/>
      <c r="W995" s="36"/>
      <c r="X995" s="36"/>
    </row>
    <row r="996" spans="10:24" x14ac:dyDescent="0.25">
      <c r="J996" s="37"/>
      <c r="K996" s="37"/>
      <c r="L996" s="37"/>
      <c r="M996" s="37"/>
      <c r="T996" s="36"/>
      <c r="U996" s="36"/>
      <c r="V996" s="36"/>
      <c r="W996" s="36"/>
      <c r="X996" s="36"/>
    </row>
    <row r="997" spans="10:24" x14ac:dyDescent="0.25">
      <c r="J997" s="37"/>
      <c r="K997" s="37"/>
      <c r="L997" s="37"/>
      <c r="M997" s="37"/>
      <c r="T997" s="36"/>
      <c r="U997" s="36"/>
      <c r="V997" s="36"/>
      <c r="W997" s="36"/>
      <c r="X997" s="36"/>
    </row>
    <row r="998" spans="10:24" x14ac:dyDescent="0.25">
      <c r="J998" s="37"/>
      <c r="K998" s="37"/>
      <c r="L998" s="37"/>
      <c r="M998" s="37"/>
      <c r="T998" s="36"/>
      <c r="U998" s="36"/>
      <c r="V998" s="36"/>
      <c r="W998" s="36"/>
      <c r="X998" s="36"/>
    </row>
    <row r="999" spans="10:24" x14ac:dyDescent="0.25">
      <c r="J999" s="37"/>
      <c r="K999" s="37"/>
      <c r="L999" s="37"/>
      <c r="M999" s="37"/>
      <c r="T999" s="36"/>
      <c r="U999" s="36"/>
      <c r="V999" s="36"/>
      <c r="W999" s="36"/>
      <c r="X999" s="36"/>
    </row>
    <row r="1000" spans="10:24" x14ac:dyDescent="0.25">
      <c r="J1000" s="37"/>
      <c r="K1000" s="37"/>
      <c r="L1000" s="37"/>
      <c r="M1000" s="37"/>
      <c r="T1000" s="36"/>
      <c r="U1000" s="36"/>
      <c r="V1000" s="36"/>
      <c r="W1000" s="36"/>
      <c r="X1000" s="36"/>
    </row>
    <row r="1001" spans="10:24" x14ac:dyDescent="0.25">
      <c r="J1001" s="37"/>
      <c r="K1001" s="37"/>
      <c r="L1001" s="37"/>
      <c r="M1001" s="37"/>
      <c r="T1001" s="36"/>
      <c r="U1001" s="36"/>
      <c r="V1001" s="36"/>
      <c r="W1001" s="36"/>
      <c r="X1001" s="36"/>
    </row>
    <row r="1002" spans="10:24" x14ac:dyDescent="0.25">
      <c r="J1002" s="37"/>
      <c r="K1002" s="37"/>
      <c r="L1002" s="37"/>
      <c r="M1002" s="37"/>
      <c r="T1002" s="36"/>
      <c r="U1002" s="36"/>
      <c r="V1002" s="36"/>
      <c r="W1002" s="36"/>
      <c r="X1002" s="36"/>
    </row>
    <row r="1003" spans="10:24" x14ac:dyDescent="0.25">
      <c r="J1003" s="37"/>
      <c r="K1003" s="37"/>
      <c r="L1003" s="37"/>
      <c r="M1003" s="37"/>
      <c r="T1003" s="36"/>
      <c r="U1003" s="36"/>
      <c r="V1003" s="36"/>
      <c r="W1003" s="36"/>
      <c r="X1003" s="36"/>
    </row>
    <row r="1004" spans="10:24" x14ac:dyDescent="0.25">
      <c r="J1004" s="37"/>
      <c r="K1004" s="37"/>
      <c r="L1004" s="37"/>
      <c r="M1004" s="37"/>
      <c r="T1004" s="36"/>
      <c r="U1004" s="36"/>
      <c r="V1004" s="36"/>
      <c r="W1004" s="36"/>
      <c r="X1004" s="36"/>
    </row>
    <row r="1005" spans="10:24" x14ac:dyDescent="0.25">
      <c r="J1005" s="37"/>
      <c r="K1005" s="37"/>
      <c r="L1005" s="37"/>
      <c r="M1005" s="37"/>
      <c r="T1005" s="36"/>
      <c r="U1005" s="36"/>
      <c r="V1005" s="36"/>
      <c r="W1005" s="36"/>
      <c r="X1005" s="36"/>
    </row>
    <row r="1006" spans="10:24" x14ac:dyDescent="0.25">
      <c r="J1006" s="37"/>
      <c r="K1006" s="37"/>
      <c r="L1006" s="37"/>
      <c r="M1006" s="37"/>
      <c r="T1006" s="36"/>
      <c r="U1006" s="36"/>
      <c r="V1006" s="36"/>
      <c r="W1006" s="36"/>
      <c r="X1006" s="36"/>
    </row>
    <row r="1007" spans="10:24" x14ac:dyDescent="0.25">
      <c r="J1007" s="37"/>
      <c r="K1007" s="37"/>
      <c r="L1007" s="37"/>
      <c r="M1007" s="37"/>
      <c r="T1007" s="36"/>
      <c r="U1007" s="36"/>
      <c r="V1007" s="36"/>
      <c r="W1007" s="36"/>
      <c r="X1007" s="36"/>
    </row>
    <row r="1008" spans="10:24" x14ac:dyDescent="0.25">
      <c r="J1008" s="37"/>
      <c r="K1008" s="37"/>
      <c r="L1008" s="37"/>
      <c r="M1008" s="37"/>
      <c r="T1008" s="36"/>
      <c r="U1008" s="36"/>
      <c r="V1008" s="36"/>
      <c r="W1008" s="36"/>
      <c r="X1008" s="36"/>
    </row>
    <row r="1009" spans="10:24" x14ac:dyDescent="0.25">
      <c r="J1009" s="37"/>
      <c r="K1009" s="37"/>
      <c r="L1009" s="37"/>
      <c r="M1009" s="37"/>
      <c r="T1009" s="36"/>
      <c r="U1009" s="36"/>
      <c r="V1009" s="36"/>
      <c r="W1009" s="36"/>
      <c r="X1009" s="36"/>
    </row>
    <row r="1010" spans="10:24" x14ac:dyDescent="0.25">
      <c r="J1010" s="37"/>
      <c r="K1010" s="37"/>
      <c r="L1010" s="37"/>
      <c r="M1010" s="37"/>
      <c r="T1010" s="36"/>
      <c r="U1010" s="36"/>
      <c r="V1010" s="36"/>
      <c r="W1010" s="36"/>
      <c r="X1010" s="36"/>
    </row>
    <row r="1011" spans="10:24" x14ac:dyDescent="0.25">
      <c r="J1011" s="37"/>
      <c r="K1011" s="37"/>
      <c r="L1011" s="37"/>
      <c r="M1011" s="37"/>
      <c r="T1011" s="36"/>
      <c r="U1011" s="36"/>
      <c r="V1011" s="36"/>
      <c r="W1011" s="36"/>
      <c r="X1011" s="36"/>
    </row>
    <row r="1012" spans="10:24" x14ac:dyDescent="0.25">
      <c r="J1012" s="37"/>
      <c r="K1012" s="37"/>
      <c r="L1012" s="37"/>
      <c r="M1012" s="37"/>
      <c r="T1012" s="36"/>
      <c r="U1012" s="36"/>
      <c r="V1012" s="36"/>
      <c r="W1012" s="36"/>
      <c r="X1012" s="36"/>
    </row>
    <row r="1013" spans="10:24" x14ac:dyDescent="0.25">
      <c r="J1013" s="37"/>
      <c r="K1013" s="37"/>
      <c r="L1013" s="37"/>
      <c r="M1013" s="37"/>
      <c r="T1013" s="36"/>
      <c r="U1013" s="36"/>
      <c r="V1013" s="36"/>
      <c r="W1013" s="36"/>
      <c r="X1013" s="36"/>
    </row>
    <row r="1014" spans="10:24" x14ac:dyDescent="0.25">
      <c r="J1014" s="37"/>
      <c r="K1014" s="37"/>
      <c r="L1014" s="37"/>
      <c r="M1014" s="37"/>
      <c r="T1014" s="36"/>
      <c r="U1014" s="36"/>
      <c r="V1014" s="36"/>
      <c r="W1014" s="36"/>
      <c r="X1014" s="36"/>
    </row>
    <row r="1015" spans="10:24" x14ac:dyDescent="0.25">
      <c r="J1015" s="37"/>
      <c r="K1015" s="37"/>
      <c r="L1015" s="37"/>
      <c r="M1015" s="37"/>
      <c r="T1015" s="36"/>
      <c r="U1015" s="36"/>
      <c r="V1015" s="36"/>
      <c r="W1015" s="36"/>
      <c r="X1015" s="36"/>
    </row>
    <row r="1016" spans="10:24" x14ac:dyDescent="0.25">
      <c r="J1016" s="37"/>
      <c r="K1016" s="37"/>
      <c r="L1016" s="37"/>
      <c r="M1016" s="37"/>
      <c r="T1016" s="36"/>
      <c r="U1016" s="36"/>
      <c r="V1016" s="36"/>
      <c r="W1016" s="36"/>
      <c r="X1016" s="36"/>
    </row>
    <row r="1017" spans="10:24" x14ac:dyDescent="0.25">
      <c r="J1017" s="37"/>
      <c r="K1017" s="37"/>
      <c r="L1017" s="37"/>
      <c r="M1017" s="37"/>
      <c r="T1017" s="36"/>
      <c r="U1017" s="36"/>
      <c r="V1017" s="36"/>
      <c r="W1017" s="36"/>
      <c r="X1017" s="36"/>
    </row>
    <row r="1018" spans="10:24" x14ac:dyDescent="0.25">
      <c r="J1018" s="37"/>
      <c r="K1018" s="37"/>
      <c r="L1018" s="37"/>
      <c r="M1018" s="37"/>
      <c r="T1018" s="36"/>
      <c r="U1018" s="36"/>
      <c r="V1018" s="36"/>
      <c r="W1018" s="36"/>
      <c r="X1018" s="36"/>
    </row>
    <row r="1019" spans="10:24" x14ac:dyDescent="0.25">
      <c r="J1019" s="37"/>
      <c r="K1019" s="37"/>
      <c r="L1019" s="37"/>
      <c r="M1019" s="37"/>
      <c r="T1019" s="36"/>
      <c r="U1019" s="36"/>
      <c r="V1019" s="36"/>
      <c r="W1019" s="36"/>
      <c r="X1019" s="36"/>
    </row>
    <row r="1020" spans="10:24" x14ac:dyDescent="0.25">
      <c r="J1020" s="37"/>
      <c r="K1020" s="37"/>
      <c r="L1020" s="37"/>
      <c r="M1020" s="37"/>
      <c r="T1020" s="36"/>
      <c r="U1020" s="36"/>
      <c r="V1020" s="36"/>
      <c r="W1020" s="36"/>
      <c r="X1020" s="36"/>
    </row>
    <row r="1021" spans="10:24" x14ac:dyDescent="0.25">
      <c r="J1021" s="37"/>
      <c r="K1021" s="37"/>
      <c r="L1021" s="37"/>
      <c r="M1021" s="37"/>
      <c r="T1021" s="36"/>
      <c r="U1021" s="36"/>
      <c r="V1021" s="36"/>
      <c r="W1021" s="36"/>
      <c r="X1021" s="36"/>
    </row>
    <row r="1022" spans="10:24" x14ac:dyDescent="0.25">
      <c r="J1022" s="37"/>
      <c r="K1022" s="37"/>
      <c r="L1022" s="37"/>
      <c r="M1022" s="37"/>
      <c r="T1022" s="36"/>
      <c r="U1022" s="36"/>
      <c r="V1022" s="36"/>
      <c r="W1022" s="36"/>
      <c r="X1022" s="36"/>
    </row>
    <row r="1023" spans="10:24" x14ac:dyDescent="0.25">
      <c r="J1023" s="37"/>
      <c r="K1023" s="37"/>
      <c r="L1023" s="37"/>
      <c r="M1023" s="37"/>
      <c r="T1023" s="36"/>
      <c r="U1023" s="36"/>
      <c r="V1023" s="36"/>
      <c r="W1023" s="36"/>
      <c r="X1023" s="36"/>
    </row>
    <row r="1024" spans="10:24" x14ac:dyDescent="0.25">
      <c r="J1024" s="37"/>
      <c r="K1024" s="37"/>
      <c r="L1024" s="37"/>
      <c r="M1024" s="37"/>
      <c r="T1024" s="36"/>
      <c r="U1024" s="36"/>
      <c r="V1024" s="36"/>
      <c r="W1024" s="36"/>
      <c r="X1024" s="36"/>
    </row>
    <row r="1025" spans="10:24" x14ac:dyDescent="0.25">
      <c r="J1025" s="37"/>
      <c r="K1025" s="37"/>
      <c r="L1025" s="37"/>
      <c r="M1025" s="37"/>
      <c r="T1025" s="36"/>
      <c r="U1025" s="36"/>
      <c r="V1025" s="36"/>
      <c r="W1025" s="36"/>
      <c r="X1025" s="36"/>
    </row>
    <row r="1026" spans="10:24" x14ac:dyDescent="0.25">
      <c r="J1026" s="37"/>
      <c r="K1026" s="37"/>
      <c r="L1026" s="37"/>
      <c r="M1026" s="37"/>
      <c r="T1026" s="36"/>
      <c r="U1026" s="36"/>
      <c r="V1026" s="36"/>
      <c r="W1026" s="36"/>
      <c r="X1026" s="36"/>
    </row>
    <row r="1027" spans="10:24" x14ac:dyDescent="0.25">
      <c r="J1027" s="37"/>
      <c r="K1027" s="37"/>
      <c r="L1027" s="37"/>
      <c r="M1027" s="37"/>
      <c r="T1027" s="36"/>
      <c r="U1027" s="36"/>
      <c r="V1027" s="36"/>
      <c r="W1027" s="36"/>
      <c r="X1027" s="36"/>
    </row>
    <row r="1028" spans="10:24" x14ac:dyDescent="0.25">
      <c r="J1028" s="37"/>
      <c r="K1028" s="37"/>
      <c r="L1028" s="37"/>
      <c r="M1028" s="37"/>
      <c r="T1028" s="36"/>
      <c r="U1028" s="36"/>
      <c r="V1028" s="36"/>
      <c r="W1028" s="36"/>
      <c r="X1028" s="36"/>
    </row>
    <row r="1029" spans="10:24" x14ac:dyDescent="0.25">
      <c r="J1029" s="37"/>
      <c r="K1029" s="37"/>
      <c r="L1029" s="37"/>
      <c r="M1029" s="37"/>
      <c r="T1029" s="36"/>
      <c r="U1029" s="36"/>
      <c r="V1029" s="36"/>
      <c r="W1029" s="36"/>
      <c r="X1029" s="36"/>
    </row>
    <row r="1030" spans="10:24" x14ac:dyDescent="0.25">
      <c r="J1030" s="37"/>
      <c r="K1030" s="37"/>
      <c r="L1030" s="37"/>
      <c r="M1030" s="37"/>
      <c r="T1030" s="36"/>
      <c r="U1030" s="36"/>
      <c r="V1030" s="36"/>
      <c r="W1030" s="36"/>
      <c r="X1030" s="36"/>
    </row>
    <row r="1031" spans="10:24" x14ac:dyDescent="0.25">
      <c r="J1031" s="37"/>
      <c r="K1031" s="37"/>
      <c r="L1031" s="37"/>
      <c r="M1031" s="37"/>
      <c r="T1031" s="36"/>
      <c r="U1031" s="36"/>
      <c r="V1031" s="36"/>
      <c r="W1031" s="36"/>
      <c r="X1031" s="36"/>
    </row>
    <row r="1032" spans="10:24" x14ac:dyDescent="0.25">
      <c r="J1032" s="37"/>
      <c r="K1032" s="37"/>
      <c r="L1032" s="37"/>
      <c r="M1032" s="37"/>
      <c r="T1032" s="36"/>
      <c r="U1032" s="36"/>
      <c r="V1032" s="36"/>
      <c r="W1032" s="36"/>
      <c r="X1032" s="36"/>
    </row>
    <row r="1033" spans="10:24" x14ac:dyDescent="0.25">
      <c r="J1033" s="37"/>
      <c r="K1033" s="37"/>
      <c r="L1033" s="37"/>
      <c r="M1033" s="37"/>
      <c r="T1033" s="36"/>
      <c r="U1033" s="36"/>
      <c r="V1033" s="36"/>
      <c r="W1033" s="36"/>
      <c r="X1033" s="36"/>
    </row>
    <row r="1034" spans="10:24" x14ac:dyDescent="0.25">
      <c r="J1034" s="37"/>
      <c r="K1034" s="37"/>
      <c r="L1034" s="37"/>
      <c r="M1034" s="37"/>
      <c r="T1034" s="36"/>
      <c r="U1034" s="36"/>
      <c r="V1034" s="36"/>
      <c r="W1034" s="36"/>
      <c r="X1034" s="36"/>
    </row>
    <row r="1035" spans="10:24" x14ac:dyDescent="0.25">
      <c r="J1035" s="37"/>
      <c r="K1035" s="37"/>
      <c r="L1035" s="37"/>
      <c r="M1035" s="37"/>
      <c r="T1035" s="36"/>
      <c r="U1035" s="36"/>
      <c r="V1035" s="36"/>
      <c r="W1035" s="36"/>
      <c r="X1035" s="36"/>
    </row>
    <row r="1036" spans="10:24" x14ac:dyDescent="0.25">
      <c r="J1036" s="37"/>
      <c r="K1036" s="37"/>
      <c r="L1036" s="37"/>
      <c r="M1036" s="37"/>
      <c r="T1036" s="36"/>
      <c r="U1036" s="36"/>
      <c r="V1036" s="36"/>
      <c r="W1036" s="36"/>
      <c r="X1036" s="36"/>
    </row>
    <row r="1037" spans="10:24" x14ac:dyDescent="0.25">
      <c r="J1037" s="37"/>
      <c r="K1037" s="37"/>
      <c r="L1037" s="37"/>
      <c r="M1037" s="37"/>
      <c r="T1037" s="36"/>
      <c r="U1037" s="36"/>
      <c r="V1037" s="36"/>
      <c r="W1037" s="36"/>
      <c r="X1037" s="36"/>
    </row>
    <row r="1038" spans="10:24" x14ac:dyDescent="0.25">
      <c r="J1038" s="37"/>
      <c r="K1038" s="37"/>
      <c r="L1038" s="37"/>
      <c r="M1038" s="37"/>
      <c r="T1038" s="36"/>
      <c r="U1038" s="36"/>
      <c r="V1038" s="36"/>
      <c r="W1038" s="36"/>
      <c r="X1038" s="36"/>
    </row>
    <row r="1039" spans="10:24" x14ac:dyDescent="0.25">
      <c r="J1039" s="37"/>
      <c r="K1039" s="37"/>
      <c r="L1039" s="37"/>
      <c r="M1039" s="37"/>
      <c r="T1039" s="36"/>
      <c r="U1039" s="36"/>
      <c r="V1039" s="36"/>
      <c r="W1039" s="36"/>
      <c r="X1039" s="36"/>
    </row>
    <row r="1040" spans="10:24" x14ac:dyDescent="0.25">
      <c r="J1040" s="37"/>
      <c r="K1040" s="37"/>
      <c r="L1040" s="37"/>
      <c r="M1040" s="37"/>
      <c r="T1040" s="36"/>
      <c r="U1040" s="36"/>
      <c r="V1040" s="36"/>
      <c r="W1040" s="36"/>
      <c r="X1040" s="36"/>
    </row>
    <row r="1041" spans="10:24" x14ac:dyDescent="0.25">
      <c r="J1041" s="37"/>
      <c r="K1041" s="37"/>
      <c r="L1041" s="37"/>
      <c r="M1041" s="37"/>
      <c r="T1041" s="36"/>
      <c r="U1041" s="36"/>
      <c r="V1041" s="36"/>
      <c r="W1041" s="36"/>
      <c r="X1041" s="36"/>
    </row>
    <row r="1042" spans="10:24" x14ac:dyDescent="0.25">
      <c r="J1042" s="37"/>
      <c r="K1042" s="37"/>
      <c r="L1042" s="37"/>
      <c r="M1042" s="37"/>
      <c r="T1042" s="36"/>
      <c r="U1042" s="36"/>
      <c r="V1042" s="36"/>
      <c r="W1042" s="36"/>
      <c r="X1042" s="36"/>
    </row>
    <row r="1043" spans="10:24" x14ac:dyDescent="0.25">
      <c r="J1043" s="37"/>
      <c r="K1043" s="37"/>
      <c r="L1043" s="37"/>
      <c r="M1043" s="37"/>
      <c r="T1043" s="36"/>
      <c r="U1043" s="36"/>
      <c r="V1043" s="36"/>
      <c r="W1043" s="36"/>
      <c r="X1043" s="36"/>
    </row>
    <row r="1044" spans="10:24" x14ac:dyDescent="0.25">
      <c r="J1044" s="37"/>
      <c r="K1044" s="37"/>
      <c r="L1044" s="37"/>
      <c r="M1044" s="37"/>
      <c r="T1044" s="36"/>
      <c r="U1044" s="36"/>
      <c r="V1044" s="36"/>
      <c r="W1044" s="36"/>
      <c r="X1044" s="36"/>
    </row>
    <row r="1045" spans="10:24" x14ac:dyDescent="0.25">
      <c r="J1045" s="37"/>
      <c r="K1045" s="37"/>
      <c r="L1045" s="37"/>
      <c r="M1045" s="37"/>
      <c r="T1045" s="36"/>
      <c r="U1045" s="36"/>
      <c r="V1045" s="36"/>
      <c r="W1045" s="36"/>
      <c r="X1045" s="36"/>
    </row>
    <row r="1046" spans="10:24" x14ac:dyDescent="0.25">
      <c r="J1046" s="37"/>
      <c r="K1046" s="37"/>
      <c r="L1046" s="37"/>
      <c r="M1046" s="37"/>
      <c r="T1046" s="36"/>
      <c r="U1046" s="36"/>
      <c r="V1046" s="36"/>
      <c r="W1046" s="36"/>
      <c r="X1046" s="36"/>
    </row>
    <row r="1047" spans="10:24" x14ac:dyDescent="0.25">
      <c r="J1047" s="37"/>
      <c r="K1047" s="37"/>
      <c r="L1047" s="37"/>
      <c r="M1047" s="37"/>
      <c r="T1047" s="36"/>
      <c r="U1047" s="36"/>
      <c r="V1047" s="36"/>
      <c r="W1047" s="36"/>
      <c r="X1047" s="36"/>
    </row>
    <row r="1048" spans="10:24" x14ac:dyDescent="0.25">
      <c r="J1048" s="37"/>
      <c r="K1048" s="37"/>
      <c r="L1048" s="37"/>
      <c r="M1048" s="37"/>
      <c r="T1048" s="36"/>
      <c r="U1048" s="36"/>
      <c r="V1048" s="36"/>
      <c r="W1048" s="36"/>
      <c r="X1048" s="36"/>
    </row>
    <row r="1049" spans="10:24" x14ac:dyDescent="0.25">
      <c r="J1049" s="37"/>
      <c r="K1049" s="37"/>
      <c r="L1049" s="37"/>
      <c r="M1049" s="37"/>
      <c r="T1049" s="36"/>
      <c r="U1049" s="36"/>
      <c r="V1049" s="36"/>
      <c r="W1049" s="36"/>
      <c r="X1049" s="36"/>
    </row>
    <row r="1050" spans="10:24" x14ac:dyDescent="0.25">
      <c r="J1050" s="37"/>
      <c r="K1050" s="37"/>
      <c r="L1050" s="37"/>
      <c r="M1050" s="37"/>
      <c r="T1050" s="36"/>
      <c r="U1050" s="36"/>
      <c r="V1050" s="36"/>
      <c r="W1050" s="36"/>
      <c r="X1050" s="36"/>
    </row>
    <row r="1051" spans="10:24" x14ac:dyDescent="0.25">
      <c r="J1051" s="37"/>
      <c r="K1051" s="37"/>
      <c r="L1051" s="37"/>
      <c r="M1051" s="37"/>
      <c r="T1051" s="36"/>
      <c r="U1051" s="36"/>
      <c r="V1051" s="36"/>
      <c r="W1051" s="36"/>
      <c r="X1051" s="36"/>
    </row>
    <row r="1052" spans="10:24" x14ac:dyDescent="0.25">
      <c r="J1052" s="37"/>
      <c r="K1052" s="37"/>
      <c r="L1052" s="37"/>
      <c r="M1052" s="37"/>
      <c r="T1052" s="36"/>
      <c r="U1052" s="36"/>
      <c r="V1052" s="36"/>
      <c r="W1052" s="36"/>
      <c r="X1052" s="36"/>
    </row>
    <row r="1053" spans="10:24" x14ac:dyDescent="0.25">
      <c r="J1053" s="37"/>
      <c r="K1053" s="37"/>
      <c r="L1053" s="37"/>
      <c r="M1053" s="37"/>
      <c r="T1053" s="36"/>
      <c r="U1053" s="36"/>
      <c r="V1053" s="36"/>
      <c r="W1053" s="36"/>
      <c r="X1053" s="36"/>
    </row>
    <row r="1054" spans="10:24" x14ac:dyDescent="0.25">
      <c r="J1054" s="37"/>
      <c r="K1054" s="37"/>
      <c r="L1054" s="37"/>
      <c r="M1054" s="37"/>
      <c r="T1054" s="36"/>
      <c r="U1054" s="36"/>
      <c r="V1054" s="36"/>
      <c r="W1054" s="36"/>
      <c r="X1054" s="36"/>
    </row>
    <row r="1055" spans="10:24" x14ac:dyDescent="0.25">
      <c r="J1055" s="37"/>
      <c r="K1055" s="37"/>
      <c r="L1055" s="37"/>
      <c r="M1055" s="37"/>
      <c r="T1055" s="36"/>
      <c r="U1055" s="36"/>
      <c r="V1055" s="36"/>
      <c r="W1055" s="36"/>
      <c r="X1055" s="36"/>
    </row>
    <row r="1056" spans="10:24" x14ac:dyDescent="0.25">
      <c r="J1056" s="37"/>
      <c r="K1056" s="37"/>
      <c r="L1056" s="37"/>
      <c r="M1056" s="37"/>
      <c r="T1056" s="36"/>
      <c r="U1056" s="36"/>
      <c r="V1056" s="36"/>
      <c r="W1056" s="36"/>
      <c r="X1056" s="36"/>
    </row>
    <row r="1057" spans="10:24" x14ac:dyDescent="0.25">
      <c r="J1057" s="37"/>
      <c r="K1057" s="37"/>
      <c r="L1057" s="37"/>
      <c r="M1057" s="37"/>
      <c r="T1057" s="36"/>
      <c r="U1057" s="36"/>
      <c r="V1057" s="36"/>
      <c r="W1057" s="36"/>
      <c r="X1057" s="36"/>
    </row>
    <row r="1058" spans="10:24" x14ac:dyDescent="0.25">
      <c r="J1058" s="37"/>
      <c r="K1058" s="37"/>
      <c r="L1058" s="37"/>
      <c r="M1058" s="37"/>
      <c r="T1058" s="36"/>
      <c r="U1058" s="36"/>
      <c r="V1058" s="36"/>
      <c r="W1058" s="36"/>
      <c r="X1058" s="36"/>
    </row>
    <row r="1059" spans="10:24" x14ac:dyDescent="0.25">
      <c r="J1059" s="37"/>
      <c r="K1059" s="37"/>
      <c r="L1059" s="37"/>
      <c r="M1059" s="37"/>
      <c r="T1059" s="36"/>
      <c r="U1059" s="36"/>
      <c r="V1059" s="36"/>
      <c r="W1059" s="36"/>
      <c r="X1059" s="36"/>
    </row>
    <row r="1060" spans="10:24" x14ac:dyDescent="0.25">
      <c r="J1060" s="37"/>
      <c r="K1060" s="37"/>
      <c r="L1060" s="37"/>
      <c r="M1060" s="37"/>
      <c r="T1060" s="36"/>
      <c r="U1060" s="36"/>
      <c r="V1060" s="36"/>
      <c r="W1060" s="36"/>
      <c r="X1060" s="36"/>
    </row>
    <row r="1061" spans="10:24" x14ac:dyDescent="0.25">
      <c r="J1061" s="37"/>
      <c r="K1061" s="37"/>
      <c r="L1061" s="37"/>
      <c r="M1061" s="37"/>
      <c r="T1061" s="36"/>
      <c r="U1061" s="36"/>
      <c r="V1061" s="36"/>
      <c r="W1061" s="36"/>
      <c r="X1061" s="36"/>
    </row>
    <row r="1062" spans="10:24" x14ac:dyDescent="0.25">
      <c r="J1062" s="37"/>
      <c r="K1062" s="37"/>
      <c r="L1062" s="37"/>
      <c r="M1062" s="37"/>
      <c r="T1062" s="36"/>
      <c r="U1062" s="36"/>
      <c r="V1062" s="36"/>
      <c r="W1062" s="36"/>
      <c r="X1062" s="36"/>
    </row>
    <row r="1063" spans="10:24" x14ac:dyDescent="0.25">
      <c r="J1063" s="37"/>
      <c r="K1063" s="37"/>
      <c r="L1063" s="37"/>
      <c r="M1063" s="37"/>
      <c r="T1063" s="36"/>
      <c r="U1063" s="36"/>
      <c r="V1063" s="36"/>
      <c r="W1063" s="36"/>
      <c r="X1063" s="36"/>
    </row>
    <row r="1064" spans="10:24" x14ac:dyDescent="0.25">
      <c r="J1064" s="37"/>
      <c r="K1064" s="37"/>
      <c r="L1064" s="37"/>
      <c r="M1064" s="37"/>
      <c r="T1064" s="36"/>
      <c r="U1064" s="36"/>
      <c r="V1064" s="36"/>
      <c r="W1064" s="36"/>
      <c r="X1064" s="36"/>
    </row>
    <row r="1065" spans="10:24" x14ac:dyDescent="0.25">
      <c r="J1065" s="37"/>
      <c r="K1065" s="37"/>
      <c r="L1065" s="37"/>
      <c r="M1065" s="37"/>
      <c r="T1065" s="36"/>
      <c r="U1065" s="36"/>
      <c r="V1065" s="36"/>
      <c r="W1065" s="36"/>
      <c r="X1065" s="36"/>
    </row>
    <row r="1066" spans="10:24" x14ac:dyDescent="0.25">
      <c r="J1066" s="37"/>
      <c r="K1066" s="37"/>
      <c r="L1066" s="37"/>
      <c r="M1066" s="37"/>
      <c r="T1066" s="36"/>
      <c r="U1066" s="36"/>
      <c r="V1066" s="36"/>
      <c r="W1066" s="36"/>
      <c r="X1066" s="36"/>
    </row>
    <row r="1067" spans="10:24" x14ac:dyDescent="0.25">
      <c r="J1067" s="37"/>
      <c r="K1067" s="37"/>
      <c r="L1067" s="37"/>
      <c r="M1067" s="37"/>
      <c r="T1067" s="36"/>
      <c r="U1067" s="36"/>
      <c r="V1067" s="36"/>
      <c r="W1067" s="36"/>
      <c r="X1067" s="36"/>
    </row>
    <row r="1068" spans="10:24" x14ac:dyDescent="0.25">
      <c r="J1068" s="37"/>
      <c r="K1068" s="37"/>
      <c r="L1068" s="37"/>
      <c r="M1068" s="37"/>
      <c r="T1068" s="36"/>
      <c r="U1068" s="36"/>
      <c r="V1068" s="36"/>
      <c r="W1068" s="36"/>
      <c r="X1068" s="36"/>
    </row>
    <row r="1069" spans="10:24" x14ac:dyDescent="0.25">
      <c r="J1069" s="37"/>
      <c r="K1069" s="37"/>
      <c r="L1069" s="37"/>
      <c r="M1069" s="37"/>
      <c r="T1069" s="36"/>
      <c r="U1069" s="36"/>
      <c r="V1069" s="36"/>
      <c r="W1069" s="36"/>
      <c r="X1069" s="36"/>
    </row>
    <row r="1070" spans="10:24" x14ac:dyDescent="0.25">
      <c r="J1070" s="37"/>
      <c r="K1070" s="37"/>
      <c r="L1070" s="37"/>
      <c r="M1070" s="37"/>
      <c r="T1070" s="36"/>
      <c r="U1070" s="36"/>
      <c r="V1070" s="36"/>
      <c r="W1070" s="36"/>
      <c r="X1070" s="36"/>
    </row>
    <row r="1071" spans="10:24" x14ac:dyDescent="0.25">
      <c r="J1071" s="37"/>
      <c r="K1071" s="37"/>
      <c r="L1071" s="37"/>
      <c r="M1071" s="37"/>
      <c r="T1071" s="36"/>
      <c r="U1071" s="36"/>
      <c r="V1071" s="36"/>
      <c r="W1071" s="36"/>
      <c r="X1071" s="36"/>
    </row>
    <row r="1072" spans="10:24" x14ac:dyDescent="0.25">
      <c r="J1072" s="37"/>
      <c r="K1072" s="37"/>
      <c r="L1072" s="37"/>
      <c r="M1072" s="37"/>
      <c r="T1072" s="36"/>
      <c r="U1072" s="36"/>
      <c r="V1072" s="36"/>
      <c r="W1072" s="36"/>
      <c r="X1072" s="36"/>
    </row>
    <row r="1073" spans="10:24" x14ac:dyDescent="0.25">
      <c r="J1073" s="37"/>
      <c r="K1073" s="37"/>
      <c r="L1073" s="37"/>
      <c r="M1073" s="37"/>
      <c r="T1073" s="36"/>
      <c r="U1073" s="36"/>
      <c r="V1073" s="36"/>
      <c r="W1073" s="36"/>
      <c r="X1073" s="36"/>
    </row>
    <row r="1074" spans="10:24" x14ac:dyDescent="0.25">
      <c r="J1074" s="37"/>
      <c r="K1074" s="37"/>
      <c r="L1074" s="37"/>
      <c r="M1074" s="37"/>
      <c r="T1074" s="36"/>
      <c r="U1074" s="36"/>
      <c r="V1074" s="36"/>
      <c r="W1074" s="36"/>
      <c r="X1074" s="36"/>
    </row>
  </sheetData>
  <autoFilter ref="A1:AC407" xr:uid="{00000000-0001-0000-01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STag3 xmlns="299c5164-a3a5-4917-aa80-316ccd2de275" xsi:nil="true"/>
    <TaxCatchAll xmlns="299c5164-a3a5-4917-aa80-316ccd2de275" xsi:nil="true"/>
    <LSTag2 xmlns="299c5164-a3a5-4917-aa80-316ccd2de275" xsi:nil="true"/>
    <LSTag1 xmlns="299c5164-a3a5-4917-aa80-316ccd2de275" xsi:nil="true"/>
    <LSTag4 xmlns="299c5164-a3a5-4917-aa80-316ccd2de275" xsi:nil="true"/>
    <lcf76f155ced4ddcb4097134ff3c332f xmlns="bf18df21-f2f9-408b-8d61-279a4366e53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03E47BABCA9408DF8BA2BDB171365" ma:contentTypeVersion="19" ma:contentTypeDescription="Create a new document." ma:contentTypeScope="" ma:versionID="ed4fbf66cb0788c5ef934cc4d1f29d5b">
  <xsd:schema xmlns:xsd="http://www.w3.org/2001/XMLSchema" xmlns:xs="http://www.w3.org/2001/XMLSchema" xmlns:p="http://schemas.microsoft.com/office/2006/metadata/properties" xmlns:ns2="bf18df21-f2f9-408b-8d61-279a4366e534" xmlns:ns3="299c5164-a3a5-4917-aa80-316ccd2de275" targetNamespace="http://schemas.microsoft.com/office/2006/metadata/properties" ma:root="true" ma:fieldsID="4eb69a13c47b9e229ad9d8183e689224" ns2:_="" ns3:_="">
    <xsd:import namespace="bf18df21-f2f9-408b-8d61-279a4366e534"/>
    <xsd:import namespace="299c5164-a3a5-4917-aa80-316ccd2de2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3:LSTag1" minOccurs="0"/>
                <xsd:element ref="ns3:LSTag2" minOccurs="0"/>
                <xsd:element ref="ns3:LSTag3" minOccurs="0"/>
                <xsd:element ref="ns3:LSTag4"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8df21-f2f9-408b-8d61-279a4366e5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3748192-3246-45d5-beda-16e91b099b7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c5164-a3a5-4917-aa80-316ccd2de27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323e2ce-3b88-4dee-b6e6-780d35933011}" ma:internalName="TaxCatchAll" ma:showField="CatchAllData" ma:web="299c5164-a3a5-4917-aa80-316ccd2de275">
      <xsd:complexType>
        <xsd:complexContent>
          <xsd:extension base="dms:MultiChoiceLookup">
            <xsd:sequence>
              <xsd:element name="Value" type="dms:Lookup" maxOccurs="unbounded" minOccurs="0" nillable="true"/>
            </xsd:sequence>
          </xsd:extension>
        </xsd:complexContent>
      </xsd:complexType>
    </xsd:element>
    <xsd:element name="LSTag1" ma:index="22" nillable="true" ma:displayName="LSTag1" ma:hidden="true" ma:internalName="LSTag1">
      <xsd:simpleType>
        <xsd:restriction base="dms:Note"/>
      </xsd:simpleType>
    </xsd:element>
    <xsd:element name="LSTag2" ma:index="23" nillable="true" ma:displayName="LSTag2" ma:hidden="true" ma:internalName="LSTag2">
      <xsd:simpleType>
        <xsd:restriction base="dms:Note"/>
      </xsd:simpleType>
    </xsd:element>
    <xsd:element name="LSTag3" ma:index="24" nillable="true" ma:displayName="LSTag3" ma:hidden="true" ma:internalName="LSTag3">
      <xsd:simpleType>
        <xsd:restriction base="dms:Note"/>
      </xsd:simpleType>
    </xsd:element>
    <xsd:element name="LSTag4" ma:index="25" nillable="true" ma:displayName="LSTag4" ma:hidden="true" ma:internalName="LSTag4">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817AFF-7519-472E-BA0B-B8C09B3CA116}">
  <ds:schemaRefs>
    <ds:schemaRef ds:uri="http://schemas.microsoft.com/sharepoint/v3/contenttype/forms"/>
  </ds:schemaRefs>
</ds:datastoreItem>
</file>

<file path=customXml/itemProps2.xml><?xml version="1.0" encoding="utf-8"?>
<ds:datastoreItem xmlns:ds="http://schemas.openxmlformats.org/officeDocument/2006/customXml" ds:itemID="{A25123CD-4B60-450A-90E8-8D754E78BBCE}">
  <ds:schemaRefs>
    <ds:schemaRef ds:uri="http://schemas.microsoft.com/office/2006/metadata/properties"/>
    <ds:schemaRef ds:uri="http://schemas.microsoft.com/office/infopath/2007/PartnerControls"/>
    <ds:schemaRef ds:uri="31f6754e-bca0-401a-b5c4-9c8795ebe677"/>
  </ds:schemaRefs>
</ds:datastoreItem>
</file>

<file path=customXml/itemProps3.xml><?xml version="1.0" encoding="utf-8"?>
<ds:datastoreItem xmlns:ds="http://schemas.openxmlformats.org/officeDocument/2006/customXml" ds:itemID="{04B1FDF7-8029-4B0E-939C-BD8D163C45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Sites Assessment</vt:lpstr>
      <vt:lpstr>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Williamson</dc:creator>
  <cp:keywords/>
  <dc:description/>
  <cp:lastModifiedBy>Laura Thompson</cp:lastModifiedBy>
  <cp:revision/>
  <dcterms:created xsi:type="dcterms:W3CDTF">2015-12-04T10:36:28Z</dcterms:created>
  <dcterms:modified xsi:type="dcterms:W3CDTF">2025-01-27T15:08:10Z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0x01010092903E47BABCA9408DF8BA2BDB171365</vt:lpwstr>
  </property>
  <property fmtid="{D5CDD505-2E9C-101B-9397-08002B2CF9AE}" pid="3" name="blsjbausersreview">
    <vt:lpwstr/>
  </property>
  <property fmtid="{D5CDD505-2E9C-101B-9397-08002B2CF9AE}" pid="5" name="blsjbaincomingdata">
    <vt:bool>false</vt:bool>
  </property>
</Properties>
</file>